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802DA5A9-54A6-43AA-91D0-6509910284CF}" xr6:coauthVersionLast="40" xr6:coauthVersionMax="40" xr10:uidLastSave="{00000000-0000-0000-0000-000000000000}"/>
  <bookViews>
    <workbookView xWindow="0" yWindow="0" windowWidth="20736" windowHeight="11760" xr2:uid="{00000000-000D-0000-FFFF-FFFF00000000}"/>
  </bookViews>
  <sheets>
    <sheet name="导出表格" sheetId="1" r:id="rId1"/>
    <sheet name="Sheet2" sheetId="3" r:id="rId2"/>
    <sheet name="111" sheetId="2" r:id="rId3"/>
  </sheets>
  <externalReferences>
    <externalReference r:id="rId4"/>
  </externalReferences>
  <definedNames>
    <definedName name="_xlnm._FilterDatabase" localSheetId="0" hidden="1">导出表格!$A$5:$AA$1340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85" i="1" l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K11" i="1" l="1"/>
  <c r="H11" i="1"/>
  <c r="L1250" i="1" l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245" i="1"/>
  <c r="L237" i="1"/>
  <c r="L243" i="1"/>
  <c r="L239" i="1"/>
  <c r="L235" i="1"/>
  <c r="L244" i="1"/>
  <c r="L241" i="1"/>
  <c r="L240" i="1"/>
  <c r="L236" i="1"/>
  <c r="L233" i="1"/>
  <c r="L232" i="1"/>
  <c r="L231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J1070" i="1"/>
  <c r="G1070" i="1"/>
  <c r="J1069" i="1"/>
  <c r="G1069" i="1"/>
  <c r="J1068" i="1"/>
  <c r="G1068" i="1"/>
  <c r="J1067" i="1"/>
  <c r="G1067" i="1"/>
  <c r="J1066" i="1"/>
  <c r="G1066" i="1"/>
  <c r="J1065" i="1"/>
  <c r="G1065" i="1"/>
  <c r="J1064" i="1"/>
  <c r="G1064" i="1"/>
  <c r="J1063" i="1"/>
  <c r="G1063" i="1"/>
  <c r="J1062" i="1"/>
  <c r="G1062" i="1"/>
  <c r="J1061" i="1"/>
  <c r="G1061" i="1"/>
  <c r="J1060" i="1"/>
  <c r="G1060" i="1"/>
  <c r="J1059" i="1"/>
  <c r="G1059" i="1"/>
  <c r="J1058" i="1"/>
  <c r="G1058" i="1"/>
  <c r="J1057" i="1"/>
  <c r="G1057" i="1"/>
  <c r="J1056" i="1"/>
  <c r="G1056" i="1"/>
  <c r="J1055" i="1"/>
  <c r="G1055" i="1"/>
  <c r="J1054" i="1"/>
  <c r="G1054" i="1"/>
  <c r="J1053" i="1"/>
  <c r="G1053" i="1"/>
  <c r="J1052" i="1"/>
  <c r="G1052" i="1"/>
  <c r="J1051" i="1"/>
  <c r="G1051" i="1"/>
  <c r="J1050" i="1"/>
  <c r="G1050" i="1"/>
  <c r="J1049" i="1"/>
  <c r="G1049" i="1"/>
  <c r="J1048" i="1"/>
  <c r="G1048" i="1"/>
  <c r="J1047" i="1"/>
  <c r="G1047" i="1"/>
  <c r="J1046" i="1"/>
  <c r="G1046" i="1"/>
  <c r="J1045" i="1"/>
  <c r="G1045" i="1"/>
  <c r="J1044" i="1"/>
  <c r="G1044" i="1"/>
  <c r="J1043" i="1"/>
  <c r="G1043" i="1"/>
  <c r="J1042" i="1"/>
  <c r="G1042" i="1"/>
  <c r="J1041" i="1"/>
  <c r="G1041" i="1"/>
  <c r="J1040" i="1"/>
  <c r="G1040" i="1"/>
  <c r="J1039" i="1"/>
  <c r="G1039" i="1"/>
  <c r="J1038" i="1"/>
  <c r="G1038" i="1"/>
  <c r="J1037" i="1"/>
  <c r="G1037" i="1"/>
  <c r="J1036" i="1"/>
  <c r="G1036" i="1"/>
  <c r="J1035" i="1"/>
  <c r="G1035" i="1"/>
  <c r="J1034" i="1"/>
  <c r="G1034" i="1"/>
  <c r="J1033" i="1"/>
  <c r="G1033" i="1"/>
  <c r="J1032" i="1"/>
  <c r="G1032" i="1"/>
  <c r="J1031" i="1"/>
  <c r="G1031" i="1"/>
  <c r="J1030" i="1"/>
  <c r="G1030" i="1"/>
  <c r="J1029" i="1"/>
  <c r="G1029" i="1"/>
  <c r="J1028" i="1"/>
  <c r="G1028" i="1"/>
  <c r="J1027" i="1"/>
  <c r="G1027" i="1"/>
  <c r="J1026" i="1"/>
  <c r="G1026" i="1"/>
  <c r="J1025" i="1"/>
  <c r="G1025" i="1"/>
  <c r="J1024" i="1"/>
  <c r="G1024" i="1"/>
  <c r="J1023" i="1"/>
  <c r="G1023" i="1"/>
  <c r="J1022" i="1"/>
  <c r="G1022" i="1"/>
  <c r="J1021" i="1"/>
  <c r="G1021" i="1"/>
  <c r="J1020" i="1"/>
  <c r="G1020" i="1"/>
  <c r="J1019" i="1"/>
  <c r="G1019" i="1"/>
  <c r="J1018" i="1"/>
  <c r="G1018" i="1"/>
  <c r="J1017" i="1"/>
  <c r="G1017" i="1"/>
  <c r="J1016" i="1"/>
  <c r="G1016" i="1"/>
  <c r="J1015" i="1"/>
  <c r="G1015" i="1"/>
  <c r="J1014" i="1"/>
  <c r="G1014" i="1"/>
  <c r="J1013" i="1"/>
  <c r="G1013" i="1"/>
  <c r="J1012" i="1"/>
  <c r="G1012" i="1"/>
  <c r="J1011" i="1"/>
  <c r="G1011" i="1"/>
  <c r="J740" i="1"/>
  <c r="G740" i="1"/>
  <c r="J739" i="1"/>
  <c r="G739" i="1"/>
  <c r="J738" i="1"/>
  <c r="G738" i="1"/>
  <c r="J737" i="1"/>
  <c r="G737" i="1"/>
  <c r="J736" i="1"/>
  <c r="G736" i="1"/>
  <c r="J735" i="1"/>
  <c r="G735" i="1"/>
  <c r="J734" i="1"/>
  <c r="G734" i="1"/>
  <c r="J733" i="1"/>
  <c r="G733" i="1"/>
  <c r="J732" i="1"/>
  <c r="G732" i="1"/>
  <c r="J731" i="1"/>
  <c r="G731" i="1"/>
  <c r="J730" i="1"/>
  <c r="G730" i="1"/>
  <c r="J729" i="1"/>
  <c r="G729" i="1"/>
  <c r="J728" i="1"/>
  <c r="G728" i="1"/>
  <c r="J727" i="1"/>
  <c r="G727" i="1"/>
  <c r="J726" i="1"/>
  <c r="G726" i="1"/>
  <c r="J725" i="1"/>
  <c r="G725" i="1"/>
  <c r="J724" i="1"/>
  <c r="G724" i="1"/>
  <c r="J723" i="1"/>
  <c r="G723" i="1"/>
  <c r="J722" i="1"/>
  <c r="G722" i="1"/>
  <c r="J721" i="1"/>
  <c r="G721" i="1"/>
  <c r="J720" i="1"/>
  <c r="G720" i="1"/>
  <c r="J719" i="1"/>
  <c r="G719" i="1"/>
  <c r="J718" i="1"/>
  <c r="G718" i="1"/>
  <c r="J717" i="1"/>
  <c r="G717" i="1"/>
  <c r="J716" i="1"/>
  <c r="G716" i="1"/>
  <c r="J715" i="1"/>
  <c r="G715" i="1"/>
  <c r="J714" i="1"/>
  <c r="G714" i="1"/>
  <c r="J713" i="1"/>
  <c r="G713" i="1"/>
  <c r="J712" i="1"/>
  <c r="G712" i="1"/>
  <c r="J711" i="1"/>
  <c r="G711" i="1"/>
  <c r="J710" i="1"/>
  <c r="G710" i="1"/>
  <c r="J709" i="1"/>
  <c r="G709" i="1"/>
  <c r="J708" i="1"/>
  <c r="G708" i="1"/>
  <c r="J707" i="1"/>
  <c r="G707" i="1"/>
  <c r="J706" i="1"/>
  <c r="G706" i="1"/>
  <c r="J705" i="1"/>
  <c r="G705" i="1"/>
  <c r="J704" i="1"/>
  <c r="G704" i="1"/>
  <c r="J703" i="1"/>
  <c r="G703" i="1"/>
  <c r="J702" i="1"/>
  <c r="G702" i="1"/>
  <c r="J701" i="1"/>
  <c r="G701" i="1"/>
  <c r="J700" i="1"/>
  <c r="G700" i="1"/>
  <c r="J699" i="1"/>
  <c r="G699" i="1"/>
  <c r="J698" i="1"/>
  <c r="G698" i="1"/>
  <c r="J697" i="1"/>
  <c r="G697" i="1"/>
  <c r="J696" i="1"/>
  <c r="G696" i="1"/>
  <c r="J410" i="1"/>
  <c r="G410" i="1"/>
  <c r="J409" i="1"/>
  <c r="G409" i="1"/>
  <c r="J408" i="1"/>
  <c r="G408" i="1"/>
  <c r="J407" i="1"/>
  <c r="G407" i="1"/>
  <c r="J406" i="1"/>
  <c r="G406" i="1"/>
  <c r="J405" i="1"/>
  <c r="G405" i="1"/>
  <c r="J404" i="1"/>
  <c r="G404" i="1"/>
  <c r="J403" i="1"/>
  <c r="G403" i="1"/>
  <c r="J402" i="1"/>
  <c r="G402" i="1"/>
  <c r="J401" i="1"/>
  <c r="G401" i="1"/>
  <c r="J400" i="1"/>
  <c r="G400" i="1"/>
  <c r="J399" i="1"/>
  <c r="G399" i="1"/>
  <c r="J398" i="1"/>
  <c r="G398" i="1"/>
  <c r="J397" i="1"/>
  <c r="G397" i="1"/>
  <c r="J396" i="1"/>
  <c r="G396" i="1"/>
  <c r="J395" i="1"/>
  <c r="G395" i="1"/>
  <c r="J394" i="1"/>
  <c r="G394" i="1"/>
  <c r="J393" i="1"/>
  <c r="G393" i="1"/>
  <c r="J392" i="1"/>
  <c r="G392" i="1"/>
  <c r="J391" i="1"/>
  <c r="G391" i="1"/>
  <c r="J390" i="1"/>
  <c r="G390" i="1"/>
  <c r="J389" i="1"/>
  <c r="G389" i="1"/>
  <c r="J388" i="1"/>
  <c r="G388" i="1"/>
  <c r="J387" i="1"/>
  <c r="G387" i="1"/>
  <c r="J386" i="1"/>
  <c r="G386" i="1"/>
  <c r="J385" i="1"/>
  <c r="G385" i="1"/>
  <c r="J384" i="1"/>
  <c r="G384" i="1"/>
  <c r="J383" i="1"/>
  <c r="G383" i="1"/>
  <c r="J382" i="1"/>
  <c r="G382" i="1"/>
  <c r="J381" i="1"/>
  <c r="G381" i="1"/>
  <c r="J380" i="1"/>
  <c r="G380" i="1"/>
  <c r="J379" i="1"/>
  <c r="G379" i="1"/>
  <c r="J378" i="1"/>
  <c r="G378" i="1"/>
  <c r="J377" i="1"/>
  <c r="G377" i="1"/>
  <c r="J376" i="1"/>
  <c r="G376" i="1"/>
  <c r="J375" i="1"/>
  <c r="G375" i="1"/>
  <c r="J374" i="1"/>
  <c r="G374" i="1"/>
  <c r="J373" i="1"/>
  <c r="G373" i="1"/>
  <c r="J372" i="1"/>
  <c r="G372" i="1"/>
  <c r="J371" i="1"/>
  <c r="G371" i="1"/>
  <c r="J370" i="1"/>
  <c r="G370" i="1"/>
  <c r="J369" i="1"/>
  <c r="G369" i="1"/>
  <c r="J368" i="1"/>
  <c r="G368" i="1"/>
  <c r="J367" i="1"/>
  <c r="G367" i="1"/>
  <c r="J366" i="1"/>
  <c r="G366" i="1"/>
  <c r="J365" i="1"/>
  <c r="G365" i="1"/>
  <c r="J364" i="1"/>
  <c r="G364" i="1"/>
  <c r="J363" i="1"/>
  <c r="G363" i="1"/>
  <c r="J362" i="1"/>
  <c r="G362" i="1"/>
  <c r="J361" i="1"/>
  <c r="G361" i="1"/>
  <c r="J360" i="1"/>
  <c r="G360" i="1"/>
  <c r="J359" i="1"/>
  <c r="G359" i="1"/>
  <c r="J358" i="1"/>
  <c r="G358" i="1"/>
  <c r="J357" i="1"/>
  <c r="G357" i="1"/>
  <c r="J356" i="1"/>
  <c r="G356" i="1"/>
  <c r="J355" i="1"/>
  <c r="G355" i="1"/>
  <c r="J354" i="1"/>
  <c r="G354" i="1"/>
  <c r="J353" i="1"/>
  <c r="G353" i="1"/>
  <c r="J352" i="1"/>
  <c r="G352" i="1"/>
  <c r="J351" i="1"/>
  <c r="G35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76" i="1" l="1"/>
  <c r="L358" i="1"/>
  <c r="L384" i="1"/>
  <c r="L390" i="1"/>
  <c r="L392" i="1"/>
  <c r="L394" i="1"/>
  <c r="L396" i="1"/>
  <c r="L398" i="1"/>
  <c r="L408" i="1"/>
  <c r="L410" i="1"/>
  <c r="L697" i="1"/>
  <c r="L699" i="1"/>
  <c r="L59" i="1"/>
  <c r="L739" i="1"/>
  <c r="L75" i="1"/>
  <c r="L736" i="1"/>
  <c r="L738" i="1"/>
  <c r="L1012" i="1"/>
  <c r="L1042" i="1"/>
  <c r="L1046" i="1"/>
  <c r="L1048" i="1"/>
  <c r="L1050" i="1"/>
  <c r="L1052" i="1"/>
  <c r="L1054" i="1"/>
  <c r="L234" i="1"/>
  <c r="L238" i="1"/>
  <c r="L242" i="1"/>
  <c r="L58" i="1"/>
  <c r="L60" i="1"/>
  <c r="L62" i="1"/>
  <c r="L64" i="1"/>
  <c r="L72" i="1"/>
  <c r="L79" i="1"/>
  <c r="L361" i="1"/>
  <c r="L399" i="1"/>
  <c r="L701" i="1"/>
  <c r="L705" i="1"/>
  <c r="L735" i="1"/>
  <c r="L719" i="1"/>
  <c r="L723" i="1"/>
  <c r="L1016" i="1"/>
  <c r="L1026" i="1"/>
  <c r="L1030" i="1"/>
  <c r="L367" i="1"/>
  <c r="L369" i="1"/>
  <c r="L371" i="1"/>
  <c r="L375" i="1"/>
  <c r="L381" i="1"/>
  <c r="L383" i="1"/>
  <c r="L712" i="1"/>
  <c r="L718" i="1"/>
  <c r="L720" i="1"/>
  <c r="L722" i="1"/>
  <c r="L724" i="1"/>
  <c r="L732" i="1"/>
  <c r="L734" i="1"/>
  <c r="L1013" i="1"/>
  <c r="L1025" i="1"/>
  <c r="L1027" i="1"/>
  <c r="L1029" i="1"/>
  <c r="L1031" i="1"/>
  <c r="L1035" i="1"/>
  <c r="L1039" i="1"/>
  <c r="L1041" i="1"/>
  <c r="L1061" i="1"/>
  <c r="L1065" i="1"/>
  <c r="L1069" i="1"/>
  <c r="L52" i="1"/>
  <c r="L56" i="1"/>
  <c r="L66" i="1"/>
  <c r="L70" i="1"/>
  <c r="L365" i="1"/>
  <c r="L388" i="1"/>
  <c r="L716" i="1"/>
  <c r="L1019" i="1"/>
  <c r="L1023" i="1"/>
  <c r="L53" i="1"/>
  <c r="L65" i="1"/>
  <c r="L67" i="1"/>
  <c r="L69" i="1"/>
  <c r="L71" i="1"/>
  <c r="L352" i="1"/>
  <c r="L356" i="1"/>
  <c r="L362" i="1"/>
  <c r="L372" i="1"/>
  <c r="L374" i="1"/>
  <c r="L379" i="1"/>
  <c r="L385" i="1"/>
  <c r="L387" i="1"/>
  <c r="L401" i="1"/>
  <c r="L403" i="1"/>
  <c r="L405" i="1"/>
  <c r="L407" i="1"/>
  <c r="L702" i="1"/>
  <c r="L704" i="1"/>
  <c r="L709" i="1"/>
  <c r="L713" i="1"/>
  <c r="L725" i="1"/>
  <c r="L727" i="1"/>
  <c r="L729" i="1"/>
  <c r="L731" i="1"/>
  <c r="L1018" i="1"/>
  <c r="L1020" i="1"/>
  <c r="L1022" i="1"/>
  <c r="L1024" i="1"/>
  <c r="L1032" i="1"/>
  <c r="L1043" i="1"/>
  <c r="L1045" i="1"/>
  <c r="L1062" i="1"/>
  <c r="L1064" i="1"/>
  <c r="L351" i="1"/>
  <c r="L353" i="1"/>
  <c r="L355" i="1"/>
  <c r="L357" i="1"/>
  <c r="L376" i="1"/>
  <c r="L378" i="1"/>
  <c r="L706" i="1"/>
  <c r="L708" i="1"/>
  <c r="L1036" i="1"/>
  <c r="L1055" i="1"/>
  <c r="L1057" i="1"/>
  <c r="L1070" i="1"/>
  <c r="L1059" i="1"/>
  <c r="L1066" i="1"/>
  <c r="L1068" i="1"/>
  <c r="L51" i="1"/>
  <c r="L360" i="1"/>
  <c r="L711" i="1"/>
  <c r="L1011" i="1"/>
  <c r="L1034" i="1"/>
  <c r="L55" i="1"/>
  <c r="L57" i="1"/>
  <c r="L73" i="1"/>
  <c r="L78" i="1"/>
  <c r="L80" i="1"/>
  <c r="L359" i="1"/>
  <c r="L364" i="1"/>
  <c r="L366" i="1"/>
  <c r="L373" i="1"/>
  <c r="L380" i="1"/>
  <c r="L382" i="1"/>
  <c r="L389" i="1"/>
  <c r="L391" i="1"/>
  <c r="L400" i="1"/>
  <c r="L402" i="1"/>
  <c r="L409" i="1"/>
  <c r="L696" i="1"/>
  <c r="L703" i="1"/>
  <c r="L710" i="1"/>
  <c r="L715" i="1"/>
  <c r="L717" i="1"/>
  <c r="L726" i="1"/>
  <c r="L733" i="1"/>
  <c r="L740" i="1"/>
  <c r="L1015" i="1"/>
  <c r="L1017" i="1"/>
  <c r="L1033" i="1"/>
  <c r="L1038" i="1"/>
  <c r="L1040" i="1"/>
  <c r="L1047" i="1"/>
  <c r="L1049" i="1"/>
  <c r="L1056" i="1"/>
  <c r="L1063" i="1"/>
  <c r="L74" i="1"/>
  <c r="L54" i="1"/>
  <c r="L61" i="1"/>
  <c r="L63" i="1"/>
  <c r="L68" i="1"/>
  <c r="L77" i="1"/>
  <c r="L354" i="1"/>
  <c r="L363" i="1"/>
  <c r="L368" i="1"/>
  <c r="L370" i="1"/>
  <c r="L377" i="1"/>
  <c r="L386" i="1"/>
  <c r="L393" i="1"/>
  <c r="L395" i="1"/>
  <c r="L397" i="1"/>
  <c r="L404" i="1"/>
  <c r="L406" i="1"/>
  <c r="L698" i="1"/>
  <c r="L700" i="1"/>
  <c r="L707" i="1"/>
  <c r="L714" i="1"/>
  <c r="L721" i="1"/>
  <c r="L728" i="1"/>
  <c r="L730" i="1"/>
  <c r="L737" i="1"/>
  <c r="L1014" i="1"/>
  <c r="L1021" i="1"/>
  <c r="L1028" i="1"/>
  <c r="L1037" i="1"/>
  <c r="L1044" i="1"/>
  <c r="L1051" i="1"/>
  <c r="L1053" i="1"/>
  <c r="L1058" i="1"/>
  <c r="L1060" i="1"/>
  <c r="L1067" i="1"/>
  <c r="J935" i="1"/>
  <c r="G935" i="1"/>
  <c r="J934" i="1"/>
  <c r="G934" i="1"/>
  <c r="J933" i="1"/>
  <c r="G933" i="1"/>
  <c r="J932" i="1"/>
  <c r="G932" i="1"/>
  <c r="J931" i="1"/>
  <c r="G931" i="1"/>
  <c r="J930" i="1"/>
  <c r="G930" i="1"/>
  <c r="J929" i="1"/>
  <c r="G929" i="1"/>
  <c r="J928" i="1"/>
  <c r="G928" i="1"/>
  <c r="J927" i="1"/>
  <c r="G927" i="1"/>
  <c r="J926" i="1"/>
  <c r="G926" i="1"/>
  <c r="J925" i="1"/>
  <c r="G925" i="1"/>
  <c r="J924" i="1"/>
  <c r="G924" i="1"/>
  <c r="J923" i="1"/>
  <c r="G923" i="1"/>
  <c r="J922" i="1"/>
  <c r="G922" i="1"/>
  <c r="J921" i="1"/>
  <c r="G92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K770" i="1"/>
  <c r="K935" i="1" s="1"/>
  <c r="K769" i="1"/>
  <c r="K934" i="1" s="1"/>
  <c r="K768" i="1"/>
  <c r="K933" i="1" s="1"/>
  <c r="K767" i="1"/>
  <c r="K932" i="1" s="1"/>
  <c r="K766" i="1"/>
  <c r="K931" i="1" s="1"/>
  <c r="K765" i="1"/>
  <c r="K930" i="1" s="1"/>
  <c r="K764" i="1"/>
  <c r="K929" i="1" s="1"/>
  <c r="K763" i="1"/>
  <c r="K928" i="1" s="1"/>
  <c r="K762" i="1"/>
  <c r="K927" i="1" s="1"/>
  <c r="K761" i="1"/>
  <c r="K926" i="1" s="1"/>
  <c r="K760" i="1"/>
  <c r="K925" i="1" s="1"/>
  <c r="K759" i="1"/>
  <c r="K924" i="1" s="1"/>
  <c r="K758" i="1"/>
  <c r="K923" i="1" s="1"/>
  <c r="K757" i="1"/>
  <c r="K922" i="1" s="1"/>
  <c r="K756" i="1"/>
  <c r="K921" i="1" s="1"/>
  <c r="H770" i="1"/>
  <c r="H935" i="1" s="1"/>
  <c r="H769" i="1"/>
  <c r="H934" i="1" s="1"/>
  <c r="H768" i="1"/>
  <c r="H933" i="1" s="1"/>
  <c r="H767" i="1"/>
  <c r="H932" i="1" s="1"/>
  <c r="H766" i="1"/>
  <c r="H931" i="1" s="1"/>
  <c r="H765" i="1"/>
  <c r="H930" i="1" s="1"/>
  <c r="H764" i="1"/>
  <c r="H929" i="1" s="1"/>
  <c r="H763" i="1"/>
  <c r="H928" i="1" s="1"/>
  <c r="H762" i="1"/>
  <c r="H927" i="1" s="1"/>
  <c r="H761" i="1"/>
  <c r="H926" i="1" s="1"/>
  <c r="H760" i="1"/>
  <c r="H925" i="1" s="1"/>
  <c r="H759" i="1"/>
  <c r="H924" i="1" s="1"/>
  <c r="H758" i="1"/>
  <c r="H923" i="1" s="1"/>
  <c r="H757" i="1"/>
  <c r="H922" i="1" s="1"/>
  <c r="H756" i="1"/>
  <c r="H921" i="1" s="1"/>
  <c r="J590" i="1"/>
  <c r="G590" i="1"/>
  <c r="J589" i="1"/>
  <c r="G589" i="1"/>
  <c r="J588" i="1"/>
  <c r="G588" i="1"/>
  <c r="J587" i="1"/>
  <c r="G587" i="1"/>
  <c r="J586" i="1"/>
  <c r="G586" i="1"/>
  <c r="J585" i="1"/>
  <c r="G585" i="1"/>
  <c r="J584" i="1"/>
  <c r="G584" i="1"/>
  <c r="J583" i="1"/>
  <c r="G583" i="1"/>
  <c r="J582" i="1"/>
  <c r="G582" i="1"/>
  <c r="J581" i="1"/>
  <c r="G581" i="1"/>
  <c r="J580" i="1"/>
  <c r="G580" i="1"/>
  <c r="J579" i="1"/>
  <c r="G579" i="1"/>
  <c r="J578" i="1"/>
  <c r="G578" i="1"/>
  <c r="J577" i="1"/>
  <c r="G577" i="1"/>
  <c r="J576" i="1"/>
  <c r="G576" i="1"/>
  <c r="J770" i="1"/>
  <c r="G770" i="1"/>
  <c r="J769" i="1"/>
  <c r="G769" i="1"/>
  <c r="J768" i="1"/>
  <c r="G768" i="1"/>
  <c r="J767" i="1"/>
  <c r="G767" i="1"/>
  <c r="J766" i="1"/>
  <c r="G766" i="1"/>
  <c r="J765" i="1"/>
  <c r="G765" i="1"/>
  <c r="J764" i="1"/>
  <c r="G764" i="1"/>
  <c r="J763" i="1"/>
  <c r="G763" i="1"/>
  <c r="J762" i="1"/>
  <c r="G762" i="1"/>
  <c r="J761" i="1"/>
  <c r="G761" i="1"/>
  <c r="J760" i="1"/>
  <c r="G760" i="1"/>
  <c r="J759" i="1"/>
  <c r="G759" i="1"/>
  <c r="J758" i="1"/>
  <c r="G758" i="1"/>
  <c r="J757" i="1"/>
  <c r="G757" i="1"/>
  <c r="J756" i="1"/>
  <c r="G756" i="1"/>
  <c r="J695" i="1"/>
  <c r="G695" i="1"/>
  <c r="J694" i="1"/>
  <c r="G694" i="1"/>
  <c r="J693" i="1"/>
  <c r="G693" i="1"/>
  <c r="J692" i="1"/>
  <c r="G692" i="1"/>
  <c r="J691" i="1"/>
  <c r="G691" i="1"/>
  <c r="J690" i="1"/>
  <c r="G690" i="1"/>
  <c r="J689" i="1"/>
  <c r="G689" i="1"/>
  <c r="J688" i="1"/>
  <c r="G688" i="1"/>
  <c r="J687" i="1"/>
  <c r="G687" i="1"/>
  <c r="J686" i="1"/>
  <c r="G686" i="1"/>
  <c r="J685" i="1"/>
  <c r="G685" i="1"/>
  <c r="J684" i="1"/>
  <c r="G684" i="1"/>
  <c r="J683" i="1"/>
  <c r="G683" i="1"/>
  <c r="J682" i="1"/>
  <c r="G682" i="1"/>
  <c r="J681" i="1"/>
  <c r="G68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J8" i="1"/>
  <c r="J7" i="1"/>
  <c r="J6" i="1"/>
  <c r="G8" i="1"/>
  <c r="G7" i="1"/>
  <c r="G6" i="1"/>
  <c r="K20" i="1"/>
  <c r="K19" i="1"/>
  <c r="K18" i="1"/>
  <c r="K17" i="1"/>
  <c r="K16" i="1"/>
  <c r="K15" i="1"/>
  <c r="K14" i="1"/>
  <c r="K13" i="1"/>
  <c r="K12" i="1"/>
  <c r="K10" i="1"/>
  <c r="K9" i="1"/>
  <c r="K8" i="1"/>
  <c r="K7" i="1"/>
  <c r="K6" i="1"/>
  <c r="H20" i="1"/>
  <c r="H19" i="1"/>
  <c r="H18" i="1"/>
  <c r="H17" i="1"/>
  <c r="H16" i="1"/>
  <c r="H15" i="1"/>
  <c r="H14" i="1"/>
  <c r="H13" i="1"/>
  <c r="H12" i="1"/>
  <c r="H10" i="1"/>
  <c r="H9" i="1"/>
  <c r="H8" i="1"/>
  <c r="H7" i="1"/>
  <c r="H6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L110" i="1"/>
  <c r="L101" i="1"/>
  <c r="L98" i="1"/>
  <c r="L97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21" i="1"/>
  <c r="L21" i="1" l="1"/>
  <c r="L25" i="1"/>
  <c r="L29" i="1"/>
  <c r="L33" i="1"/>
  <c r="L682" i="1"/>
  <c r="L684" i="1"/>
  <c r="L686" i="1"/>
  <c r="L688" i="1"/>
  <c r="L690" i="1"/>
  <c r="L692" i="1"/>
  <c r="L694" i="1"/>
  <c r="L758" i="1"/>
  <c r="L579" i="1"/>
  <c r="L583" i="1"/>
  <c r="L587" i="1"/>
  <c r="L923" i="1"/>
  <c r="L927" i="1"/>
  <c r="L931" i="1"/>
  <c r="L935" i="1"/>
  <c r="L23" i="1"/>
  <c r="L27" i="1"/>
  <c r="L31" i="1"/>
  <c r="L35" i="1"/>
  <c r="L22" i="1"/>
  <c r="L26" i="1"/>
  <c r="L30" i="1"/>
  <c r="L34" i="1"/>
  <c r="L24" i="1"/>
  <c r="L28" i="1"/>
  <c r="L32" i="1"/>
  <c r="L8" i="1"/>
  <c r="L577" i="1"/>
  <c r="L581" i="1"/>
  <c r="L585" i="1"/>
  <c r="L589" i="1"/>
  <c r="L681" i="1"/>
  <c r="L683" i="1"/>
  <c r="L685" i="1"/>
  <c r="L687" i="1"/>
  <c r="L689" i="1"/>
  <c r="L691" i="1"/>
  <c r="L693" i="1"/>
  <c r="L695" i="1"/>
  <c r="L921" i="1"/>
  <c r="L925" i="1"/>
  <c r="L933" i="1"/>
  <c r="L576" i="1"/>
  <c r="L578" i="1"/>
  <c r="L580" i="1"/>
  <c r="L582" i="1"/>
  <c r="L584" i="1"/>
  <c r="L586" i="1"/>
  <c r="L588" i="1"/>
  <c r="L590" i="1"/>
  <c r="L922" i="1"/>
  <c r="L924" i="1"/>
  <c r="L926" i="1"/>
  <c r="L928" i="1"/>
  <c r="L930" i="1"/>
  <c r="L934" i="1"/>
  <c r="L929" i="1"/>
  <c r="L932" i="1"/>
  <c r="L207" i="1"/>
  <c r="L211" i="1"/>
  <c r="L203" i="1"/>
  <c r="L215" i="1"/>
  <c r="L81" i="1"/>
  <c r="L85" i="1"/>
  <c r="L89" i="1"/>
  <c r="L93" i="1"/>
  <c r="L127" i="1"/>
  <c r="L131" i="1"/>
  <c r="L135" i="1"/>
  <c r="L139" i="1"/>
  <c r="L82" i="1"/>
  <c r="L86" i="1"/>
  <c r="L90" i="1"/>
  <c r="L94" i="1"/>
  <c r="L128" i="1"/>
  <c r="L132" i="1"/>
  <c r="L136" i="1"/>
  <c r="L140" i="1"/>
  <c r="L212" i="1"/>
  <c r="L201" i="1"/>
  <c r="L205" i="1"/>
  <c r="L209" i="1"/>
  <c r="L213" i="1"/>
  <c r="L204" i="1"/>
  <c r="L208" i="1"/>
  <c r="L202" i="1"/>
  <c r="L206" i="1"/>
  <c r="L210" i="1"/>
  <c r="L214" i="1"/>
  <c r="L83" i="1"/>
  <c r="L129" i="1"/>
  <c r="L133" i="1"/>
  <c r="L137" i="1"/>
  <c r="L336" i="1"/>
  <c r="L340" i="1"/>
  <c r="L344" i="1"/>
  <c r="L348" i="1"/>
  <c r="L84" i="1"/>
  <c r="L88" i="1"/>
  <c r="L92" i="1"/>
  <c r="L126" i="1"/>
  <c r="L130" i="1"/>
  <c r="L134" i="1"/>
  <c r="L138" i="1"/>
  <c r="L339" i="1"/>
  <c r="L343" i="1"/>
  <c r="L347" i="1"/>
  <c r="L337" i="1"/>
  <c r="L341" i="1"/>
  <c r="L345" i="1"/>
  <c r="L349" i="1"/>
  <c r="L338" i="1"/>
  <c r="L342" i="1"/>
  <c r="L346" i="1"/>
  <c r="L350" i="1"/>
  <c r="L87" i="1"/>
  <c r="L91" i="1"/>
  <c r="L95" i="1"/>
  <c r="L761" i="1"/>
  <c r="L765" i="1"/>
  <c r="L769" i="1"/>
  <c r="L757" i="1"/>
  <c r="L762" i="1"/>
  <c r="L770" i="1"/>
  <c r="L768" i="1"/>
  <c r="L756" i="1"/>
  <c r="L764" i="1"/>
  <c r="L766" i="1"/>
  <c r="L759" i="1"/>
  <c r="L763" i="1"/>
  <c r="L767" i="1"/>
  <c r="L760" i="1"/>
  <c r="L9" i="1"/>
  <c r="L13" i="1"/>
  <c r="L17" i="1"/>
  <c r="L7" i="1"/>
  <c r="L11" i="1"/>
  <c r="L15" i="1"/>
  <c r="L19" i="1"/>
  <c r="L6" i="1"/>
  <c r="L10" i="1"/>
  <c r="L14" i="1"/>
  <c r="L18" i="1"/>
  <c r="L12" i="1"/>
  <c r="L16" i="1"/>
  <c r="L20" i="1"/>
  <c r="L42" i="1"/>
  <c r="L46" i="1"/>
  <c r="L50" i="1"/>
  <c r="L104" i="1"/>
  <c r="L108" i="1"/>
  <c r="L103" i="1"/>
  <c r="L105" i="1"/>
  <c r="L107" i="1"/>
  <c r="L109" i="1"/>
  <c r="L96" i="1"/>
  <c r="L48" i="1"/>
  <c r="L44" i="1"/>
  <c r="L100" i="1"/>
  <c r="L102" i="1"/>
  <c r="L99" i="1"/>
  <c r="L106" i="1"/>
  <c r="L49" i="1"/>
  <c r="L47" i="1"/>
  <c r="L43" i="1"/>
  <c r="L45" i="1"/>
  <c r="L41" i="1"/>
  <c r="X183" i="1" l="1"/>
  <c r="T183" i="1"/>
  <c r="Q183" i="1"/>
  <c r="Z183" i="1"/>
  <c r="AA178" i="1"/>
  <c r="AA17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39" i="1"/>
  <c r="A1340" i="1"/>
  <c r="A1336" i="1"/>
  <c r="A1337" i="1"/>
  <c r="A1338" i="1"/>
  <c r="A1335" i="1"/>
  <c r="A1327" i="1"/>
  <c r="A1328" i="1"/>
  <c r="A1329" i="1"/>
  <c r="A1330" i="1"/>
  <c r="A1331" i="1"/>
  <c r="A1332" i="1"/>
  <c r="A1333" i="1"/>
  <c r="A1334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1" i="1"/>
  <c r="A32" i="1"/>
  <c r="A33" i="1"/>
  <c r="A34" i="1"/>
  <c r="A35" i="1"/>
  <c r="A30" i="1"/>
  <c r="A26" i="1"/>
  <c r="A27" i="1"/>
  <c r="A28" i="1"/>
  <c r="A29" i="1"/>
  <c r="L40" i="1" l="1"/>
  <c r="L39" i="1"/>
  <c r="L38" i="1"/>
  <c r="L37" i="1"/>
  <c r="L36" i="1"/>
  <c r="R10" i="1"/>
  <c r="R9" i="1"/>
  <c r="R8" i="1"/>
  <c r="R7" i="1"/>
  <c r="R6" i="1"/>
  <c r="R15" i="1" l="1"/>
  <c r="R14" i="1"/>
  <c r="R13" i="1"/>
  <c r="R12" i="1"/>
  <c r="R11" i="1"/>
  <c r="C147" i="3" l="1"/>
  <c r="C144" i="3"/>
  <c r="C140" i="3"/>
  <c r="C137" i="3"/>
  <c r="G134" i="3"/>
  <c r="C134" i="3"/>
  <c r="G133" i="3"/>
  <c r="C133" i="3"/>
  <c r="G132" i="3"/>
  <c r="C132" i="3"/>
  <c r="G131" i="3"/>
  <c r="C131" i="3"/>
  <c r="G130" i="3"/>
  <c r="C130" i="3"/>
  <c r="G114" i="3"/>
  <c r="C114" i="3"/>
  <c r="G113" i="3"/>
  <c r="C113" i="3"/>
  <c r="G112" i="3"/>
  <c r="C112" i="3"/>
  <c r="G111" i="3"/>
  <c r="C111" i="3"/>
  <c r="G110" i="3"/>
  <c r="C110" i="3"/>
  <c r="G94" i="3"/>
  <c r="C94" i="3"/>
  <c r="G93" i="3"/>
  <c r="C93" i="3"/>
  <c r="G92" i="3"/>
  <c r="C92" i="3"/>
  <c r="G91" i="3"/>
  <c r="C91" i="3"/>
  <c r="G90" i="3"/>
  <c r="C90" i="3"/>
  <c r="H89" i="3"/>
  <c r="D89" i="3"/>
  <c r="I86" i="3"/>
  <c r="G149" i="3" s="1"/>
  <c r="H86" i="3"/>
  <c r="H149" i="3" s="1"/>
  <c r="G86" i="3"/>
  <c r="C149" i="3" s="1"/>
  <c r="F86" i="3"/>
  <c r="D149" i="3" s="1"/>
  <c r="I85" i="3"/>
  <c r="G148" i="3" s="1"/>
  <c r="H85" i="3"/>
  <c r="H148" i="3" s="1"/>
  <c r="G85" i="3"/>
  <c r="C148" i="3" s="1"/>
  <c r="F85" i="3"/>
  <c r="D148" i="3" s="1"/>
  <c r="I84" i="3"/>
  <c r="G147" i="3" s="1"/>
  <c r="H84" i="3"/>
  <c r="H147" i="3" s="1"/>
  <c r="G84" i="3"/>
  <c r="F84" i="3"/>
  <c r="D147" i="3" s="1"/>
  <c r="I83" i="3"/>
  <c r="G146" i="3" s="1"/>
  <c r="H83" i="3"/>
  <c r="H146" i="3" s="1"/>
  <c r="G83" i="3"/>
  <c r="C146" i="3" s="1"/>
  <c r="F83" i="3"/>
  <c r="D146" i="3" s="1"/>
  <c r="I82" i="3"/>
  <c r="G145" i="3" s="1"/>
  <c r="H82" i="3"/>
  <c r="H145" i="3" s="1"/>
  <c r="G82" i="3"/>
  <c r="C145" i="3" s="1"/>
  <c r="F82" i="3"/>
  <c r="D145" i="3" s="1"/>
  <c r="I81" i="3"/>
  <c r="G144" i="3" s="1"/>
  <c r="H81" i="3"/>
  <c r="H144" i="3" s="1"/>
  <c r="G81" i="3"/>
  <c r="F81" i="3"/>
  <c r="D144" i="3" s="1"/>
  <c r="I80" i="3"/>
  <c r="G143" i="3" s="1"/>
  <c r="H80" i="3"/>
  <c r="H143" i="3" s="1"/>
  <c r="G80" i="3"/>
  <c r="C143" i="3" s="1"/>
  <c r="F80" i="3"/>
  <c r="D143" i="3" s="1"/>
  <c r="I79" i="3"/>
  <c r="G142" i="3" s="1"/>
  <c r="H79" i="3"/>
  <c r="H142" i="3" s="1"/>
  <c r="G79" i="3"/>
  <c r="C142" i="3" s="1"/>
  <c r="F79" i="3"/>
  <c r="D142" i="3" s="1"/>
  <c r="I78" i="3"/>
  <c r="G141" i="3" s="1"/>
  <c r="H78" i="3"/>
  <c r="H141" i="3" s="1"/>
  <c r="G78" i="3"/>
  <c r="C141" i="3" s="1"/>
  <c r="F78" i="3"/>
  <c r="D141" i="3" s="1"/>
  <c r="I77" i="3"/>
  <c r="G140" i="3" s="1"/>
  <c r="H77" i="3"/>
  <c r="H140" i="3" s="1"/>
  <c r="G77" i="3"/>
  <c r="F77" i="3"/>
  <c r="D140" i="3" s="1"/>
  <c r="I76" i="3"/>
  <c r="G139" i="3" s="1"/>
  <c r="H76" i="3"/>
  <c r="H139" i="3" s="1"/>
  <c r="G76" i="3"/>
  <c r="C139" i="3" s="1"/>
  <c r="F76" i="3"/>
  <c r="D139" i="3" s="1"/>
  <c r="I75" i="3"/>
  <c r="G138" i="3" s="1"/>
  <c r="H75" i="3"/>
  <c r="H138" i="3" s="1"/>
  <c r="G75" i="3"/>
  <c r="C138" i="3" s="1"/>
  <c r="F75" i="3"/>
  <c r="D138" i="3" s="1"/>
  <c r="I74" i="3"/>
  <c r="G137" i="3" s="1"/>
  <c r="H74" i="3"/>
  <c r="H137" i="3" s="1"/>
  <c r="G74" i="3"/>
  <c r="F74" i="3"/>
  <c r="D137" i="3" s="1"/>
  <c r="I73" i="3"/>
  <c r="G136" i="3" s="1"/>
  <c r="H73" i="3"/>
  <c r="H136" i="3" s="1"/>
  <c r="G73" i="3"/>
  <c r="C136" i="3" s="1"/>
  <c r="F73" i="3"/>
  <c r="D136" i="3" s="1"/>
  <c r="I72" i="3"/>
  <c r="G135" i="3" s="1"/>
  <c r="H72" i="3"/>
  <c r="H135" i="3" s="1"/>
  <c r="G72" i="3"/>
  <c r="C135" i="3" s="1"/>
  <c r="F72" i="3"/>
  <c r="D135" i="3" s="1"/>
  <c r="H71" i="3"/>
  <c r="H134" i="3" s="1"/>
  <c r="F71" i="3"/>
  <c r="D134" i="3" s="1"/>
  <c r="H70" i="3"/>
  <c r="H133" i="3" s="1"/>
  <c r="F70" i="3"/>
  <c r="D133" i="3" s="1"/>
  <c r="H69" i="3"/>
  <c r="H132" i="3" s="1"/>
  <c r="F69" i="3"/>
  <c r="D132" i="3" s="1"/>
  <c r="H68" i="3"/>
  <c r="H131" i="3" s="1"/>
  <c r="F68" i="3"/>
  <c r="D131" i="3" s="1"/>
  <c r="K67" i="3"/>
  <c r="H67" i="3"/>
  <c r="H130" i="3" s="1"/>
  <c r="F67" i="3"/>
  <c r="D130" i="3" s="1"/>
  <c r="I66" i="3"/>
  <c r="G129" i="3" s="1"/>
  <c r="H66" i="3"/>
  <c r="H129" i="3" s="1"/>
  <c r="G66" i="3"/>
  <c r="C129" i="3" s="1"/>
  <c r="F66" i="3"/>
  <c r="D129" i="3" s="1"/>
  <c r="I65" i="3"/>
  <c r="G128" i="3" s="1"/>
  <c r="H65" i="3"/>
  <c r="H128" i="3" s="1"/>
  <c r="G65" i="3"/>
  <c r="C128" i="3" s="1"/>
  <c r="F65" i="3"/>
  <c r="D128" i="3" s="1"/>
  <c r="I64" i="3"/>
  <c r="G127" i="3" s="1"/>
  <c r="H64" i="3"/>
  <c r="H127" i="3" s="1"/>
  <c r="G64" i="3"/>
  <c r="C127" i="3" s="1"/>
  <c r="F64" i="3"/>
  <c r="D127" i="3" s="1"/>
  <c r="I63" i="3"/>
  <c r="G126" i="3" s="1"/>
  <c r="H63" i="3"/>
  <c r="H126" i="3" s="1"/>
  <c r="G63" i="3"/>
  <c r="C126" i="3" s="1"/>
  <c r="F63" i="3"/>
  <c r="D126" i="3" s="1"/>
  <c r="I62" i="3"/>
  <c r="G125" i="3" s="1"/>
  <c r="H62" i="3"/>
  <c r="H125" i="3" s="1"/>
  <c r="G62" i="3"/>
  <c r="C125" i="3" s="1"/>
  <c r="F62" i="3"/>
  <c r="D125" i="3" s="1"/>
  <c r="I61" i="3"/>
  <c r="G124" i="3" s="1"/>
  <c r="H61" i="3"/>
  <c r="H124" i="3" s="1"/>
  <c r="G61" i="3"/>
  <c r="C124" i="3" s="1"/>
  <c r="F61" i="3"/>
  <c r="D124" i="3" s="1"/>
  <c r="I60" i="3"/>
  <c r="G123" i="3" s="1"/>
  <c r="H60" i="3"/>
  <c r="H123" i="3" s="1"/>
  <c r="G60" i="3"/>
  <c r="C123" i="3" s="1"/>
  <c r="F60" i="3"/>
  <c r="D123" i="3" s="1"/>
  <c r="I59" i="3"/>
  <c r="G122" i="3" s="1"/>
  <c r="H59" i="3"/>
  <c r="H122" i="3" s="1"/>
  <c r="G59" i="3"/>
  <c r="C122" i="3" s="1"/>
  <c r="F59" i="3"/>
  <c r="D122" i="3" s="1"/>
  <c r="I58" i="3"/>
  <c r="G121" i="3" s="1"/>
  <c r="H58" i="3"/>
  <c r="H121" i="3" s="1"/>
  <c r="G58" i="3"/>
  <c r="C121" i="3" s="1"/>
  <c r="F58" i="3"/>
  <c r="D121" i="3" s="1"/>
  <c r="I57" i="3"/>
  <c r="G120" i="3" s="1"/>
  <c r="H57" i="3"/>
  <c r="H120" i="3" s="1"/>
  <c r="G57" i="3"/>
  <c r="C120" i="3" s="1"/>
  <c r="F57" i="3"/>
  <c r="D120" i="3" s="1"/>
  <c r="I56" i="3"/>
  <c r="G119" i="3" s="1"/>
  <c r="H56" i="3"/>
  <c r="H119" i="3" s="1"/>
  <c r="G56" i="3"/>
  <c r="C119" i="3" s="1"/>
  <c r="F56" i="3"/>
  <c r="D119" i="3" s="1"/>
  <c r="I55" i="3"/>
  <c r="G118" i="3" s="1"/>
  <c r="H55" i="3"/>
  <c r="H118" i="3" s="1"/>
  <c r="G55" i="3"/>
  <c r="C118" i="3" s="1"/>
  <c r="F55" i="3"/>
  <c r="D118" i="3" s="1"/>
  <c r="I54" i="3"/>
  <c r="G117" i="3" s="1"/>
  <c r="H54" i="3"/>
  <c r="H117" i="3" s="1"/>
  <c r="G54" i="3"/>
  <c r="C117" i="3" s="1"/>
  <c r="F54" i="3"/>
  <c r="D117" i="3" s="1"/>
  <c r="I53" i="3"/>
  <c r="G116" i="3" s="1"/>
  <c r="H53" i="3"/>
  <c r="H116" i="3" s="1"/>
  <c r="G53" i="3"/>
  <c r="C116" i="3" s="1"/>
  <c r="F53" i="3"/>
  <c r="D116" i="3" s="1"/>
  <c r="I52" i="3"/>
  <c r="G115" i="3" s="1"/>
  <c r="H52" i="3"/>
  <c r="H115" i="3" s="1"/>
  <c r="G52" i="3"/>
  <c r="C115" i="3" s="1"/>
  <c r="F52" i="3"/>
  <c r="D115" i="3" s="1"/>
  <c r="H51" i="3"/>
  <c r="H114" i="3" s="1"/>
  <c r="F51" i="3"/>
  <c r="D114" i="3" s="1"/>
  <c r="H50" i="3"/>
  <c r="H113" i="3" s="1"/>
  <c r="F50" i="3"/>
  <c r="D113" i="3" s="1"/>
  <c r="K49" i="3"/>
  <c r="H49" i="3"/>
  <c r="H112" i="3" s="1"/>
  <c r="F49" i="3"/>
  <c r="D112" i="3" s="1"/>
  <c r="H48" i="3"/>
  <c r="H111" i="3" s="1"/>
  <c r="F48" i="3"/>
  <c r="D111" i="3" s="1"/>
  <c r="K47" i="3"/>
  <c r="H47" i="3"/>
  <c r="H110" i="3" s="1"/>
  <c r="F47" i="3"/>
  <c r="D110" i="3" s="1"/>
  <c r="I46" i="3"/>
  <c r="G109" i="3" s="1"/>
  <c r="H46" i="3"/>
  <c r="H109" i="3" s="1"/>
  <c r="G46" i="3"/>
  <c r="C109" i="3" s="1"/>
  <c r="F46" i="3"/>
  <c r="D109" i="3" s="1"/>
  <c r="I45" i="3"/>
  <c r="G108" i="3" s="1"/>
  <c r="H45" i="3"/>
  <c r="H108" i="3" s="1"/>
  <c r="G45" i="3"/>
  <c r="C108" i="3" s="1"/>
  <c r="F45" i="3"/>
  <c r="D108" i="3" s="1"/>
  <c r="I44" i="3"/>
  <c r="G107" i="3" s="1"/>
  <c r="H44" i="3"/>
  <c r="H107" i="3" s="1"/>
  <c r="G44" i="3"/>
  <c r="C107" i="3" s="1"/>
  <c r="F44" i="3"/>
  <c r="D107" i="3" s="1"/>
  <c r="I43" i="3"/>
  <c r="G106" i="3" s="1"/>
  <c r="H43" i="3"/>
  <c r="H106" i="3" s="1"/>
  <c r="G43" i="3"/>
  <c r="C106" i="3" s="1"/>
  <c r="F43" i="3"/>
  <c r="D106" i="3" s="1"/>
  <c r="I42" i="3"/>
  <c r="G105" i="3" s="1"/>
  <c r="H42" i="3"/>
  <c r="H105" i="3" s="1"/>
  <c r="G42" i="3"/>
  <c r="C105" i="3" s="1"/>
  <c r="F42" i="3"/>
  <c r="D105" i="3" s="1"/>
  <c r="I41" i="3"/>
  <c r="G104" i="3" s="1"/>
  <c r="H41" i="3"/>
  <c r="H104" i="3" s="1"/>
  <c r="G41" i="3"/>
  <c r="C104" i="3" s="1"/>
  <c r="F41" i="3"/>
  <c r="D104" i="3" s="1"/>
  <c r="I40" i="3"/>
  <c r="G103" i="3" s="1"/>
  <c r="H40" i="3"/>
  <c r="H103" i="3" s="1"/>
  <c r="G40" i="3"/>
  <c r="C103" i="3" s="1"/>
  <c r="F40" i="3"/>
  <c r="D103" i="3" s="1"/>
  <c r="C40" i="3"/>
  <c r="C45" i="3" s="1"/>
  <c r="C50" i="3" s="1"/>
  <c r="C55" i="3" s="1"/>
  <c r="C60" i="3" s="1"/>
  <c r="C65" i="3" s="1"/>
  <c r="C70" i="3" s="1"/>
  <c r="C75" i="3" s="1"/>
  <c r="C80" i="3" s="1"/>
  <c r="C85" i="3" s="1"/>
  <c r="I39" i="3"/>
  <c r="G102" i="3" s="1"/>
  <c r="H39" i="3"/>
  <c r="H102" i="3" s="1"/>
  <c r="G39" i="3"/>
  <c r="C102" i="3" s="1"/>
  <c r="F39" i="3"/>
  <c r="D102" i="3" s="1"/>
  <c r="I38" i="3"/>
  <c r="G101" i="3" s="1"/>
  <c r="H38" i="3"/>
  <c r="H101" i="3" s="1"/>
  <c r="G38" i="3"/>
  <c r="C101" i="3" s="1"/>
  <c r="F38" i="3"/>
  <c r="D101" i="3" s="1"/>
  <c r="I37" i="3"/>
  <c r="G100" i="3" s="1"/>
  <c r="H37" i="3"/>
  <c r="H100" i="3" s="1"/>
  <c r="G37" i="3"/>
  <c r="C100" i="3" s="1"/>
  <c r="F37" i="3"/>
  <c r="D100" i="3" s="1"/>
  <c r="C37" i="3"/>
  <c r="C42" i="3" s="1"/>
  <c r="C47" i="3" s="1"/>
  <c r="C52" i="3" s="1"/>
  <c r="C57" i="3" s="1"/>
  <c r="C62" i="3" s="1"/>
  <c r="C67" i="3" s="1"/>
  <c r="C72" i="3" s="1"/>
  <c r="C77" i="3" s="1"/>
  <c r="C82" i="3" s="1"/>
  <c r="I36" i="3"/>
  <c r="G99" i="3" s="1"/>
  <c r="H36" i="3"/>
  <c r="H99" i="3" s="1"/>
  <c r="G36" i="3"/>
  <c r="C99" i="3" s="1"/>
  <c r="F36" i="3"/>
  <c r="D99" i="3" s="1"/>
  <c r="C36" i="3"/>
  <c r="C41" i="3" s="1"/>
  <c r="C46" i="3" s="1"/>
  <c r="C51" i="3" s="1"/>
  <c r="C56" i="3" s="1"/>
  <c r="C61" i="3" s="1"/>
  <c r="C66" i="3" s="1"/>
  <c r="C71" i="3" s="1"/>
  <c r="C76" i="3" s="1"/>
  <c r="C81" i="3" s="1"/>
  <c r="C86" i="3" s="1"/>
  <c r="I35" i="3"/>
  <c r="G98" i="3" s="1"/>
  <c r="H35" i="3"/>
  <c r="H98" i="3" s="1"/>
  <c r="G35" i="3"/>
  <c r="C98" i="3" s="1"/>
  <c r="F35" i="3"/>
  <c r="D98" i="3" s="1"/>
  <c r="C35" i="3"/>
  <c r="I34" i="3"/>
  <c r="G97" i="3" s="1"/>
  <c r="H34" i="3"/>
  <c r="H97" i="3" s="1"/>
  <c r="G34" i="3"/>
  <c r="C97" i="3" s="1"/>
  <c r="F34" i="3"/>
  <c r="D97" i="3" s="1"/>
  <c r="C34" i="3"/>
  <c r="C39" i="3" s="1"/>
  <c r="C44" i="3" s="1"/>
  <c r="C49" i="3" s="1"/>
  <c r="C54" i="3" s="1"/>
  <c r="C59" i="3" s="1"/>
  <c r="C64" i="3" s="1"/>
  <c r="C69" i="3" s="1"/>
  <c r="C74" i="3" s="1"/>
  <c r="C79" i="3" s="1"/>
  <c r="C84" i="3" s="1"/>
  <c r="I33" i="3"/>
  <c r="G96" i="3" s="1"/>
  <c r="H33" i="3"/>
  <c r="H96" i="3" s="1"/>
  <c r="G33" i="3"/>
  <c r="C96" i="3" s="1"/>
  <c r="F33" i="3"/>
  <c r="D96" i="3" s="1"/>
  <c r="C33" i="3"/>
  <c r="C38" i="3" s="1"/>
  <c r="C43" i="3" s="1"/>
  <c r="C48" i="3" s="1"/>
  <c r="C53" i="3" s="1"/>
  <c r="C58" i="3" s="1"/>
  <c r="C63" i="3" s="1"/>
  <c r="C68" i="3" s="1"/>
  <c r="C73" i="3" s="1"/>
  <c r="C78" i="3" s="1"/>
  <c r="C83" i="3" s="1"/>
  <c r="I32" i="3"/>
  <c r="G95" i="3" s="1"/>
  <c r="H32" i="3"/>
  <c r="H95" i="3" s="1"/>
  <c r="G32" i="3"/>
  <c r="C95" i="3" s="1"/>
  <c r="F32" i="3"/>
  <c r="D95" i="3" s="1"/>
  <c r="C32" i="3"/>
  <c r="H31" i="3"/>
  <c r="H94" i="3" s="1"/>
  <c r="F31" i="3"/>
  <c r="D94" i="3" s="1"/>
  <c r="H30" i="3"/>
  <c r="H93" i="3" s="1"/>
  <c r="F30" i="3"/>
  <c r="D93" i="3" s="1"/>
  <c r="H29" i="3"/>
  <c r="H92" i="3" s="1"/>
  <c r="F29" i="3"/>
  <c r="D92" i="3" s="1"/>
  <c r="H28" i="3"/>
  <c r="H91" i="3" s="1"/>
  <c r="F28" i="3"/>
  <c r="D91" i="3" s="1"/>
  <c r="K27" i="3"/>
  <c r="H27" i="3"/>
  <c r="H90" i="3" s="1"/>
  <c r="F27" i="3"/>
  <c r="D90" i="3" s="1"/>
  <c r="AD1" i="3"/>
  <c r="A1326" i="1"/>
  <c r="A25" i="1"/>
  <c r="A24" i="1"/>
  <c r="A23" i="1"/>
  <c r="A22" i="1"/>
  <c r="A21" i="1"/>
  <c r="L20" i="2" l="1"/>
  <c r="L19" i="2"/>
  <c r="L15" i="2"/>
  <c r="L14" i="2"/>
  <c r="L10" i="2"/>
  <c r="L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、生命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、攻击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、防御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、生命加成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、攻击加成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、防御加成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 xml:space="preserve">、伤害加成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、伤害减免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 xml:space="preserve">、命中率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、闪避率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 xml:space="preserve">、暴击率
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 xml:space="preserve">、抗暴率
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 xml:space="preserve">、暴击伤害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宋体"/>
            <family val="3"/>
            <charset val="134"/>
          </rPr>
          <t xml:space="preserve">、暴击免伤
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 xml:space="preserve">、格挡率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、格挡值
</t>
        </r>
        <r>
          <rPr>
            <sz val="9"/>
            <color indexed="81"/>
            <rFont val="Tahoma"/>
            <family val="2"/>
          </rPr>
          <t>17</t>
        </r>
        <r>
          <rPr>
            <sz val="9"/>
            <color indexed="81"/>
            <rFont val="宋体"/>
            <family val="3"/>
            <charset val="134"/>
          </rPr>
          <t xml:space="preserve">、穿刺率
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、初始怒气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装备精炼到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专属装备升星到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级</t>
        </r>
      </text>
    </comment>
    <comment ref="F3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攻击时属性加成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为千分比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受到攻击时，恢复自身生命最大值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的生命，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为千分比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每次受到攻击时，反弹总伤害的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为千分比
</t>
        </r>
      </text>
    </comment>
    <comment ref="J3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、生命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、攻击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、防御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、生命加成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、攻击加成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、防御加成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 xml:space="preserve">、易伤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、免伤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 xml:space="preserve">、命中率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、闪避率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 xml:space="preserve">、暴击率
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 xml:space="preserve">、抗暴率
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 xml:space="preserve">、暴击伤害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宋体"/>
            <family val="3"/>
            <charset val="134"/>
          </rPr>
          <t xml:space="preserve">、暴击免伤
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 xml:space="preserve">、格挡率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、格挡值
</t>
        </r>
        <r>
          <rPr>
            <sz val="9"/>
            <color indexed="81"/>
            <rFont val="Tahoma"/>
            <family val="2"/>
          </rPr>
          <t>17</t>
        </r>
        <r>
          <rPr>
            <sz val="9"/>
            <color indexed="81"/>
            <rFont val="宋体"/>
            <family val="3"/>
            <charset val="134"/>
          </rPr>
          <t xml:space="preserve">、穿刺率
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、初始怒气</t>
        </r>
      </text>
    </comment>
  </commentList>
</comments>
</file>

<file path=xl/sharedStrings.xml><?xml version="1.0" encoding="utf-8"?>
<sst xmlns="http://schemas.openxmlformats.org/spreadsheetml/2006/main" count="5218" uniqueCount="264">
  <si>
    <t>id</t>
    <phoneticPr fontId="2" type="noConversion"/>
  </si>
  <si>
    <t>int</t>
    <phoneticPr fontId="2" type="noConversion"/>
  </si>
  <si>
    <t>string</t>
    <phoneticPr fontId="2" type="noConversion"/>
  </si>
  <si>
    <t>技能名</t>
    <phoneticPr fontId="2" type="noConversion"/>
  </si>
  <si>
    <t>激活类型</t>
    <phoneticPr fontId="2" type="noConversion"/>
  </si>
  <si>
    <t>激活类型值</t>
    <phoneticPr fontId="2" type="noConversion"/>
  </si>
  <si>
    <t>触发概率</t>
    <phoneticPr fontId="2" type="noConversion"/>
  </si>
  <si>
    <t>特殊属性类型1</t>
    <phoneticPr fontId="2" type="noConversion"/>
  </si>
  <si>
    <t>特殊属性类型值1</t>
    <phoneticPr fontId="2" type="noConversion"/>
  </si>
  <si>
    <t>特殊属性类型2</t>
  </si>
  <si>
    <t>特殊属性类型值2</t>
  </si>
  <si>
    <t>增加属性类型</t>
    <phoneticPr fontId="2" type="noConversion"/>
  </si>
  <si>
    <t>增加属性类型值</t>
    <phoneticPr fontId="2" type="noConversion"/>
  </si>
  <si>
    <t>描述</t>
    <phoneticPr fontId="2" type="noConversion"/>
  </si>
  <si>
    <t>Both</t>
    <phoneticPr fontId="2" type="noConversion"/>
  </si>
  <si>
    <t>Client</t>
    <phoneticPr fontId="2" type="noConversion"/>
  </si>
  <si>
    <t>Server</t>
    <phoneticPr fontId="2" type="noConversion"/>
  </si>
  <si>
    <t>name</t>
    <phoneticPr fontId="2" type="noConversion"/>
  </si>
  <si>
    <t>open_type</t>
    <phoneticPr fontId="2" type="noConversion"/>
  </si>
  <si>
    <t>open_value</t>
    <phoneticPr fontId="2" type="noConversion"/>
  </si>
  <si>
    <t>spark_prob</t>
    <phoneticPr fontId="2" type="noConversion"/>
  </si>
  <si>
    <t>special_type_1</t>
    <phoneticPr fontId="2" type="noConversion"/>
  </si>
  <si>
    <t>special_value_1</t>
    <phoneticPr fontId="2" type="noConversion"/>
  </si>
  <si>
    <t>special_type_2</t>
  </si>
  <si>
    <t>special_value_2</t>
  </si>
  <si>
    <t>attribute_type</t>
    <phoneticPr fontId="2" type="noConversion"/>
  </si>
  <si>
    <t>attribute_value</t>
    <phoneticPr fontId="2" type="noConversion"/>
  </si>
  <si>
    <t>directions</t>
    <phoneticPr fontId="2" type="noConversion"/>
  </si>
  <si>
    <t>神兵进击I</t>
    <phoneticPr fontId="2" type="noConversion"/>
  </si>
  <si>
    <t>攻击+1000</t>
    <phoneticPr fontId="2" type="noConversion"/>
  </si>
  <si>
    <t>神兵激怒I</t>
    <phoneticPr fontId="2" type="noConversion"/>
  </si>
  <si>
    <t>初始怒气+1</t>
    <phoneticPr fontId="2" type="noConversion"/>
  </si>
  <si>
    <t>攻击+1500</t>
    <phoneticPr fontId="2" type="noConversion"/>
  </si>
  <si>
    <t>致命一击I</t>
    <phoneticPr fontId="2" type="noConversion"/>
  </si>
  <si>
    <t>神兵坚定I</t>
    <phoneticPr fontId="2" type="noConversion"/>
  </si>
  <si>
    <t>防御+800</t>
    <phoneticPr fontId="2" type="noConversion"/>
  </si>
  <si>
    <t>神兵坚定II</t>
    <phoneticPr fontId="2" type="noConversion"/>
  </si>
  <si>
    <t>防御+1200</t>
    <phoneticPr fontId="2" type="noConversion"/>
  </si>
  <si>
    <t>反戈一击I</t>
    <phoneticPr fontId="2" type="noConversion"/>
  </si>
  <si>
    <t>神兵强命I</t>
    <phoneticPr fontId="2" type="noConversion"/>
  </si>
  <si>
    <t>生命+5000</t>
    <phoneticPr fontId="2" type="noConversion"/>
  </si>
  <si>
    <t>神兵强命II</t>
    <phoneticPr fontId="2" type="noConversion"/>
  </si>
  <si>
    <t>生命+7500</t>
    <phoneticPr fontId="2" type="noConversion"/>
  </si>
  <si>
    <t>生命之光I</t>
    <phoneticPr fontId="2" type="noConversion"/>
  </si>
  <si>
    <t>神兵进击II</t>
    <phoneticPr fontId="2" type="noConversion"/>
  </si>
  <si>
    <t>致命一击II</t>
    <phoneticPr fontId="2" type="noConversion"/>
  </si>
  <si>
    <t>反戈一击II</t>
    <phoneticPr fontId="2" type="noConversion"/>
  </si>
  <si>
    <t>生命之光II</t>
    <phoneticPr fontId="2" type="noConversion"/>
  </si>
  <si>
    <t>张良</t>
  </si>
  <si>
    <t>秦始皇</t>
  </si>
  <si>
    <t>白起</t>
  </si>
  <si>
    <t>刘邦</t>
  </si>
  <si>
    <t>韩信</t>
  </si>
  <si>
    <t>范增</t>
  </si>
  <si>
    <t>萧何</t>
  </si>
  <si>
    <t>吕雉</t>
  </si>
  <si>
    <t>龙且</t>
  </si>
  <si>
    <t>樊哙</t>
  </si>
  <si>
    <t>虞姬</t>
  </si>
  <si>
    <t>英布</t>
  </si>
  <si>
    <t>王昭君</t>
  </si>
  <si>
    <t>荆轲</t>
  </si>
  <si>
    <t>虞子期</t>
  </si>
  <si>
    <t>项庄</t>
  </si>
  <si>
    <t>灌婴</t>
  </si>
  <si>
    <t>季布</t>
  </si>
  <si>
    <t>章邯</t>
  </si>
  <si>
    <t>钟离眛</t>
  </si>
  <si>
    <t>戚夫人</t>
  </si>
  <si>
    <t>关羽</t>
  </si>
  <si>
    <t>吕布</t>
  </si>
  <si>
    <t>诸葛亮</t>
  </si>
  <si>
    <t>孙策</t>
  </si>
  <si>
    <t>曹操</t>
  </si>
  <si>
    <t>孙权</t>
  </si>
  <si>
    <t>刘备</t>
  </si>
  <si>
    <t>周瑜</t>
  </si>
  <si>
    <t>赵云</t>
  </si>
  <si>
    <t>张飞</t>
  </si>
  <si>
    <t>典韦</t>
  </si>
  <si>
    <t>貂蝉</t>
  </si>
  <si>
    <t>郭嘉</t>
  </si>
  <si>
    <t>小乔</t>
  </si>
  <si>
    <t>张辽</t>
  </si>
  <si>
    <t>马超</t>
  </si>
  <si>
    <t>陆逊</t>
  </si>
  <si>
    <t>司马懿</t>
  </si>
  <si>
    <t>许褚</t>
  </si>
  <si>
    <t>夏侯惇</t>
  </si>
  <si>
    <t>大乔</t>
  </si>
  <si>
    <t>黄忠</t>
  </si>
  <si>
    <t>秦琼</t>
  </si>
  <si>
    <t>李元霸</t>
  </si>
  <si>
    <t>武则天</t>
  </si>
  <si>
    <t>李世民</t>
  </si>
  <si>
    <t>程咬金</t>
  </si>
  <si>
    <t>尉迟恭</t>
  </si>
  <si>
    <t>罗成</t>
  </si>
  <si>
    <t>宇文成都</t>
  </si>
  <si>
    <t>薛仁贵</t>
  </si>
  <si>
    <t>狄仁杰</t>
  </si>
  <si>
    <t>裴元庆</t>
  </si>
  <si>
    <t>独孤伽罗</t>
  </si>
  <si>
    <t>杨广</t>
  </si>
  <si>
    <t>李靖</t>
  </si>
  <si>
    <t>单雄信</t>
  </si>
  <si>
    <t>杨坚</t>
  </si>
  <si>
    <t>李渊</t>
  </si>
  <si>
    <t>长孙皇后</t>
  </si>
  <si>
    <t>红拂女</t>
  </si>
  <si>
    <t>虬髯客</t>
  </si>
  <si>
    <t>宇文化及</t>
  </si>
  <si>
    <t>后羿</t>
  </si>
  <si>
    <t>蚩尤</t>
  </si>
  <si>
    <t>轩辕</t>
  </si>
  <si>
    <t>神农</t>
  </si>
  <si>
    <t>成吉思汗</t>
  </si>
  <si>
    <t>姜子牙</t>
  </si>
  <si>
    <t>孔子</t>
  </si>
  <si>
    <t>岳飞</t>
  </si>
  <si>
    <t>武松</t>
  </si>
  <si>
    <t>霍去病</t>
  </si>
  <si>
    <t>西施</t>
  </si>
  <si>
    <t>朱元璋</t>
  </si>
  <si>
    <t>花木兰</t>
  </si>
  <si>
    <t>潘金莲</t>
  </si>
  <si>
    <t>包拯</t>
  </si>
  <si>
    <t>鲁智深</t>
  </si>
  <si>
    <t>穆桂英</t>
  </si>
  <si>
    <t>Client</t>
  </si>
  <si>
    <t>Both</t>
  </si>
  <si>
    <t>Excluded</t>
  </si>
  <si>
    <t>主角</t>
  </si>
  <si>
    <t>神兵锋锐</t>
  </si>
  <si>
    <t>神兵激怒</t>
  </si>
  <si>
    <t>致命一击</t>
  </si>
  <si>
    <t>神兵破势</t>
  </si>
  <si>
    <t>血战到底</t>
  </si>
  <si>
    <t>项羽</t>
  </si>
  <si>
    <t>杨玉环</t>
  </si>
  <si>
    <t>苏妲己</t>
  </si>
  <si>
    <t>屈原</t>
  </si>
  <si>
    <t>陈庆之</t>
  </si>
  <si>
    <t>李白</t>
  </si>
  <si>
    <t>李师师</t>
  </si>
  <si>
    <t>attribute_type_1</t>
    <phoneticPr fontId="2" type="noConversion"/>
  </si>
  <si>
    <t>attribute_value_1</t>
    <phoneticPr fontId="2" type="noConversion"/>
  </si>
  <si>
    <t>增加属性类型值1</t>
    <phoneticPr fontId="2" type="noConversion"/>
  </si>
  <si>
    <t>增加属性类型1</t>
    <phoneticPr fontId="2" type="noConversion"/>
  </si>
  <si>
    <t>投戎</t>
  </si>
  <si>
    <t xml:space="preserve"> </t>
  </si>
  <si>
    <t>伤害加成</t>
  </si>
  <si>
    <t>类型1</t>
    <phoneticPr fontId="1" type="noConversion"/>
  </si>
  <si>
    <t>值1</t>
    <phoneticPr fontId="1" type="noConversion"/>
  </si>
  <si>
    <t>类型2</t>
  </si>
  <si>
    <t>值2</t>
  </si>
  <si>
    <t>生命</t>
  </si>
  <si>
    <t>辅助</t>
    <phoneticPr fontId="1" type="noConversion"/>
  </si>
  <si>
    <t>攻击</t>
  </si>
  <si>
    <t>防御</t>
  </si>
  <si>
    <t>生命加成</t>
  </si>
  <si>
    <t>攻击加成</t>
  </si>
  <si>
    <t>防御加成</t>
  </si>
  <si>
    <t>伤害减免</t>
  </si>
  <si>
    <t>命中</t>
  </si>
  <si>
    <t>闪避</t>
  </si>
  <si>
    <t>暴击</t>
  </si>
  <si>
    <t>暴击伤害</t>
  </si>
  <si>
    <t>暴击免伤</t>
  </si>
  <si>
    <t>格挡</t>
  </si>
  <si>
    <t>格挡值</t>
  </si>
  <si>
    <t>怒气增加</t>
  </si>
  <si>
    <t>1主角/辅助2攻击3防御</t>
    <phoneticPr fontId="1" type="noConversion"/>
  </si>
  <si>
    <t>属性1</t>
    <phoneticPr fontId="1" type="noConversion"/>
  </si>
  <si>
    <t>属性2</t>
    <phoneticPr fontId="1" type="noConversion"/>
  </si>
  <si>
    <t>攻击</t>
    <phoneticPr fontId="1" type="noConversion"/>
  </si>
  <si>
    <t>防御</t>
    <phoneticPr fontId="1" type="noConversion"/>
  </si>
  <si>
    <t>值2</t>
    <phoneticPr fontId="1" type="noConversion"/>
  </si>
  <si>
    <t>伤害减免+4.5%，暴击免伤+15%（4星激活）</t>
  </si>
  <si>
    <t>防御+225，生命+1875（1星激活）</t>
  </si>
  <si>
    <t>生命加成+4.5%，闪避+6%（2星激活）</t>
  </si>
  <si>
    <t>防御加成+6%，生命+5625（3星激活）</t>
  </si>
  <si>
    <t>生命加成+9%，伤害减免+6%（5星激活）</t>
  </si>
  <si>
    <t>增加属性名称</t>
    <phoneticPr fontId="2" type="noConversion"/>
  </si>
  <si>
    <t>attribute_name_1</t>
    <phoneticPr fontId="2" type="noConversion"/>
  </si>
  <si>
    <t>增加属性类型2</t>
  </si>
  <si>
    <t>增加属性类型值2</t>
  </si>
  <si>
    <t>attribute_type_2</t>
  </si>
  <si>
    <t>attribute_name_2</t>
  </si>
  <si>
    <t>attribute_value_2</t>
  </si>
  <si>
    <t>星级</t>
    <phoneticPr fontId="2" type="noConversion"/>
  </si>
  <si>
    <t>武将名称</t>
    <phoneticPr fontId="2" type="noConversion"/>
  </si>
  <si>
    <t>武将id</t>
    <phoneticPr fontId="2" type="noConversion"/>
  </si>
  <si>
    <t>攻击+400，生命+1000</t>
  </si>
  <si>
    <t>攻击加成+8%，命中+8%</t>
  </si>
  <si>
    <t>防御+400，生命+3000</t>
  </si>
  <si>
    <t>防御+300，生命+2500</t>
  </si>
  <si>
    <t>生命加成+6%，闪避+8%</t>
  </si>
  <si>
    <t>防御加成+8%，生命+7500</t>
  </si>
  <si>
    <t>生命加成+12%，伤害减免+4%</t>
    <phoneticPr fontId="2" type="noConversion"/>
  </si>
  <si>
    <t>攻击加成+12%，最终增伤+4%</t>
    <phoneticPr fontId="2" type="noConversion"/>
  </si>
  <si>
    <t>攻击+320，生命+1600</t>
  </si>
  <si>
    <t>攻击加成+6%，防御加成+4%</t>
  </si>
  <si>
    <t>防御+240，生命加成+6%</t>
  </si>
  <si>
    <t>防御加成+12%，最终免伤+4%</t>
    <phoneticPr fontId="2" type="noConversion"/>
  </si>
  <si>
    <t>辅助</t>
    <phoneticPr fontId="2" type="noConversion"/>
  </si>
  <si>
    <t>防御</t>
    <phoneticPr fontId="2" type="noConversion"/>
  </si>
  <si>
    <t>攻击</t>
    <phoneticPr fontId="2" type="noConversion"/>
  </si>
  <si>
    <t>伤害减免+3%，暴击免伤+20%</t>
    <phoneticPr fontId="2" type="noConversion"/>
  </si>
  <si>
    <t>伤害加成+10%，伤害减免+4%</t>
    <phoneticPr fontId="2" type="noConversion"/>
  </si>
  <si>
    <t>伤害加成+6%，暴击伤害+16%</t>
    <phoneticPr fontId="2" type="noConversion"/>
  </si>
  <si>
    <t>千锤百炼</t>
  </si>
  <si>
    <t>劈风斩浪</t>
  </si>
  <si>
    <t>锐不可当</t>
  </si>
  <si>
    <t>势如破竹</t>
  </si>
  <si>
    <t>所向披靡</t>
  </si>
  <si>
    <t>威震天下</t>
  </si>
  <si>
    <t>横扫千军</t>
  </si>
  <si>
    <t>举世无双</t>
  </si>
  <si>
    <t>出神入化</t>
  </si>
  <si>
    <t>登峰造极</t>
  </si>
  <si>
    <t>怒气回复</t>
    <phoneticPr fontId="1" type="noConversion"/>
  </si>
  <si>
    <t>普攻伤害</t>
    <phoneticPr fontId="1" type="noConversion"/>
  </si>
  <si>
    <t>怒气伤害</t>
    <phoneticPr fontId="1" type="noConversion"/>
  </si>
  <si>
    <t>最终增伤</t>
    <phoneticPr fontId="1" type="noConversion"/>
  </si>
  <si>
    <t>最终免伤</t>
    <phoneticPr fontId="1" type="noConversion"/>
  </si>
  <si>
    <t>虚弱</t>
    <phoneticPr fontId="1" type="noConversion"/>
  </si>
  <si>
    <t>易伤</t>
    <phoneticPr fontId="1" type="noConversion"/>
  </si>
  <si>
    <t>最终生命加成</t>
    <phoneticPr fontId="1" type="noConversion"/>
  </si>
  <si>
    <t>最终攻击加成</t>
    <phoneticPr fontId="1" type="noConversion"/>
  </si>
  <si>
    <t>最终防御加成</t>
    <phoneticPr fontId="1" type="noConversion"/>
  </si>
  <si>
    <t>最终生命减益</t>
    <phoneticPr fontId="1" type="noConversion"/>
  </si>
  <si>
    <t>最终攻击减益</t>
    <phoneticPr fontId="1" type="noConversion"/>
  </si>
  <si>
    <t>最终防御减益</t>
    <phoneticPr fontId="1" type="noConversion"/>
  </si>
  <si>
    <t>破格挡</t>
    <phoneticPr fontId="1" type="noConversion"/>
  </si>
  <si>
    <t>穿透</t>
    <phoneticPr fontId="1" type="noConversion"/>
  </si>
  <si>
    <t>最终增伤</t>
  </si>
  <si>
    <t>攻击+0，防御+0</t>
  </si>
  <si>
    <t>攻击加成+0%，最终增伤+0%</t>
  </si>
  <si>
    <t>攻击+200，生命+500</t>
  </si>
  <si>
    <t>攻击加成+4%，命中+4%</t>
  </si>
  <si>
    <t>防御+200，生命+1500</t>
  </si>
  <si>
    <t>伤害加成+3%，暴击伤害+8%</t>
  </si>
  <si>
    <t>伤害加成+5%，伤害减免+2%</t>
  </si>
  <si>
    <t>攻击+1000，防御+300</t>
  </si>
  <si>
    <t>攻击加成+4%，最终增伤+1.5%</t>
  </si>
  <si>
    <t>攻击+1500，防御+450</t>
  </si>
  <si>
    <t>攻击加成+6%，最终增伤+2.2%</t>
  </si>
  <si>
    <t>攻击+2250，防御+675</t>
  </si>
  <si>
    <t>攻击+3600，防御+1350</t>
    <phoneticPr fontId="2" type="noConversion"/>
  </si>
  <si>
    <t>攻击+2400，防御+900</t>
    <phoneticPr fontId="2" type="noConversion"/>
  </si>
  <si>
    <t>攻击+1600，防御+600</t>
    <phoneticPr fontId="2" type="noConversion"/>
  </si>
  <si>
    <t>攻击加成+8%，最终增伤+3%</t>
    <phoneticPr fontId="2" type="noConversion"/>
  </si>
  <si>
    <t>防御加成+8%，最终免伤+3%</t>
    <phoneticPr fontId="2" type="noConversion"/>
  </si>
  <si>
    <t>生命加成+12%，最终免伤+3%</t>
    <phoneticPr fontId="2" type="noConversion"/>
  </si>
  <si>
    <t>生命加成+18%，最终免伤+4%</t>
    <phoneticPr fontId="2" type="noConversion"/>
  </si>
  <si>
    <t>攻击+750，生命+16000</t>
    <phoneticPr fontId="2" type="noConversion"/>
  </si>
  <si>
    <t>攻击+1250，生命+24000</t>
    <phoneticPr fontId="2" type="noConversion"/>
  </si>
  <si>
    <t>攻击+1875，生命+36000</t>
    <phoneticPr fontId="2" type="noConversion"/>
  </si>
  <si>
    <t>防御+600，生命19600</t>
    <phoneticPr fontId="2" type="noConversion"/>
  </si>
  <si>
    <t>防御+900，生命+28800</t>
    <phoneticPr fontId="2" type="noConversion"/>
  </si>
  <si>
    <t>防御+1350，生命+43200</t>
    <phoneticPr fontId="2" type="noConversion"/>
  </si>
  <si>
    <t>最终免伤</t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</si>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</sst>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0"/>
      <color theme="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4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7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1" fillId="5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 vertical="center" wrapText="1"/>
    </xf>
    <xf numFmtId="0" fontId="13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2" fillId="13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left" vertical="center"/>
    </xf>
    <xf numFmtId="0" fontId="10" fillId="0" borderId="1" xfId="1" applyFont="1" applyFill="1" applyBorder="1" applyAlignment="1">
      <alignment horizontal="left" vertical="center"/>
    </xf>
    <xf numFmtId="0" fontId="10" fillId="16" borderId="1" xfId="1" applyFont="1" applyFill="1" applyBorder="1" applyAlignment="1">
      <alignment horizontal="left" vertical="center"/>
    </xf>
    <xf numFmtId="0" fontId="10" fillId="0" borderId="1" xfId="1" applyFont="1" applyFill="1" applyBorder="1" applyAlignment="1">
      <alignment horizontal="left" vertical="justify"/>
    </xf>
    <xf numFmtId="0" fontId="10" fillId="0" borderId="1" xfId="2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54"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259080</xdr:colOff>
      <xdr:row>21</xdr:row>
      <xdr:rowOff>2298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F8DF8AC-0E93-42F2-B5E5-2B378AC4D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5760"/>
          <a:ext cx="8793480" cy="3332238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63</xdr:row>
      <xdr:rowOff>125730</xdr:rowOff>
    </xdr:from>
    <xdr:to>
      <xdr:col>17</xdr:col>
      <xdr:colOff>586535</xdr:colOff>
      <xdr:row>78</xdr:row>
      <xdr:rowOff>134914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C39659F-1C5C-43C3-971D-873CAE705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63100" y="11182350"/>
          <a:ext cx="1500935" cy="26380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iwei\Desktop\skill_passive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40"/>
  <sheetViews>
    <sheetView tabSelected="1" workbookViewId="0">
      <selection activeCell="L126" sqref="L126"/>
    </sheetView>
  </sheetViews>
  <sheetFormatPr defaultColWidth="8.88671875" defaultRowHeight="13.8" x14ac:dyDescent="0.25"/>
  <cols>
    <col min="1" max="1" width="11.77734375" style="1" customWidth="1"/>
    <col min="2" max="4" width="10.109375" style="1" bestFit="1" customWidth="1"/>
    <col min="5" max="5" width="12.109375" style="1" customWidth="1"/>
    <col min="6" max="8" width="10.33203125" style="1" customWidth="1"/>
    <col min="9" max="11" width="8.88671875" style="1"/>
    <col min="12" max="12" width="41.109375" style="1" customWidth="1"/>
    <col min="13" max="16384" width="8.88671875" style="1"/>
  </cols>
  <sheetData>
    <row r="1" spans="1:18" x14ac:dyDescent="0.25">
      <c r="A1" s="1" t="s">
        <v>0</v>
      </c>
    </row>
    <row r="2" spans="1:18" ht="15" x14ac:dyDescent="0.25">
      <c r="A2" s="22" t="s">
        <v>1</v>
      </c>
      <c r="B2" s="22" t="s">
        <v>1</v>
      </c>
      <c r="C2" s="22" t="s">
        <v>2</v>
      </c>
      <c r="D2" s="22" t="s">
        <v>1</v>
      </c>
      <c r="E2" s="22" t="s">
        <v>2</v>
      </c>
      <c r="F2" s="22" t="s">
        <v>1</v>
      </c>
      <c r="G2" s="22" t="s">
        <v>1</v>
      </c>
      <c r="H2" s="22" t="s">
        <v>1</v>
      </c>
      <c r="I2" s="22" t="s">
        <v>1</v>
      </c>
      <c r="J2" s="22" t="s">
        <v>1</v>
      </c>
      <c r="K2" s="22" t="s">
        <v>1</v>
      </c>
      <c r="L2" s="22" t="s">
        <v>2</v>
      </c>
    </row>
    <row r="3" spans="1:18" s="6" customFormat="1" ht="28.2" customHeight="1" x14ac:dyDescent="0.25">
      <c r="A3" s="24" t="s">
        <v>0</v>
      </c>
      <c r="B3" s="26" t="s">
        <v>192</v>
      </c>
      <c r="C3" s="26" t="s">
        <v>191</v>
      </c>
      <c r="D3" s="26" t="s">
        <v>190</v>
      </c>
      <c r="E3" s="24" t="s">
        <v>3</v>
      </c>
      <c r="F3" s="24" t="s">
        <v>148</v>
      </c>
      <c r="G3" s="24" t="s">
        <v>183</v>
      </c>
      <c r="H3" s="24" t="s">
        <v>147</v>
      </c>
      <c r="I3" s="24" t="s">
        <v>185</v>
      </c>
      <c r="J3" s="24" t="s">
        <v>183</v>
      </c>
      <c r="K3" s="24" t="s">
        <v>186</v>
      </c>
      <c r="L3" s="24" t="s">
        <v>13</v>
      </c>
    </row>
    <row r="4" spans="1:18" ht="15.6" x14ac:dyDescent="0.4">
      <c r="A4" s="23" t="s">
        <v>130</v>
      </c>
      <c r="B4" s="23" t="s">
        <v>131</v>
      </c>
      <c r="C4" s="23" t="s">
        <v>131</v>
      </c>
      <c r="D4" s="23" t="s">
        <v>131</v>
      </c>
      <c r="E4" s="23" t="s">
        <v>129</v>
      </c>
      <c r="F4" s="23" t="s">
        <v>130</v>
      </c>
      <c r="G4" s="23" t="s">
        <v>131</v>
      </c>
      <c r="H4" s="23" t="s">
        <v>130</v>
      </c>
      <c r="I4" s="23" t="s">
        <v>130</v>
      </c>
      <c r="J4" s="23" t="s">
        <v>131</v>
      </c>
      <c r="K4" s="23" t="s">
        <v>130</v>
      </c>
      <c r="L4" s="23" t="s">
        <v>129</v>
      </c>
    </row>
    <row r="5" spans="1:18" s="6" customFormat="1" ht="30" x14ac:dyDescent="0.25">
      <c r="A5" s="25" t="s">
        <v>0</v>
      </c>
      <c r="B5" s="25">
        <v>11</v>
      </c>
      <c r="C5" s="25">
        <v>12</v>
      </c>
      <c r="D5" s="25">
        <v>13</v>
      </c>
      <c r="E5" s="25" t="s">
        <v>17</v>
      </c>
      <c r="F5" s="25" t="s">
        <v>145</v>
      </c>
      <c r="G5" s="25" t="s">
        <v>184</v>
      </c>
      <c r="H5" s="25" t="s">
        <v>146</v>
      </c>
      <c r="I5" s="25" t="s">
        <v>187</v>
      </c>
      <c r="J5" s="25" t="s">
        <v>188</v>
      </c>
      <c r="K5" s="25" t="s">
        <v>189</v>
      </c>
      <c r="L5" s="25" t="s">
        <v>27</v>
      </c>
    </row>
    <row r="6" spans="1:18" ht="15" x14ac:dyDescent="0.25">
      <c r="A6" s="7">
        <v>10000901</v>
      </c>
      <c r="B6" s="7"/>
      <c r="C6" s="19" t="s">
        <v>132</v>
      </c>
      <c r="D6" s="5">
        <v>1</v>
      </c>
      <c r="E6" s="8" t="s">
        <v>133</v>
      </c>
      <c r="F6" s="9">
        <v>2</v>
      </c>
      <c r="G6" s="28" t="str">
        <f>VLOOKUP(F6,'111'!$G$37:$I$76,2,0)</f>
        <v>攻击</v>
      </c>
      <c r="H6" s="28">
        <f>INT(H21*0.8)</f>
        <v>256</v>
      </c>
      <c r="I6" s="28">
        <v>1</v>
      </c>
      <c r="J6" s="28" t="str">
        <f>VLOOKUP(I6,'111'!$G$37:$I$76,2,0)</f>
        <v>生命</v>
      </c>
      <c r="K6" s="28">
        <f t="shared" ref="K6:K20" si="0">INT(K21*0.8)</f>
        <v>1280</v>
      </c>
      <c r="L6" s="28" t="str">
        <f>G6&amp;"+"&amp;H6&amp;"，"&amp;J6&amp;"+"&amp;K6</f>
        <v>攻击+256，生命+1280</v>
      </c>
      <c r="M6" s="1">
        <v>1</v>
      </c>
      <c r="R6" s="28" t="str">
        <f>L6&amp;"+"&amp;M6&amp;"，"&amp;P6&amp;"+"&amp;Q6&amp;"（"&amp;I6&amp;"星激活）"</f>
        <v>攻击+256，生命+1280+1，+（1星激活）</v>
      </c>
    </row>
    <row r="7" spans="1:18" ht="15" x14ac:dyDescent="0.25">
      <c r="A7" s="7">
        <v>10000902</v>
      </c>
      <c r="B7" s="7"/>
      <c r="C7" s="19" t="s">
        <v>132</v>
      </c>
      <c r="D7" s="5">
        <v>2</v>
      </c>
      <c r="E7" s="8" t="s">
        <v>134</v>
      </c>
      <c r="F7" s="9">
        <v>5</v>
      </c>
      <c r="G7" s="28" t="str">
        <f>VLOOKUP(F7,'111'!$G$37:$I$76,2,0)</f>
        <v>攻击加成</v>
      </c>
      <c r="H7" s="28">
        <f t="shared" ref="H7:H20" si="1">INT(H22*0.8)</f>
        <v>48</v>
      </c>
      <c r="I7" s="28">
        <v>6</v>
      </c>
      <c r="J7" s="28" t="str">
        <f>VLOOKUP(I7,'111'!$G$37:$I$76,2,0)</f>
        <v>防御加成</v>
      </c>
      <c r="K7" s="28">
        <f t="shared" si="0"/>
        <v>32</v>
      </c>
      <c r="L7" s="28" t="str">
        <f>G7&amp;"+"&amp;H7/10&amp;"%，"&amp;J7&amp;"+"&amp;K7/10&amp;"%"</f>
        <v>攻击加成+4.8%，防御加成+3.2%</v>
      </c>
      <c r="M7" s="1">
        <v>1</v>
      </c>
      <c r="R7" s="28" t="str">
        <f>L7&amp;"+"&amp;M7/10&amp;"%，"&amp;P7&amp;"+"&amp;Q7/10&amp;"%（"&amp;I7&amp;"星激活）"</f>
        <v>攻击加成+4.8%，防御加成+3.2%+0.1%，+0%（6星激活）</v>
      </c>
    </row>
    <row r="8" spans="1:18" ht="15" x14ac:dyDescent="0.25">
      <c r="A8" s="7">
        <v>10000903</v>
      </c>
      <c r="B8" s="7"/>
      <c r="C8" s="19" t="s">
        <v>132</v>
      </c>
      <c r="D8" s="5">
        <v>3</v>
      </c>
      <c r="E8" s="8" t="s">
        <v>135</v>
      </c>
      <c r="F8" s="9">
        <v>3</v>
      </c>
      <c r="G8" s="28" t="str">
        <f>VLOOKUP(F8,'111'!$G$37:$I$76,2,0)</f>
        <v>防御</v>
      </c>
      <c r="H8" s="28">
        <f t="shared" si="1"/>
        <v>192</v>
      </c>
      <c r="I8" s="28">
        <v>4</v>
      </c>
      <c r="J8" s="28" t="str">
        <f>VLOOKUP(I8,'111'!$G$37:$I$76,2,0)</f>
        <v>生命加成</v>
      </c>
      <c r="K8" s="28">
        <f t="shared" si="0"/>
        <v>48</v>
      </c>
      <c r="L8" s="28" t="str">
        <f>G8&amp;"+"&amp;H8&amp;"，"&amp;J8&amp;"+"&amp;K8/10&amp;"%"</f>
        <v>防御+192，生命加成+4.8%</v>
      </c>
      <c r="M8" s="1">
        <v>1</v>
      </c>
      <c r="R8" s="28" t="str">
        <f>L8&amp;"+"&amp;M8&amp;"，"&amp;P8&amp;"+"&amp;Q8/10&amp;"%（"&amp;I8&amp;"星激活）"</f>
        <v>防御+192，生命加成+4.8%+1，+0%（4星激活）</v>
      </c>
    </row>
    <row r="9" spans="1:18" ht="15" x14ac:dyDescent="0.25">
      <c r="A9" s="7">
        <v>10000904</v>
      </c>
      <c r="B9" s="7"/>
      <c r="C9" s="19" t="s">
        <v>132</v>
      </c>
      <c r="D9" s="5">
        <v>4</v>
      </c>
      <c r="E9" s="8" t="s">
        <v>136</v>
      </c>
      <c r="F9" s="9">
        <v>8</v>
      </c>
      <c r="G9" s="28" t="str">
        <f>VLOOKUP(F9,'111'!$G$37:$I$76,2,0)</f>
        <v>伤害减免</v>
      </c>
      <c r="H9" s="28">
        <f t="shared" si="1"/>
        <v>24</v>
      </c>
      <c r="I9" s="28">
        <v>14</v>
      </c>
      <c r="J9" s="28" t="str">
        <f>VLOOKUP(I9,'111'!$G$37:$I$76,2,0)</f>
        <v>暴击免伤</v>
      </c>
      <c r="K9" s="28">
        <f t="shared" si="0"/>
        <v>160</v>
      </c>
      <c r="L9" s="28" t="str">
        <f>G9&amp;"+"&amp;H9/10&amp;"%，"&amp;J9&amp;"+"&amp;K9/10&amp;"%"</f>
        <v>伤害减免+2.4%，暴击免伤+16%</v>
      </c>
      <c r="M9" s="1">
        <v>1</v>
      </c>
      <c r="R9" s="28" t="str">
        <f>L9&amp;"+"&amp;M9/10&amp;"%，"&amp;P9&amp;"+"&amp;Q9/10&amp;"%（"&amp;I9&amp;"星激活）"</f>
        <v>伤害减免+2.4%，暴击免伤+16%+0.1%，+0%（14星激活）</v>
      </c>
    </row>
    <row r="10" spans="1:18" ht="15" x14ac:dyDescent="0.25">
      <c r="A10" s="7">
        <v>10000905</v>
      </c>
      <c r="B10" s="7"/>
      <c r="C10" s="19" t="s">
        <v>132</v>
      </c>
      <c r="D10" s="5">
        <v>5</v>
      </c>
      <c r="E10" s="8" t="s">
        <v>137</v>
      </c>
      <c r="F10" s="9">
        <v>7</v>
      </c>
      <c r="G10" s="28" t="str">
        <f>VLOOKUP(F10,'111'!$G$37:$I$76,2,0)</f>
        <v>伤害加成</v>
      </c>
      <c r="H10" s="28">
        <f t="shared" si="1"/>
        <v>80</v>
      </c>
      <c r="I10" s="28">
        <v>8</v>
      </c>
      <c r="J10" s="28" t="str">
        <f>VLOOKUP(I10,'111'!$G$37:$I$76,2,0)</f>
        <v>伤害减免</v>
      </c>
      <c r="K10" s="28">
        <f t="shared" si="0"/>
        <v>32</v>
      </c>
      <c r="L10" s="28" t="str">
        <f>G10&amp;"+"&amp;H10/10&amp;"%，"&amp;J10&amp;"+"&amp;K10/10&amp;"%"</f>
        <v>伤害加成+8%，伤害减免+3.2%</v>
      </c>
      <c r="M10" s="1">
        <v>1</v>
      </c>
      <c r="R10" s="28" t="str">
        <f>L10&amp;"+"&amp;M10/10&amp;"%，"&amp;P10&amp;"+"&amp;Q10/10&amp;"%（"&amp;I10&amp;"星激活）"</f>
        <v>伤害加成+8%，伤害减免+3.2%+0.1%，+0%（8星激活）</v>
      </c>
    </row>
    <row r="11" spans="1:18" ht="15" x14ac:dyDescent="0.25">
      <c r="A11" s="7">
        <v>10000906</v>
      </c>
      <c r="B11" s="7"/>
      <c r="C11" s="19" t="s">
        <v>132</v>
      </c>
      <c r="D11" s="5">
        <v>6</v>
      </c>
      <c r="E11" s="8" t="s">
        <v>211</v>
      </c>
      <c r="F11" s="9">
        <v>2</v>
      </c>
      <c r="G11" s="28" t="str">
        <f>VLOOKUP(F11,'111'!$G$37:$I$76,2,0)</f>
        <v>攻击</v>
      </c>
      <c r="H11" s="28">
        <f t="shared" si="1"/>
        <v>600</v>
      </c>
      <c r="I11" s="28">
        <v>1</v>
      </c>
      <c r="J11" s="28" t="str">
        <f>VLOOKUP(I11,'111'!$G$37:$I$76,2,0)</f>
        <v>生命</v>
      </c>
      <c r="K11" s="28">
        <f t="shared" si="0"/>
        <v>12800</v>
      </c>
      <c r="L11" s="28" t="str">
        <f>G11&amp;"+"&amp;H11&amp;"，"&amp;J11&amp;"+"&amp;K11&amp;""</f>
        <v>攻击+600，生命+12800</v>
      </c>
      <c r="M11" s="1">
        <v>1</v>
      </c>
      <c r="R11" s="28" t="str">
        <f>L21&amp;"+"&amp;M21&amp;"，"&amp;P11&amp;"+"&amp;Q11&amp;"（"&amp;I21&amp;"星激活）"</f>
        <v>攻击+320，生命+1600+1，+（1星激活）</v>
      </c>
    </row>
    <row r="12" spans="1:18" ht="15" x14ac:dyDescent="0.25">
      <c r="A12" s="7">
        <v>10000907</v>
      </c>
      <c r="B12" s="7"/>
      <c r="C12" s="19" t="s">
        <v>132</v>
      </c>
      <c r="D12" s="5">
        <v>7</v>
      </c>
      <c r="E12" s="8" t="s">
        <v>212</v>
      </c>
      <c r="F12" s="9">
        <v>4</v>
      </c>
      <c r="G12" s="28" t="str">
        <f>VLOOKUP(F12,'111'!$G$37:$I$76,2,0)</f>
        <v>生命加成</v>
      </c>
      <c r="H12" s="28">
        <f t="shared" si="1"/>
        <v>96</v>
      </c>
      <c r="I12" s="28">
        <v>23</v>
      </c>
      <c r="J12" s="28" t="str">
        <f>VLOOKUP(I12,'111'!$G$37:$I$76,2,0)</f>
        <v>最终免伤</v>
      </c>
      <c r="K12" s="28">
        <f t="shared" si="0"/>
        <v>24</v>
      </c>
      <c r="L12" s="28" t="str">
        <f>G12&amp;"+"&amp;H12/10&amp;"%，"&amp;J12&amp;"+"&amp;K12/10&amp;"%"</f>
        <v>生命加成+9.6%，最终免伤+2.4%</v>
      </c>
      <c r="M12" s="1">
        <v>1</v>
      </c>
      <c r="R12" s="28" t="str">
        <f>L22&amp;"+"&amp;M22/10&amp;"%，"&amp;P12&amp;"+"&amp;Q12/10&amp;"%（"&amp;I22&amp;"星激活）"</f>
        <v>攻击加成+6%，防御加成+4%+0.1%，+0%（6星激活）</v>
      </c>
    </row>
    <row r="13" spans="1:18" ht="15" x14ac:dyDescent="0.25">
      <c r="A13" s="7">
        <v>10000908</v>
      </c>
      <c r="B13" s="7"/>
      <c r="C13" s="19" t="s">
        <v>132</v>
      </c>
      <c r="D13" s="5">
        <v>8</v>
      </c>
      <c r="E13" s="8" t="s">
        <v>213</v>
      </c>
      <c r="F13" s="9">
        <v>2</v>
      </c>
      <c r="G13" s="28" t="str">
        <f>VLOOKUP(F13,'111'!$G$37:$I$76,2,0)</f>
        <v>攻击</v>
      </c>
      <c r="H13" s="28">
        <f t="shared" si="1"/>
        <v>1000</v>
      </c>
      <c r="I13" s="28">
        <v>1</v>
      </c>
      <c r="J13" s="28" t="str">
        <f>VLOOKUP(I13,'111'!$G$37:$I$76,2,0)</f>
        <v>生命</v>
      </c>
      <c r="K13" s="28">
        <f t="shared" si="0"/>
        <v>19200</v>
      </c>
      <c r="L13" s="28" t="str">
        <f>G13&amp;"+"&amp;H13&amp;"，"&amp;J13&amp;"+"&amp;K13&amp;""</f>
        <v>攻击+1000，生命+19200</v>
      </c>
      <c r="M13" s="1">
        <v>1</v>
      </c>
      <c r="R13" s="28" t="str">
        <f>L23&amp;"+"&amp;M23&amp;"，"&amp;P13&amp;"+"&amp;Q13&amp;"（"&amp;I23&amp;"星激活）"</f>
        <v>防御+240，生命加成+6%+1，+（4星激活）</v>
      </c>
    </row>
    <row r="14" spans="1:18" ht="15" x14ac:dyDescent="0.25">
      <c r="A14" s="7">
        <v>10000909</v>
      </c>
      <c r="B14" s="7"/>
      <c r="C14" s="19" t="s">
        <v>132</v>
      </c>
      <c r="D14" s="5">
        <v>9</v>
      </c>
      <c r="E14" s="8" t="s">
        <v>214</v>
      </c>
      <c r="F14" s="9">
        <v>4</v>
      </c>
      <c r="G14" s="28" t="str">
        <f>VLOOKUP(F14,'111'!$G$37:$I$76,2,0)</f>
        <v>生命加成</v>
      </c>
      <c r="H14" s="28">
        <f t="shared" si="1"/>
        <v>144</v>
      </c>
      <c r="I14" s="28">
        <v>23</v>
      </c>
      <c r="J14" s="28" t="str">
        <f>VLOOKUP(I14,'111'!$G$37:$I$76,2,0)</f>
        <v>最终免伤</v>
      </c>
      <c r="K14" s="28">
        <f t="shared" si="0"/>
        <v>36</v>
      </c>
      <c r="L14" s="28" t="str">
        <f>G14&amp;"+"&amp;H14/10&amp;"%，"&amp;J14&amp;"+"&amp;K14/10&amp;"%"</f>
        <v>生命加成+14.4%，最终免伤+3.6%</v>
      </c>
      <c r="M14" s="1">
        <v>1</v>
      </c>
      <c r="R14" s="28" t="str">
        <f>L24&amp;"+"&amp;M24/10&amp;"%，"&amp;P14&amp;"+"&amp;Q14/10&amp;"%（"&amp;I24&amp;"星激活）"</f>
        <v>伤害减免+3%，暴击免伤+20%+0.1%，+0%（14星激活）</v>
      </c>
    </row>
    <row r="15" spans="1:18" ht="15" x14ac:dyDescent="0.25">
      <c r="A15" s="7">
        <v>10000910</v>
      </c>
      <c r="B15" s="7"/>
      <c r="C15" s="19" t="s">
        <v>132</v>
      </c>
      <c r="D15" s="5">
        <v>10</v>
      </c>
      <c r="E15" s="8" t="s">
        <v>215</v>
      </c>
      <c r="F15" s="9">
        <v>2</v>
      </c>
      <c r="G15" s="28" t="str">
        <f>VLOOKUP(F15,'111'!$G$37:$I$76,2,0)</f>
        <v>攻击</v>
      </c>
      <c r="H15" s="28">
        <f t="shared" si="1"/>
        <v>1500</v>
      </c>
      <c r="I15" s="28">
        <v>1</v>
      </c>
      <c r="J15" s="28" t="str">
        <f>VLOOKUP(I15,'111'!$G$37:$I$76,2,0)</f>
        <v>生命</v>
      </c>
      <c r="K15" s="28">
        <f t="shared" si="0"/>
        <v>28800</v>
      </c>
      <c r="L15" s="28" t="str">
        <f>G15&amp;"+"&amp;H15&amp;"，"&amp;J15&amp;"+"&amp;K15&amp;""</f>
        <v>攻击+1500，生命+28800</v>
      </c>
      <c r="M15" s="1">
        <v>1</v>
      </c>
      <c r="R15" s="28" t="str">
        <f>L25&amp;"+"&amp;M25/10&amp;"%，"&amp;P15&amp;"+"&amp;Q15/10&amp;"%（"&amp;I25&amp;"星激活）"</f>
        <v>伤害加成+10%，伤害减免+4%+0.1%，+0%（8星激活）</v>
      </c>
    </row>
    <row r="16" spans="1:18" ht="15" x14ac:dyDescent="0.25">
      <c r="A16" s="7">
        <v>10000911</v>
      </c>
      <c r="B16" s="7"/>
      <c r="C16" s="19" t="s">
        <v>132</v>
      </c>
      <c r="D16" s="5">
        <v>11</v>
      </c>
      <c r="E16" s="8" t="s">
        <v>216</v>
      </c>
      <c r="F16" s="9">
        <v>2</v>
      </c>
      <c r="G16" s="28" t="str">
        <f>VLOOKUP(F16,'111'!$G$37:$I$76,2,0)</f>
        <v>攻击</v>
      </c>
      <c r="H16" s="28">
        <f t="shared" si="1"/>
        <v>0</v>
      </c>
      <c r="I16" s="28">
        <v>1</v>
      </c>
      <c r="J16" s="28" t="str">
        <f>VLOOKUP(I16,'111'!$G$37:$I$76,2,0)</f>
        <v>生命</v>
      </c>
      <c r="K16" s="28">
        <f t="shared" si="0"/>
        <v>0</v>
      </c>
      <c r="L16" s="28" t="str">
        <f>G16&amp;"+"&amp;H16&amp;"，"&amp;J16&amp;"+"&amp;K16&amp;""</f>
        <v>攻击+0，生命+0</v>
      </c>
      <c r="M16" s="1">
        <v>1</v>
      </c>
      <c r="R16" s="28" t="s">
        <v>179</v>
      </c>
    </row>
    <row r="17" spans="1:18" ht="15" x14ac:dyDescent="0.25">
      <c r="A17" s="7">
        <v>10000912</v>
      </c>
      <c r="B17" s="7"/>
      <c r="C17" s="19" t="s">
        <v>132</v>
      </c>
      <c r="D17" s="5">
        <v>12</v>
      </c>
      <c r="E17" s="8" t="s">
        <v>217</v>
      </c>
      <c r="F17" s="9">
        <v>4</v>
      </c>
      <c r="G17" s="28" t="str">
        <f>VLOOKUP(F17,'111'!$G$37:$I$76,2,0)</f>
        <v>生命加成</v>
      </c>
      <c r="H17" s="28">
        <f t="shared" si="1"/>
        <v>0</v>
      </c>
      <c r="I17" s="28">
        <v>23</v>
      </c>
      <c r="J17" s="28" t="str">
        <f>VLOOKUP(I17,'111'!$G$37:$I$76,2,0)</f>
        <v>最终免伤</v>
      </c>
      <c r="K17" s="28">
        <f t="shared" si="0"/>
        <v>0</v>
      </c>
      <c r="L17" s="28" t="str">
        <f>G17&amp;"+"&amp;H17/10&amp;"%，"&amp;J17&amp;"+"&amp;K17/10&amp;"%"</f>
        <v>生命加成+0%，最终免伤+0%</v>
      </c>
      <c r="M17" s="1">
        <v>1</v>
      </c>
      <c r="R17" s="28" t="s">
        <v>180</v>
      </c>
    </row>
    <row r="18" spans="1:18" ht="15" x14ac:dyDescent="0.25">
      <c r="A18" s="7">
        <v>10000913</v>
      </c>
      <c r="B18" s="7"/>
      <c r="C18" s="19" t="s">
        <v>132</v>
      </c>
      <c r="D18" s="5">
        <v>13</v>
      </c>
      <c r="E18" s="8" t="s">
        <v>218</v>
      </c>
      <c r="F18" s="9">
        <v>2</v>
      </c>
      <c r="G18" s="28" t="str">
        <f>VLOOKUP(F18,'111'!$G$37:$I$76,2,0)</f>
        <v>攻击</v>
      </c>
      <c r="H18" s="28">
        <f t="shared" si="1"/>
        <v>0</v>
      </c>
      <c r="I18" s="28">
        <v>1</v>
      </c>
      <c r="J18" s="28" t="str">
        <f>VLOOKUP(I18,'111'!$G$37:$I$76,2,0)</f>
        <v>生命</v>
      </c>
      <c r="K18" s="28">
        <f t="shared" si="0"/>
        <v>0</v>
      </c>
      <c r="L18" s="28" t="str">
        <f>G18&amp;"+"&amp;H18&amp;"，"&amp;J18&amp;"+"&amp;K18&amp;""</f>
        <v>攻击+0，生命+0</v>
      </c>
      <c r="M18" s="1">
        <v>1</v>
      </c>
      <c r="R18" s="28" t="s">
        <v>181</v>
      </c>
    </row>
    <row r="19" spans="1:18" ht="15" x14ac:dyDescent="0.25">
      <c r="A19" s="7">
        <v>10000914</v>
      </c>
      <c r="B19" s="7"/>
      <c r="C19" s="19" t="s">
        <v>132</v>
      </c>
      <c r="D19" s="5">
        <v>14</v>
      </c>
      <c r="E19" s="8" t="s">
        <v>219</v>
      </c>
      <c r="F19" s="9">
        <v>4</v>
      </c>
      <c r="G19" s="28" t="str">
        <f>VLOOKUP(F19,'111'!$G$37:$I$76,2,0)</f>
        <v>生命加成</v>
      </c>
      <c r="H19" s="28">
        <f t="shared" si="1"/>
        <v>0</v>
      </c>
      <c r="I19" s="28">
        <v>23</v>
      </c>
      <c r="J19" s="28" t="str">
        <f>VLOOKUP(I19,'111'!$G$37:$I$76,2,0)</f>
        <v>最终免伤</v>
      </c>
      <c r="K19" s="28">
        <f t="shared" si="0"/>
        <v>0</v>
      </c>
      <c r="L19" s="28" t="str">
        <f>G19&amp;"+"&amp;H19/10&amp;"%，"&amp;J19&amp;"+"&amp;K19/10&amp;"%"</f>
        <v>生命加成+0%，最终免伤+0%</v>
      </c>
      <c r="M19" s="1">
        <v>1</v>
      </c>
      <c r="R19" s="28" t="s">
        <v>178</v>
      </c>
    </row>
    <row r="20" spans="1:18" ht="15" x14ac:dyDescent="0.25">
      <c r="A20" s="7">
        <v>10000915</v>
      </c>
      <c r="B20" s="7"/>
      <c r="C20" s="19" t="s">
        <v>132</v>
      </c>
      <c r="D20" s="5">
        <v>15</v>
      </c>
      <c r="E20" s="8" t="s">
        <v>220</v>
      </c>
      <c r="F20" s="9">
        <v>2</v>
      </c>
      <c r="G20" s="28" t="str">
        <f>VLOOKUP(F20,'111'!$G$37:$I$76,2,0)</f>
        <v>攻击</v>
      </c>
      <c r="H20" s="28">
        <f t="shared" si="1"/>
        <v>0</v>
      </c>
      <c r="I20" s="28">
        <v>1</v>
      </c>
      <c r="J20" s="28" t="str">
        <f>VLOOKUP(I20,'111'!$G$37:$I$76,2,0)</f>
        <v>生命</v>
      </c>
      <c r="K20" s="28">
        <f t="shared" si="0"/>
        <v>0</v>
      </c>
      <c r="L20" s="28" t="str">
        <f>G20&amp;"+"&amp;H20&amp;"，"&amp;J20&amp;"+"&amp;K20&amp;""</f>
        <v>攻击+0，生命+0</v>
      </c>
      <c r="M20" s="1">
        <v>1</v>
      </c>
      <c r="R20" s="28" t="s">
        <v>182</v>
      </c>
    </row>
    <row r="21" spans="1:18" x14ac:dyDescent="0.25">
      <c r="A21" s="5" t="str">
        <f>B21&amp;90&amp;D21</f>
        <v>11801901</v>
      </c>
      <c r="B21" s="5">
        <v>11801</v>
      </c>
      <c r="C21" s="5" t="s">
        <v>48</v>
      </c>
      <c r="D21" s="5">
        <v>1</v>
      </c>
      <c r="E21" s="8" t="s">
        <v>133</v>
      </c>
      <c r="F21" s="9">
        <v>2</v>
      </c>
      <c r="G21" s="28" t="str">
        <f>VLOOKUP(F21,'111'!$G$37:$I$76,2,0)</f>
        <v>攻击</v>
      </c>
      <c r="H21" s="28">
        <v>320</v>
      </c>
      <c r="I21" s="28">
        <v>1</v>
      </c>
      <c r="J21" s="28" t="str">
        <f>VLOOKUP(I21,'111'!$G$37:$I$76,2,0)</f>
        <v>生命</v>
      </c>
      <c r="K21" s="28">
        <v>1600</v>
      </c>
      <c r="L21" s="28" t="str">
        <f>G21&amp;"+"&amp;H21&amp;"，"&amp;J21&amp;"+"&amp;K21</f>
        <v>攻击+320，生命+1600</v>
      </c>
      <c r="M21" s="1">
        <v>1</v>
      </c>
      <c r="N21" s="1" t="str">
        <f>MIDB(B21,2,2)</f>
        <v>18</v>
      </c>
    </row>
    <row r="22" spans="1:18" x14ac:dyDescent="0.25">
      <c r="A22" s="5" t="str">
        <f t="shared" ref="A22:A44" si="2">B22&amp;90&amp;D22</f>
        <v>11801902</v>
      </c>
      <c r="B22" s="5">
        <v>11801</v>
      </c>
      <c r="C22" s="5" t="s">
        <v>48</v>
      </c>
      <c r="D22" s="5">
        <v>2</v>
      </c>
      <c r="E22" s="8" t="s">
        <v>134</v>
      </c>
      <c r="F22" s="9">
        <v>5</v>
      </c>
      <c r="G22" s="28" t="str">
        <f>VLOOKUP(F22,'111'!$G$37:$I$76,2,0)</f>
        <v>攻击加成</v>
      </c>
      <c r="H22" s="28">
        <v>60</v>
      </c>
      <c r="I22" s="28">
        <v>6</v>
      </c>
      <c r="J22" s="28" t="str">
        <f>VLOOKUP(I22,'111'!$G$37:$I$76,2,0)</f>
        <v>防御加成</v>
      </c>
      <c r="K22" s="28">
        <v>40</v>
      </c>
      <c r="L22" s="28" t="str">
        <f>G22&amp;"+"&amp;H22/10&amp;"%，"&amp;J22&amp;"+"&amp;K22/10&amp;"%"</f>
        <v>攻击加成+6%，防御加成+4%</v>
      </c>
      <c r="M22" s="1">
        <v>1</v>
      </c>
      <c r="N22" s="1" t="str">
        <f t="shared" ref="N22:N85" si="3">MIDB(B22,2,2)</f>
        <v>18</v>
      </c>
    </row>
    <row r="23" spans="1:18" x14ac:dyDescent="0.25">
      <c r="A23" s="5" t="str">
        <f t="shared" si="2"/>
        <v>11801903</v>
      </c>
      <c r="B23" s="5">
        <v>11801</v>
      </c>
      <c r="C23" s="5" t="s">
        <v>48</v>
      </c>
      <c r="D23" s="5">
        <v>3</v>
      </c>
      <c r="E23" s="8" t="s">
        <v>135</v>
      </c>
      <c r="F23" s="9">
        <v>3</v>
      </c>
      <c r="G23" s="28" t="str">
        <f>VLOOKUP(F23,'111'!$G$37:$I$76,2,0)</f>
        <v>防御</v>
      </c>
      <c r="H23" s="28">
        <v>240</v>
      </c>
      <c r="I23" s="28">
        <v>4</v>
      </c>
      <c r="J23" s="28" t="str">
        <f>VLOOKUP(I23,'111'!$G$37:$I$76,2,0)</f>
        <v>生命加成</v>
      </c>
      <c r="K23" s="28">
        <v>60</v>
      </c>
      <c r="L23" s="28" t="str">
        <f>G23&amp;"+"&amp;H23&amp;"，"&amp;J23&amp;"+"&amp;K23/10&amp;"%"</f>
        <v>防御+240，生命加成+6%</v>
      </c>
      <c r="M23" s="1">
        <v>1</v>
      </c>
      <c r="N23" s="1" t="str">
        <f t="shared" si="3"/>
        <v>18</v>
      </c>
    </row>
    <row r="24" spans="1:18" x14ac:dyDescent="0.25">
      <c r="A24" s="5" t="str">
        <f t="shared" si="2"/>
        <v>11801904</v>
      </c>
      <c r="B24" s="5">
        <v>11801</v>
      </c>
      <c r="C24" s="5" t="s">
        <v>48</v>
      </c>
      <c r="D24" s="5">
        <v>4</v>
      </c>
      <c r="E24" s="8" t="s">
        <v>136</v>
      </c>
      <c r="F24" s="9">
        <v>8</v>
      </c>
      <c r="G24" s="28" t="str">
        <f>VLOOKUP(F24,'111'!$G$37:$I$76,2,0)</f>
        <v>伤害减免</v>
      </c>
      <c r="H24" s="28">
        <v>30</v>
      </c>
      <c r="I24" s="28">
        <v>14</v>
      </c>
      <c r="J24" s="28" t="str">
        <f>VLOOKUP(I24,'111'!$G$37:$I$76,2,0)</f>
        <v>暴击免伤</v>
      </c>
      <c r="K24" s="28">
        <v>200</v>
      </c>
      <c r="L24" s="28" t="str">
        <f>G24&amp;"+"&amp;H24/10&amp;"%，"&amp;J24&amp;"+"&amp;K24/10&amp;"%"</f>
        <v>伤害减免+3%，暴击免伤+20%</v>
      </c>
      <c r="M24" s="1">
        <v>1</v>
      </c>
      <c r="N24" s="1" t="str">
        <f t="shared" si="3"/>
        <v>18</v>
      </c>
    </row>
    <row r="25" spans="1:18" x14ac:dyDescent="0.25">
      <c r="A25" s="5" t="str">
        <f t="shared" si="2"/>
        <v>11801905</v>
      </c>
      <c r="B25" s="5">
        <v>11801</v>
      </c>
      <c r="C25" s="5" t="s">
        <v>48</v>
      </c>
      <c r="D25" s="5">
        <v>5</v>
      </c>
      <c r="E25" s="8" t="s">
        <v>137</v>
      </c>
      <c r="F25" s="9">
        <v>7</v>
      </c>
      <c r="G25" s="28" t="str">
        <f>VLOOKUP(F25,'111'!$G$37:$I$76,2,0)</f>
        <v>伤害加成</v>
      </c>
      <c r="H25" s="28">
        <v>100</v>
      </c>
      <c r="I25" s="28">
        <v>8</v>
      </c>
      <c r="J25" s="28" t="str">
        <f>VLOOKUP(I25,'111'!$G$37:$I$76,2,0)</f>
        <v>伤害减免</v>
      </c>
      <c r="K25" s="28">
        <v>40</v>
      </c>
      <c r="L25" s="28" t="str">
        <f>G25&amp;"+"&amp;H25/10&amp;"%，"&amp;J25&amp;"+"&amp;K25/10&amp;"%"</f>
        <v>伤害加成+10%，伤害减免+4%</v>
      </c>
      <c r="M25" s="1">
        <v>1</v>
      </c>
      <c r="N25" s="1" t="str">
        <f t="shared" si="3"/>
        <v>18</v>
      </c>
    </row>
    <row r="26" spans="1:18" x14ac:dyDescent="0.25">
      <c r="A26" s="5" t="str">
        <f t="shared" ref="A26:A29" si="4">B26&amp;90&amp;D26</f>
        <v>11801906</v>
      </c>
      <c r="B26" s="5">
        <v>11801</v>
      </c>
      <c r="C26" s="5" t="s">
        <v>48</v>
      </c>
      <c r="D26" s="5">
        <v>6</v>
      </c>
      <c r="E26" s="8" t="s">
        <v>211</v>
      </c>
      <c r="F26" s="9">
        <v>2</v>
      </c>
      <c r="G26" s="28" t="str">
        <f>VLOOKUP(F26,'111'!$G$37:$I$76,2,0)</f>
        <v>攻击</v>
      </c>
      <c r="H26" s="28">
        <v>750</v>
      </c>
      <c r="I26" s="28">
        <v>1</v>
      </c>
      <c r="J26" s="28" t="str">
        <f>VLOOKUP(I26,'111'!$G$37:$I$76,2,0)</f>
        <v>生命</v>
      </c>
      <c r="K26" s="28">
        <v>16000</v>
      </c>
      <c r="L26" s="28" t="str">
        <f>G26&amp;"+"&amp;H26&amp;"，"&amp;J26&amp;"+"&amp;K26&amp;""</f>
        <v>攻击+750，生命+16000</v>
      </c>
      <c r="M26" s="1">
        <v>1</v>
      </c>
      <c r="N26" s="1" t="str">
        <f t="shared" si="3"/>
        <v>18</v>
      </c>
    </row>
    <row r="27" spans="1:18" x14ac:dyDescent="0.25">
      <c r="A27" s="5" t="str">
        <f t="shared" si="4"/>
        <v>11801907</v>
      </c>
      <c r="B27" s="5">
        <v>11801</v>
      </c>
      <c r="C27" s="5" t="s">
        <v>48</v>
      </c>
      <c r="D27" s="5">
        <v>7</v>
      </c>
      <c r="E27" s="8" t="s">
        <v>212</v>
      </c>
      <c r="F27" s="9">
        <v>4</v>
      </c>
      <c r="G27" s="28" t="str">
        <f>VLOOKUP(F27,'111'!$G$37:$I$76,2,0)</f>
        <v>生命加成</v>
      </c>
      <c r="H27" s="28">
        <v>120</v>
      </c>
      <c r="I27" s="28">
        <v>23</v>
      </c>
      <c r="J27" s="28" t="str">
        <f>VLOOKUP(I27,'111'!$G$37:$I$76,2,0)</f>
        <v>最终免伤</v>
      </c>
      <c r="K27" s="28">
        <v>30</v>
      </c>
      <c r="L27" s="28" t="str">
        <f>G27&amp;"+"&amp;H27/10&amp;"%，"&amp;J27&amp;"+"&amp;K27/10&amp;"%"</f>
        <v>生命加成+12%，最终免伤+3%</v>
      </c>
      <c r="M27" s="1">
        <v>1</v>
      </c>
      <c r="N27" s="1" t="str">
        <f t="shared" si="3"/>
        <v>18</v>
      </c>
    </row>
    <row r="28" spans="1:18" x14ac:dyDescent="0.25">
      <c r="A28" s="5" t="str">
        <f t="shared" si="4"/>
        <v>11801908</v>
      </c>
      <c r="B28" s="5">
        <v>11801</v>
      </c>
      <c r="C28" s="5" t="s">
        <v>48</v>
      </c>
      <c r="D28" s="5">
        <v>8</v>
      </c>
      <c r="E28" s="8" t="s">
        <v>213</v>
      </c>
      <c r="F28" s="9">
        <v>2</v>
      </c>
      <c r="G28" s="28" t="str">
        <f>VLOOKUP(F28,'111'!$G$37:$I$76,2,0)</f>
        <v>攻击</v>
      </c>
      <c r="H28" s="28">
        <v>1250</v>
      </c>
      <c r="I28" s="28">
        <v>1</v>
      </c>
      <c r="J28" s="28" t="str">
        <f>VLOOKUP(I28,'111'!$G$37:$I$76,2,0)</f>
        <v>生命</v>
      </c>
      <c r="K28" s="28">
        <v>24000</v>
      </c>
      <c r="L28" s="28" t="str">
        <f>G28&amp;"+"&amp;H28&amp;"，"&amp;J28&amp;"+"&amp;K28&amp;""</f>
        <v>攻击+1250，生命+24000</v>
      </c>
      <c r="M28" s="1">
        <v>1</v>
      </c>
      <c r="N28" s="1" t="str">
        <f t="shared" si="3"/>
        <v>18</v>
      </c>
    </row>
    <row r="29" spans="1:18" x14ac:dyDescent="0.25">
      <c r="A29" s="5" t="str">
        <f t="shared" si="4"/>
        <v>11801909</v>
      </c>
      <c r="B29" s="5">
        <v>11801</v>
      </c>
      <c r="C29" s="5" t="s">
        <v>48</v>
      </c>
      <c r="D29" s="5">
        <v>9</v>
      </c>
      <c r="E29" s="8" t="s">
        <v>214</v>
      </c>
      <c r="F29" s="9">
        <v>4</v>
      </c>
      <c r="G29" s="28" t="str">
        <f>VLOOKUP(F29,'111'!$G$37:$I$76,2,0)</f>
        <v>生命加成</v>
      </c>
      <c r="H29" s="28">
        <v>180</v>
      </c>
      <c r="I29" s="28">
        <v>23</v>
      </c>
      <c r="J29" s="28" t="str">
        <f>VLOOKUP(I29,'111'!$G$37:$I$76,2,0)</f>
        <v>最终免伤</v>
      </c>
      <c r="K29" s="28">
        <v>45</v>
      </c>
      <c r="L29" s="28" t="str">
        <f>G29&amp;"+"&amp;H29/10&amp;"%，"&amp;J29&amp;"+"&amp;K29/10&amp;"%"</f>
        <v>生命加成+18%，最终免伤+4.5%</v>
      </c>
      <c r="M29" s="1">
        <v>1</v>
      </c>
      <c r="N29" s="1" t="str">
        <f t="shared" si="3"/>
        <v>18</v>
      </c>
    </row>
    <row r="30" spans="1:18" x14ac:dyDescent="0.25">
      <c r="A30" s="5" t="str">
        <f>B30&amp;9&amp;D30</f>
        <v>11801910</v>
      </c>
      <c r="B30" s="5">
        <v>11801</v>
      </c>
      <c r="C30" s="5" t="s">
        <v>48</v>
      </c>
      <c r="D30" s="5">
        <v>10</v>
      </c>
      <c r="E30" s="8" t="s">
        <v>215</v>
      </c>
      <c r="F30" s="9">
        <v>2</v>
      </c>
      <c r="G30" s="28" t="str">
        <f>VLOOKUP(F30,'111'!$G$37:$I$76,2,0)</f>
        <v>攻击</v>
      </c>
      <c r="H30" s="28">
        <v>1875</v>
      </c>
      <c r="I30" s="28">
        <v>1</v>
      </c>
      <c r="J30" s="28" t="str">
        <f>VLOOKUP(I30,'111'!$G$37:$I$76,2,0)</f>
        <v>生命</v>
      </c>
      <c r="K30" s="28">
        <v>36000</v>
      </c>
      <c r="L30" s="28" t="str">
        <f>G30&amp;"+"&amp;H30&amp;"，"&amp;J30&amp;"+"&amp;K30&amp;""</f>
        <v>攻击+1875，生命+36000</v>
      </c>
      <c r="M30" s="1">
        <v>1</v>
      </c>
      <c r="N30" s="1" t="str">
        <f t="shared" si="3"/>
        <v>18</v>
      </c>
    </row>
    <row r="31" spans="1:18" x14ac:dyDescent="0.25">
      <c r="A31" s="5" t="str">
        <f t="shared" ref="A31:A35" si="5">B31&amp;9&amp;D31</f>
        <v>11801911</v>
      </c>
      <c r="B31" s="5">
        <v>11801</v>
      </c>
      <c r="C31" s="5" t="s">
        <v>48</v>
      </c>
      <c r="D31" s="5">
        <v>11</v>
      </c>
      <c r="E31" s="8" t="s">
        <v>216</v>
      </c>
      <c r="F31" s="9">
        <v>2</v>
      </c>
      <c r="G31" s="28" t="str">
        <f>VLOOKUP(F31,'111'!$G$37:$I$76,2,0)</f>
        <v>攻击</v>
      </c>
      <c r="H31" s="28"/>
      <c r="I31" s="28">
        <v>1</v>
      </c>
      <c r="J31" s="28" t="str">
        <f>VLOOKUP(I31,'111'!$G$37:$I$76,2,0)</f>
        <v>生命</v>
      </c>
      <c r="K31" s="28"/>
      <c r="L31" s="28" t="str">
        <f>G31&amp;"+"&amp;H31&amp;"，"&amp;J31&amp;"+"&amp;K31&amp;""</f>
        <v>攻击+，生命+</v>
      </c>
      <c r="M31" s="1">
        <v>1</v>
      </c>
      <c r="N31" s="1" t="str">
        <f t="shared" si="3"/>
        <v>18</v>
      </c>
    </row>
    <row r="32" spans="1:18" x14ac:dyDescent="0.25">
      <c r="A32" s="5" t="str">
        <f t="shared" si="5"/>
        <v>11801912</v>
      </c>
      <c r="B32" s="5">
        <v>11801</v>
      </c>
      <c r="C32" s="5" t="s">
        <v>48</v>
      </c>
      <c r="D32" s="5">
        <v>12</v>
      </c>
      <c r="E32" s="8" t="s">
        <v>217</v>
      </c>
      <c r="F32" s="9">
        <v>4</v>
      </c>
      <c r="G32" s="28" t="str">
        <f>VLOOKUP(F32,'111'!$G$37:$I$76,2,0)</f>
        <v>生命加成</v>
      </c>
      <c r="H32" s="28"/>
      <c r="I32" s="28">
        <v>23</v>
      </c>
      <c r="J32" s="28" t="str">
        <f>VLOOKUP(I32,'111'!$G$37:$I$76,2,0)</f>
        <v>最终免伤</v>
      </c>
      <c r="K32" s="28"/>
      <c r="L32" s="28" t="str">
        <f>G32&amp;"+"&amp;H32/10&amp;"%，"&amp;J32&amp;"+"&amp;K32/10&amp;"%"</f>
        <v>生命加成+0%，最终免伤+0%</v>
      </c>
      <c r="M32" s="1">
        <v>1</v>
      </c>
      <c r="N32" s="1" t="str">
        <f t="shared" si="3"/>
        <v>18</v>
      </c>
    </row>
    <row r="33" spans="1:14" x14ac:dyDescent="0.25">
      <c r="A33" s="5" t="str">
        <f t="shared" si="5"/>
        <v>11801913</v>
      </c>
      <c r="B33" s="5">
        <v>11801</v>
      </c>
      <c r="C33" s="5" t="s">
        <v>48</v>
      </c>
      <c r="D33" s="5">
        <v>13</v>
      </c>
      <c r="E33" s="8" t="s">
        <v>218</v>
      </c>
      <c r="F33" s="9">
        <v>2</v>
      </c>
      <c r="G33" s="28" t="str">
        <f>VLOOKUP(F33,'111'!$G$37:$I$76,2,0)</f>
        <v>攻击</v>
      </c>
      <c r="H33" s="28"/>
      <c r="I33" s="28">
        <v>1</v>
      </c>
      <c r="J33" s="28" t="str">
        <f>VLOOKUP(I33,'111'!$G$37:$I$76,2,0)</f>
        <v>生命</v>
      </c>
      <c r="K33" s="28"/>
      <c r="L33" s="28" t="str">
        <f>G33&amp;"+"&amp;H33&amp;"，"&amp;J33&amp;"+"&amp;K33&amp;""</f>
        <v>攻击+，生命+</v>
      </c>
      <c r="M33" s="1">
        <v>1</v>
      </c>
      <c r="N33" s="1" t="str">
        <f t="shared" si="3"/>
        <v>18</v>
      </c>
    </row>
    <row r="34" spans="1:14" x14ac:dyDescent="0.25">
      <c r="A34" s="5" t="str">
        <f t="shared" si="5"/>
        <v>11801914</v>
      </c>
      <c r="B34" s="5">
        <v>11801</v>
      </c>
      <c r="C34" s="5" t="s">
        <v>48</v>
      </c>
      <c r="D34" s="5">
        <v>14</v>
      </c>
      <c r="E34" s="8" t="s">
        <v>219</v>
      </c>
      <c r="F34" s="9">
        <v>4</v>
      </c>
      <c r="G34" s="28" t="str">
        <f>VLOOKUP(F34,'111'!$G$37:$I$76,2,0)</f>
        <v>生命加成</v>
      </c>
      <c r="H34" s="28"/>
      <c r="I34" s="28">
        <v>23</v>
      </c>
      <c r="J34" s="28" t="str">
        <f>VLOOKUP(I34,'111'!$G$37:$I$76,2,0)</f>
        <v>最终免伤</v>
      </c>
      <c r="K34" s="28"/>
      <c r="L34" s="28" t="str">
        <f>G34&amp;"+"&amp;H34/10&amp;"%，"&amp;J34&amp;"+"&amp;K34/10&amp;"%"</f>
        <v>生命加成+0%，最终免伤+0%</v>
      </c>
      <c r="M34" s="1">
        <v>1</v>
      </c>
      <c r="N34" s="1" t="str">
        <f t="shared" si="3"/>
        <v>18</v>
      </c>
    </row>
    <row r="35" spans="1:14" x14ac:dyDescent="0.25">
      <c r="A35" s="5" t="str">
        <f t="shared" si="5"/>
        <v>11801915</v>
      </c>
      <c r="B35" s="5">
        <v>11801</v>
      </c>
      <c r="C35" s="5" t="s">
        <v>48</v>
      </c>
      <c r="D35" s="5">
        <v>15</v>
      </c>
      <c r="E35" s="8" t="s">
        <v>220</v>
      </c>
      <c r="F35" s="9">
        <v>2</v>
      </c>
      <c r="G35" s="28" t="str">
        <f>VLOOKUP(F35,'111'!$G$37:$I$76,2,0)</f>
        <v>攻击</v>
      </c>
      <c r="H35" s="28"/>
      <c r="I35" s="28">
        <v>1</v>
      </c>
      <c r="J35" s="28" t="str">
        <f>VLOOKUP(I35,'111'!$G$37:$I$76,2,0)</f>
        <v>生命</v>
      </c>
      <c r="K35" s="28"/>
      <c r="L35" s="28" t="str">
        <f>G35&amp;"+"&amp;H35&amp;"，"&amp;J35&amp;"+"&amp;K35&amp;""</f>
        <v>攻击+，生命+</v>
      </c>
      <c r="M35" s="1">
        <v>1</v>
      </c>
      <c r="N35" s="1" t="str">
        <f t="shared" si="3"/>
        <v>18</v>
      </c>
    </row>
    <row r="36" spans="1:14" x14ac:dyDescent="0.25">
      <c r="A36" s="5" t="str">
        <f>B36&amp;90&amp;D36</f>
        <v>11802901</v>
      </c>
      <c r="B36" s="5">
        <v>11802</v>
      </c>
      <c r="C36" s="19" t="s">
        <v>138</v>
      </c>
      <c r="D36" s="5">
        <v>1</v>
      </c>
      <c r="E36" s="8" t="s">
        <v>133</v>
      </c>
      <c r="F36" s="9">
        <v>2</v>
      </c>
      <c r="G36" s="28" t="str">
        <f>VLOOKUP(F36,'111'!$G$37:$I$76,2,0)</f>
        <v>攻击</v>
      </c>
      <c r="H36" s="28">
        <v>400</v>
      </c>
      <c r="I36" s="28">
        <v>1</v>
      </c>
      <c r="J36" s="28" t="str">
        <f>VLOOKUP(I36,'111'!$G$37:$I$76,2,0)</f>
        <v>生命</v>
      </c>
      <c r="K36" s="28">
        <v>1000</v>
      </c>
      <c r="L36" s="28" t="str">
        <f>G36&amp;"+"&amp;H36&amp;"，"&amp;J36&amp;"+"&amp;K36</f>
        <v>攻击+400，生命+1000</v>
      </c>
      <c r="M36" s="1">
        <v>2</v>
      </c>
      <c r="N36" s="1" t="str">
        <f t="shared" si="3"/>
        <v>18</v>
      </c>
    </row>
    <row r="37" spans="1:14" x14ac:dyDescent="0.25">
      <c r="A37" s="5" t="str">
        <f t="shared" si="2"/>
        <v>11802902</v>
      </c>
      <c r="B37" s="5">
        <v>11802</v>
      </c>
      <c r="C37" s="19" t="s">
        <v>138</v>
      </c>
      <c r="D37" s="5">
        <v>2</v>
      </c>
      <c r="E37" s="8" t="s">
        <v>134</v>
      </c>
      <c r="F37" s="9">
        <v>5</v>
      </c>
      <c r="G37" s="28" t="str">
        <f>VLOOKUP(F37,'111'!$G$37:$I$76,2,0)</f>
        <v>攻击加成</v>
      </c>
      <c r="H37" s="28">
        <v>80</v>
      </c>
      <c r="I37" s="28">
        <v>9</v>
      </c>
      <c r="J37" s="28" t="str">
        <f>VLOOKUP(I37,'111'!$G$37:$I$76,2,0)</f>
        <v>命中</v>
      </c>
      <c r="K37" s="28">
        <v>80</v>
      </c>
      <c r="L37" s="28" t="str">
        <f>G37&amp;"+"&amp;H37/10&amp;"%，"&amp;J37&amp;"+"&amp;K37/10&amp;"%"</f>
        <v>攻击加成+8%，命中+8%</v>
      </c>
      <c r="M37" s="1">
        <v>2</v>
      </c>
      <c r="N37" s="1" t="str">
        <f t="shared" si="3"/>
        <v>18</v>
      </c>
    </row>
    <row r="38" spans="1:14" x14ac:dyDescent="0.25">
      <c r="A38" s="5" t="str">
        <f t="shared" si="2"/>
        <v>11802903</v>
      </c>
      <c r="B38" s="5">
        <v>11802</v>
      </c>
      <c r="C38" s="19" t="s">
        <v>138</v>
      </c>
      <c r="D38" s="5">
        <v>3</v>
      </c>
      <c r="E38" s="8" t="s">
        <v>135</v>
      </c>
      <c r="F38" s="9">
        <v>3</v>
      </c>
      <c r="G38" s="28" t="str">
        <f>VLOOKUP(F38,'111'!$G$37:$I$76,2,0)</f>
        <v>防御</v>
      </c>
      <c r="H38" s="28">
        <v>400</v>
      </c>
      <c r="I38" s="28">
        <v>1</v>
      </c>
      <c r="J38" s="28" t="str">
        <f>VLOOKUP(I38,'111'!$G$37:$I$76,2,0)</f>
        <v>生命</v>
      </c>
      <c r="K38" s="28">
        <v>3000</v>
      </c>
      <c r="L38" s="28" t="str">
        <f>G38&amp;"+"&amp;H38&amp;"，"&amp;J38&amp;"+"&amp;K38&amp;""</f>
        <v>防御+400，生命+3000</v>
      </c>
      <c r="M38" s="1">
        <v>2</v>
      </c>
      <c r="N38" s="1" t="str">
        <f t="shared" si="3"/>
        <v>18</v>
      </c>
    </row>
    <row r="39" spans="1:14" x14ac:dyDescent="0.25">
      <c r="A39" s="5" t="str">
        <f t="shared" si="2"/>
        <v>11802904</v>
      </c>
      <c r="B39" s="5">
        <v>11802</v>
      </c>
      <c r="C39" s="19" t="s">
        <v>138</v>
      </c>
      <c r="D39" s="5">
        <v>4</v>
      </c>
      <c r="E39" s="8" t="s">
        <v>136</v>
      </c>
      <c r="F39" s="9">
        <v>7</v>
      </c>
      <c r="G39" s="28" t="str">
        <f>VLOOKUP(F39,'111'!$G$37:$I$76,2,0)</f>
        <v>伤害加成</v>
      </c>
      <c r="H39" s="28">
        <v>60</v>
      </c>
      <c r="I39" s="28">
        <v>13</v>
      </c>
      <c r="J39" s="28" t="str">
        <f>VLOOKUP(I39,'111'!$G$37:$I$76,2,0)</f>
        <v>暴击伤害</v>
      </c>
      <c r="K39" s="28">
        <v>160</v>
      </c>
      <c r="L39" s="28" t="str">
        <f>G39&amp;"+"&amp;H39/10&amp;"%，"&amp;J39&amp;"+"&amp;K39/10&amp;"%"</f>
        <v>伤害加成+6%，暴击伤害+16%</v>
      </c>
      <c r="M39" s="1">
        <v>2</v>
      </c>
      <c r="N39" s="1" t="str">
        <f t="shared" si="3"/>
        <v>18</v>
      </c>
    </row>
    <row r="40" spans="1:14" x14ac:dyDescent="0.25">
      <c r="A40" s="5" t="str">
        <f t="shared" si="2"/>
        <v>11802905</v>
      </c>
      <c r="B40" s="5">
        <v>11802</v>
      </c>
      <c r="C40" s="19" t="s">
        <v>138</v>
      </c>
      <c r="D40" s="5">
        <v>5</v>
      </c>
      <c r="E40" s="8" t="s">
        <v>137</v>
      </c>
      <c r="F40" s="9">
        <v>7</v>
      </c>
      <c r="G40" s="28" t="str">
        <f>VLOOKUP(F40,'111'!$G$37:$I$76,2,0)</f>
        <v>伤害加成</v>
      </c>
      <c r="H40" s="28">
        <v>100</v>
      </c>
      <c r="I40" s="28">
        <v>8</v>
      </c>
      <c r="J40" s="28" t="str">
        <f>VLOOKUP(I40,'111'!$G$37:$I$76,2,0)</f>
        <v>伤害减免</v>
      </c>
      <c r="K40" s="28">
        <v>40</v>
      </c>
      <c r="L40" s="28" t="str">
        <f>G40&amp;"+"&amp;H40/10&amp;"%，"&amp;J40&amp;"+"&amp;K40/10&amp;"%"</f>
        <v>伤害加成+10%，伤害减免+4%</v>
      </c>
      <c r="M40" s="1">
        <v>2</v>
      </c>
      <c r="N40" s="1" t="str">
        <f t="shared" si="3"/>
        <v>18</v>
      </c>
    </row>
    <row r="41" spans="1:14" x14ac:dyDescent="0.25">
      <c r="A41" s="5" t="str">
        <f t="shared" si="2"/>
        <v>11802906</v>
      </c>
      <c r="B41" s="5">
        <v>11802</v>
      </c>
      <c r="C41" s="19" t="s">
        <v>138</v>
      </c>
      <c r="D41" s="5">
        <v>6</v>
      </c>
      <c r="E41" s="8" t="s">
        <v>211</v>
      </c>
      <c r="F41" s="9">
        <v>2</v>
      </c>
      <c r="G41" s="28" t="str">
        <f>VLOOKUP(F41,'111'!$G$37:$I$76,2,0)</f>
        <v>攻击</v>
      </c>
      <c r="H41" s="28">
        <v>2000</v>
      </c>
      <c r="I41" s="28">
        <v>3</v>
      </c>
      <c r="J41" s="28" t="str">
        <f>VLOOKUP(I41,'111'!$G$37:$I$76,2,0)</f>
        <v>防御</v>
      </c>
      <c r="K41" s="28">
        <v>600</v>
      </c>
      <c r="L41" s="28" t="str">
        <f>G41&amp;"+"&amp;H41&amp;"，"&amp;J41&amp;"+"&amp;K41&amp;""</f>
        <v>攻击+2000，防御+600</v>
      </c>
      <c r="M41" s="1">
        <v>2</v>
      </c>
      <c r="N41" s="1" t="str">
        <f t="shared" si="3"/>
        <v>18</v>
      </c>
    </row>
    <row r="42" spans="1:14" x14ac:dyDescent="0.25">
      <c r="A42" s="5" t="str">
        <f t="shared" si="2"/>
        <v>11802907</v>
      </c>
      <c r="B42" s="5">
        <v>11802</v>
      </c>
      <c r="C42" s="19" t="s">
        <v>138</v>
      </c>
      <c r="D42" s="5">
        <v>7</v>
      </c>
      <c r="E42" s="8" t="s">
        <v>212</v>
      </c>
      <c r="F42" s="9">
        <v>5</v>
      </c>
      <c r="G42" s="28" t="str">
        <f>VLOOKUP(F42,'111'!$G$37:$I$76,2,0)</f>
        <v>攻击加成</v>
      </c>
      <c r="H42" s="28">
        <v>80</v>
      </c>
      <c r="I42" s="28">
        <v>22</v>
      </c>
      <c r="J42" s="28" t="str">
        <f>VLOOKUP(I42,'111'!$G$37:$I$76,2,0)</f>
        <v>最终增伤</v>
      </c>
      <c r="K42" s="28">
        <v>30</v>
      </c>
      <c r="L42" s="28" t="str">
        <f>G42&amp;"+"&amp;H42/10&amp;"%，"&amp;J42&amp;"+"&amp;K42/10&amp;"%"</f>
        <v>攻击加成+8%，最终增伤+3%</v>
      </c>
      <c r="M42" s="1">
        <v>2</v>
      </c>
      <c r="N42" s="1" t="str">
        <f t="shared" si="3"/>
        <v>18</v>
      </c>
    </row>
    <row r="43" spans="1:14" x14ac:dyDescent="0.25">
      <c r="A43" s="5" t="str">
        <f t="shared" si="2"/>
        <v>11802908</v>
      </c>
      <c r="B43" s="5">
        <v>11802</v>
      </c>
      <c r="C43" s="19" t="s">
        <v>138</v>
      </c>
      <c r="D43" s="5">
        <v>8</v>
      </c>
      <c r="E43" s="8" t="s">
        <v>213</v>
      </c>
      <c r="F43" s="9">
        <v>2</v>
      </c>
      <c r="G43" s="28" t="str">
        <f>VLOOKUP(F43,'111'!$G$37:$I$76,2,0)</f>
        <v>攻击</v>
      </c>
      <c r="H43" s="28">
        <v>3000</v>
      </c>
      <c r="I43" s="28">
        <v>3</v>
      </c>
      <c r="J43" s="28" t="str">
        <f>VLOOKUP(I43,'111'!$G$37:$I$76,2,0)</f>
        <v>防御</v>
      </c>
      <c r="K43" s="28">
        <v>900</v>
      </c>
      <c r="L43" s="28" t="str">
        <f>G43&amp;"+"&amp;H43&amp;"，"&amp;J43&amp;"+"&amp;K43&amp;""</f>
        <v>攻击+3000，防御+900</v>
      </c>
      <c r="M43" s="1">
        <v>2</v>
      </c>
      <c r="N43" s="1" t="str">
        <f t="shared" si="3"/>
        <v>18</v>
      </c>
    </row>
    <row r="44" spans="1:14" x14ac:dyDescent="0.25">
      <c r="A44" s="5" t="str">
        <f t="shared" si="2"/>
        <v>11802909</v>
      </c>
      <c r="B44" s="5">
        <v>11802</v>
      </c>
      <c r="C44" s="19" t="s">
        <v>138</v>
      </c>
      <c r="D44" s="5">
        <v>9</v>
      </c>
      <c r="E44" s="8" t="s">
        <v>214</v>
      </c>
      <c r="F44" s="9">
        <v>5</v>
      </c>
      <c r="G44" s="28" t="str">
        <f>VLOOKUP(F44,'111'!$G$37:$I$76,2,0)</f>
        <v>攻击加成</v>
      </c>
      <c r="H44" s="28">
        <v>120</v>
      </c>
      <c r="I44" s="28">
        <v>22</v>
      </c>
      <c r="J44" s="28" t="str">
        <f>VLOOKUP(I44,'111'!$G$37:$I$76,2,0)</f>
        <v>最终增伤</v>
      </c>
      <c r="K44" s="28">
        <v>45</v>
      </c>
      <c r="L44" s="28" t="str">
        <f>G44&amp;"+"&amp;H44/10&amp;"%，"&amp;J44&amp;"+"&amp;K44/10&amp;"%"</f>
        <v>攻击加成+12%，最终增伤+4.5%</v>
      </c>
      <c r="M44" s="1">
        <v>2</v>
      </c>
      <c r="N44" s="1" t="str">
        <f t="shared" si="3"/>
        <v>18</v>
      </c>
    </row>
    <row r="45" spans="1:14" x14ac:dyDescent="0.25">
      <c r="A45" s="5" t="str">
        <f>B45&amp;9&amp;D45</f>
        <v>11802910</v>
      </c>
      <c r="B45" s="5">
        <v>11802</v>
      </c>
      <c r="C45" s="19" t="s">
        <v>138</v>
      </c>
      <c r="D45" s="5">
        <v>10</v>
      </c>
      <c r="E45" s="8" t="s">
        <v>215</v>
      </c>
      <c r="F45" s="9">
        <v>2</v>
      </c>
      <c r="G45" s="28" t="str">
        <f>VLOOKUP(F45,'111'!$G$37:$I$76,2,0)</f>
        <v>攻击</v>
      </c>
      <c r="H45" s="28">
        <v>4500</v>
      </c>
      <c r="I45" s="28">
        <v>3</v>
      </c>
      <c r="J45" s="28" t="str">
        <f>VLOOKUP(I45,'111'!$G$37:$I$76,2,0)</f>
        <v>防御</v>
      </c>
      <c r="K45" s="28">
        <v>1350</v>
      </c>
      <c r="L45" s="28" t="str">
        <f>G45&amp;"+"&amp;H45&amp;"，"&amp;J45&amp;"+"&amp;K45&amp;""</f>
        <v>攻击+4500，防御+1350</v>
      </c>
      <c r="M45" s="1">
        <v>2</v>
      </c>
      <c r="N45" s="1" t="str">
        <f t="shared" si="3"/>
        <v>18</v>
      </c>
    </row>
    <row r="46" spans="1:14" x14ac:dyDescent="0.25">
      <c r="A46" s="5" t="str">
        <f t="shared" ref="A46:A50" si="6">B46&amp;9&amp;D46</f>
        <v>11802911</v>
      </c>
      <c r="B46" s="5">
        <v>11802</v>
      </c>
      <c r="C46" s="19" t="s">
        <v>138</v>
      </c>
      <c r="D46" s="5">
        <v>11</v>
      </c>
      <c r="E46" s="8" t="s">
        <v>216</v>
      </c>
      <c r="F46" s="9">
        <v>2</v>
      </c>
      <c r="G46" s="28" t="str">
        <f>VLOOKUP(F46,'111'!$G$37:$I$76,2,0)</f>
        <v>攻击</v>
      </c>
      <c r="H46" s="28"/>
      <c r="I46" s="28">
        <v>3</v>
      </c>
      <c r="J46" s="28" t="str">
        <f>VLOOKUP(I46,'111'!$G$37:$I$76,2,0)</f>
        <v>防御</v>
      </c>
      <c r="K46" s="28"/>
      <c r="L46" s="28" t="str">
        <f>G46&amp;"+"&amp;H46&amp;"，"&amp;J46&amp;"+"&amp;K46&amp;""</f>
        <v>攻击+，防御+</v>
      </c>
      <c r="M46" s="1">
        <v>2</v>
      </c>
      <c r="N46" s="1" t="str">
        <f t="shared" si="3"/>
        <v>18</v>
      </c>
    </row>
    <row r="47" spans="1:14" x14ac:dyDescent="0.25">
      <c r="A47" s="5" t="str">
        <f t="shared" si="6"/>
        <v>11802912</v>
      </c>
      <c r="B47" s="5">
        <v>11802</v>
      </c>
      <c r="C47" s="19" t="s">
        <v>138</v>
      </c>
      <c r="D47" s="5">
        <v>12</v>
      </c>
      <c r="E47" s="8" t="s">
        <v>217</v>
      </c>
      <c r="F47" s="9">
        <v>5</v>
      </c>
      <c r="G47" s="28" t="str">
        <f>VLOOKUP(F47,'111'!$G$37:$I$76,2,0)</f>
        <v>攻击加成</v>
      </c>
      <c r="H47" s="28"/>
      <c r="I47" s="28">
        <v>22</v>
      </c>
      <c r="J47" s="28" t="str">
        <f>VLOOKUP(I47,'111'!$G$37:$I$76,2,0)</f>
        <v>最终增伤</v>
      </c>
      <c r="K47" s="28"/>
      <c r="L47" s="28" t="str">
        <f>G47&amp;"+"&amp;H47/10&amp;"%，"&amp;J47&amp;"+"&amp;K47/10&amp;"%"</f>
        <v>攻击加成+0%，最终增伤+0%</v>
      </c>
      <c r="M47" s="1">
        <v>2</v>
      </c>
      <c r="N47" s="1" t="str">
        <f t="shared" si="3"/>
        <v>18</v>
      </c>
    </row>
    <row r="48" spans="1:14" x14ac:dyDescent="0.25">
      <c r="A48" s="5" t="str">
        <f t="shared" si="6"/>
        <v>11802913</v>
      </c>
      <c r="B48" s="5">
        <v>11802</v>
      </c>
      <c r="C48" s="19" t="s">
        <v>138</v>
      </c>
      <c r="D48" s="5">
        <v>13</v>
      </c>
      <c r="E48" s="8" t="s">
        <v>218</v>
      </c>
      <c r="F48" s="9">
        <v>2</v>
      </c>
      <c r="G48" s="28" t="str">
        <f>VLOOKUP(F48,'111'!$G$37:$I$76,2,0)</f>
        <v>攻击</v>
      </c>
      <c r="H48" s="28"/>
      <c r="I48" s="28">
        <v>3</v>
      </c>
      <c r="J48" s="28" t="str">
        <f>VLOOKUP(I48,'111'!$G$37:$I$76,2,0)</f>
        <v>防御</v>
      </c>
      <c r="K48" s="28"/>
      <c r="L48" s="28" t="str">
        <f>G48&amp;"+"&amp;H48&amp;"，"&amp;J48&amp;"+"&amp;K48&amp;""</f>
        <v>攻击+，防御+</v>
      </c>
      <c r="M48" s="1">
        <v>2</v>
      </c>
      <c r="N48" s="1" t="str">
        <f t="shared" si="3"/>
        <v>18</v>
      </c>
    </row>
    <row r="49" spans="1:14" x14ac:dyDescent="0.25">
      <c r="A49" s="5" t="str">
        <f t="shared" si="6"/>
        <v>11802914</v>
      </c>
      <c r="B49" s="5">
        <v>11802</v>
      </c>
      <c r="C49" s="19" t="s">
        <v>138</v>
      </c>
      <c r="D49" s="5">
        <v>14</v>
      </c>
      <c r="E49" s="8" t="s">
        <v>219</v>
      </c>
      <c r="F49" s="9">
        <v>5</v>
      </c>
      <c r="G49" s="28" t="str">
        <f>VLOOKUP(F49,'111'!$G$37:$I$76,2,0)</f>
        <v>攻击加成</v>
      </c>
      <c r="H49" s="28"/>
      <c r="I49" s="28">
        <v>22</v>
      </c>
      <c r="J49" s="28" t="str">
        <f>VLOOKUP(I49,'111'!$G$37:$I$76,2,0)</f>
        <v>最终增伤</v>
      </c>
      <c r="K49" s="28"/>
      <c r="L49" s="28" t="str">
        <f>G49&amp;"+"&amp;H49/10&amp;"%，"&amp;J49&amp;"+"&amp;K49/10&amp;"%"</f>
        <v>攻击加成+0%，最终增伤+0%</v>
      </c>
      <c r="M49" s="1">
        <v>2</v>
      </c>
      <c r="N49" s="1" t="str">
        <f t="shared" si="3"/>
        <v>18</v>
      </c>
    </row>
    <row r="50" spans="1:14" x14ac:dyDescent="0.25">
      <c r="A50" s="5" t="str">
        <f t="shared" si="6"/>
        <v>11802915</v>
      </c>
      <c r="B50" s="5">
        <v>11802</v>
      </c>
      <c r="C50" s="19" t="s">
        <v>138</v>
      </c>
      <c r="D50" s="5">
        <v>15</v>
      </c>
      <c r="E50" s="8" t="s">
        <v>220</v>
      </c>
      <c r="F50" s="9">
        <v>2</v>
      </c>
      <c r="G50" s="28" t="str">
        <f>VLOOKUP(F50,'111'!$G$37:$I$76,2,0)</f>
        <v>攻击</v>
      </c>
      <c r="H50" s="28"/>
      <c r="I50" s="28">
        <v>3</v>
      </c>
      <c r="J50" s="28" t="str">
        <f>VLOOKUP(I50,'111'!$G$37:$I$76,2,0)</f>
        <v>防御</v>
      </c>
      <c r="K50" s="28"/>
      <c r="L50" s="28" t="str">
        <f>G50&amp;"+"&amp;H50&amp;"，"&amp;J50&amp;"+"&amp;K50&amp;""</f>
        <v>攻击+，防御+</v>
      </c>
      <c r="M50" s="1">
        <v>2</v>
      </c>
      <c r="N50" s="1" t="str">
        <f t="shared" si="3"/>
        <v>18</v>
      </c>
    </row>
    <row r="51" spans="1:14" x14ac:dyDescent="0.25">
      <c r="A51" s="5" t="str">
        <f t="shared" ref="A51:A74" si="7">B51&amp;90&amp;D51</f>
        <v>11803901</v>
      </c>
      <c r="B51" s="5">
        <v>11803</v>
      </c>
      <c r="C51" s="5" t="s">
        <v>49</v>
      </c>
      <c r="D51" s="5">
        <v>1</v>
      </c>
      <c r="E51" s="8" t="s">
        <v>133</v>
      </c>
      <c r="F51" s="9">
        <v>2</v>
      </c>
      <c r="G51" s="28" t="str">
        <f>VLOOKUP(F51,'111'!$G$37:$I$76,2,0)</f>
        <v>攻击</v>
      </c>
      <c r="H51" s="28">
        <v>400</v>
      </c>
      <c r="I51" s="28">
        <v>1</v>
      </c>
      <c r="J51" s="28" t="str">
        <f>VLOOKUP(I51,'111'!$G$37:$I$76,2,0)</f>
        <v>生命</v>
      </c>
      <c r="K51" s="28">
        <v>1000</v>
      </c>
      <c r="L51" s="28" t="str">
        <f>G51&amp;"+"&amp;H51&amp;"，"&amp;J51&amp;"+"&amp;K51</f>
        <v>攻击+400，生命+1000</v>
      </c>
      <c r="M51" s="1">
        <v>2</v>
      </c>
      <c r="N51" s="1" t="str">
        <f t="shared" si="3"/>
        <v>18</v>
      </c>
    </row>
    <row r="52" spans="1:14" x14ac:dyDescent="0.25">
      <c r="A52" s="5" t="str">
        <f t="shared" si="7"/>
        <v>11803902</v>
      </c>
      <c r="B52" s="5">
        <v>11803</v>
      </c>
      <c r="C52" s="5" t="s">
        <v>49</v>
      </c>
      <c r="D52" s="5">
        <v>2</v>
      </c>
      <c r="E52" s="8" t="s">
        <v>134</v>
      </c>
      <c r="F52" s="9">
        <v>5</v>
      </c>
      <c r="G52" s="28" t="str">
        <f>VLOOKUP(F52,'111'!$G$37:$I$76,2,0)</f>
        <v>攻击加成</v>
      </c>
      <c r="H52" s="28">
        <v>80</v>
      </c>
      <c r="I52" s="28">
        <v>9</v>
      </c>
      <c r="J52" s="28" t="str">
        <f>VLOOKUP(I52,'111'!$G$37:$I$76,2,0)</f>
        <v>命中</v>
      </c>
      <c r="K52" s="28">
        <v>80</v>
      </c>
      <c r="L52" s="28" t="str">
        <f>G52&amp;"+"&amp;H52/10&amp;"%，"&amp;J52&amp;"+"&amp;K52/10&amp;"%"</f>
        <v>攻击加成+8%，命中+8%</v>
      </c>
      <c r="M52" s="1">
        <v>2</v>
      </c>
      <c r="N52" s="1" t="str">
        <f t="shared" si="3"/>
        <v>18</v>
      </c>
    </row>
    <row r="53" spans="1:14" x14ac:dyDescent="0.25">
      <c r="A53" s="5" t="str">
        <f t="shared" si="7"/>
        <v>11803903</v>
      </c>
      <c r="B53" s="5">
        <v>11803</v>
      </c>
      <c r="C53" s="5" t="s">
        <v>49</v>
      </c>
      <c r="D53" s="5">
        <v>3</v>
      </c>
      <c r="E53" s="8" t="s">
        <v>135</v>
      </c>
      <c r="F53" s="9">
        <v>3</v>
      </c>
      <c r="G53" s="28" t="str">
        <f>VLOOKUP(F53,'111'!$G$37:$I$76,2,0)</f>
        <v>防御</v>
      </c>
      <c r="H53" s="28">
        <v>400</v>
      </c>
      <c r="I53" s="28">
        <v>1</v>
      </c>
      <c r="J53" s="28" t="str">
        <f>VLOOKUP(I53,'111'!$G$37:$I$76,2,0)</f>
        <v>生命</v>
      </c>
      <c r="K53" s="28">
        <v>3000</v>
      </c>
      <c r="L53" s="28" t="str">
        <f>G53&amp;"+"&amp;H53&amp;"，"&amp;J53&amp;"+"&amp;K53&amp;""</f>
        <v>防御+400，生命+3000</v>
      </c>
      <c r="M53" s="1">
        <v>2</v>
      </c>
      <c r="N53" s="1" t="str">
        <f t="shared" si="3"/>
        <v>18</v>
      </c>
    </row>
    <row r="54" spans="1:14" x14ac:dyDescent="0.25">
      <c r="A54" s="5" t="str">
        <f t="shared" si="7"/>
        <v>11803904</v>
      </c>
      <c r="B54" s="5">
        <v>11803</v>
      </c>
      <c r="C54" s="5" t="s">
        <v>49</v>
      </c>
      <c r="D54" s="5">
        <v>4</v>
      </c>
      <c r="E54" s="8" t="s">
        <v>136</v>
      </c>
      <c r="F54" s="9">
        <v>7</v>
      </c>
      <c r="G54" s="28" t="str">
        <f>VLOOKUP(F54,'111'!$G$37:$I$76,2,0)</f>
        <v>伤害加成</v>
      </c>
      <c r="H54" s="28">
        <v>60</v>
      </c>
      <c r="I54" s="28">
        <v>13</v>
      </c>
      <c r="J54" s="28" t="str">
        <f>VLOOKUP(I54,'111'!$G$37:$I$76,2,0)</f>
        <v>暴击伤害</v>
      </c>
      <c r="K54" s="28">
        <v>160</v>
      </c>
      <c r="L54" s="28" t="str">
        <f>G54&amp;"+"&amp;H54/10&amp;"%，"&amp;J54&amp;"+"&amp;K54/10&amp;"%"</f>
        <v>伤害加成+6%，暴击伤害+16%</v>
      </c>
      <c r="M54" s="1">
        <v>2</v>
      </c>
      <c r="N54" s="1" t="str">
        <f t="shared" si="3"/>
        <v>18</v>
      </c>
    </row>
    <row r="55" spans="1:14" x14ac:dyDescent="0.25">
      <c r="A55" s="5" t="str">
        <f t="shared" si="7"/>
        <v>11803905</v>
      </c>
      <c r="B55" s="5">
        <v>11803</v>
      </c>
      <c r="C55" s="5" t="s">
        <v>49</v>
      </c>
      <c r="D55" s="5">
        <v>5</v>
      </c>
      <c r="E55" s="8" t="s">
        <v>137</v>
      </c>
      <c r="F55" s="9">
        <v>7</v>
      </c>
      <c r="G55" s="28" t="str">
        <f>VLOOKUP(F55,'111'!$G$37:$I$76,2,0)</f>
        <v>伤害加成</v>
      </c>
      <c r="H55" s="28">
        <v>100</v>
      </c>
      <c r="I55" s="28">
        <v>8</v>
      </c>
      <c r="J55" s="28" t="str">
        <f>VLOOKUP(I55,'111'!$G$37:$I$76,2,0)</f>
        <v>伤害减免</v>
      </c>
      <c r="K55" s="28">
        <v>40</v>
      </c>
      <c r="L55" s="28" t="str">
        <f>G55&amp;"+"&amp;H55/10&amp;"%，"&amp;J55&amp;"+"&amp;K55/10&amp;"%"</f>
        <v>伤害加成+10%，伤害减免+4%</v>
      </c>
      <c r="M55" s="1">
        <v>2</v>
      </c>
      <c r="N55" s="1" t="str">
        <f t="shared" si="3"/>
        <v>18</v>
      </c>
    </row>
    <row r="56" spans="1:14" x14ac:dyDescent="0.25">
      <c r="A56" s="5" t="str">
        <f t="shared" si="7"/>
        <v>11803906</v>
      </c>
      <c r="B56" s="5">
        <v>11803</v>
      </c>
      <c r="C56" s="5" t="s">
        <v>49</v>
      </c>
      <c r="D56" s="5">
        <v>6</v>
      </c>
      <c r="E56" s="8" t="s">
        <v>211</v>
      </c>
      <c r="F56" s="9">
        <v>2</v>
      </c>
      <c r="G56" s="28" t="str">
        <f>VLOOKUP(F56,'111'!$G$37:$I$76,2,0)</f>
        <v>攻击</v>
      </c>
      <c r="H56" s="28">
        <v>2000</v>
      </c>
      <c r="I56" s="28">
        <v>3</v>
      </c>
      <c r="J56" s="28" t="str">
        <f>VLOOKUP(I56,'111'!$G$37:$I$76,2,0)</f>
        <v>防御</v>
      </c>
      <c r="K56" s="28">
        <v>600</v>
      </c>
      <c r="L56" s="28" t="str">
        <f>G56&amp;"+"&amp;H56&amp;"，"&amp;J56&amp;"+"&amp;K56&amp;""</f>
        <v>攻击+2000，防御+600</v>
      </c>
      <c r="M56" s="1">
        <v>2</v>
      </c>
      <c r="N56" s="1" t="str">
        <f t="shared" si="3"/>
        <v>18</v>
      </c>
    </row>
    <row r="57" spans="1:14" x14ac:dyDescent="0.25">
      <c r="A57" s="5" t="str">
        <f t="shared" si="7"/>
        <v>11803907</v>
      </c>
      <c r="B57" s="5">
        <v>11803</v>
      </c>
      <c r="C57" s="5" t="s">
        <v>49</v>
      </c>
      <c r="D57" s="5">
        <v>7</v>
      </c>
      <c r="E57" s="8" t="s">
        <v>212</v>
      </c>
      <c r="F57" s="9">
        <v>5</v>
      </c>
      <c r="G57" s="28" t="str">
        <f>VLOOKUP(F57,'111'!$G$37:$I$76,2,0)</f>
        <v>攻击加成</v>
      </c>
      <c r="H57" s="28">
        <v>80</v>
      </c>
      <c r="I57" s="28">
        <v>22</v>
      </c>
      <c r="J57" s="28" t="str">
        <f>VLOOKUP(I57,'111'!$G$37:$I$76,2,0)</f>
        <v>最终增伤</v>
      </c>
      <c r="K57" s="28">
        <v>30</v>
      </c>
      <c r="L57" s="28" t="str">
        <f>G57&amp;"+"&amp;H57/10&amp;"%，"&amp;J57&amp;"+"&amp;K57/10&amp;"%"</f>
        <v>攻击加成+8%，最终增伤+3%</v>
      </c>
      <c r="M57" s="1">
        <v>2</v>
      </c>
      <c r="N57" s="1" t="str">
        <f t="shared" si="3"/>
        <v>18</v>
      </c>
    </row>
    <row r="58" spans="1:14" x14ac:dyDescent="0.25">
      <c r="A58" s="5" t="str">
        <f t="shared" si="7"/>
        <v>11803908</v>
      </c>
      <c r="B58" s="5">
        <v>11803</v>
      </c>
      <c r="C58" s="5" t="s">
        <v>49</v>
      </c>
      <c r="D58" s="5">
        <v>8</v>
      </c>
      <c r="E58" s="8" t="s">
        <v>213</v>
      </c>
      <c r="F58" s="9">
        <v>2</v>
      </c>
      <c r="G58" s="28" t="str">
        <f>VLOOKUP(F58,'111'!$G$37:$I$76,2,0)</f>
        <v>攻击</v>
      </c>
      <c r="H58" s="28">
        <v>3000</v>
      </c>
      <c r="I58" s="28">
        <v>3</v>
      </c>
      <c r="J58" s="28" t="str">
        <f>VLOOKUP(I58,'111'!$G$37:$I$76,2,0)</f>
        <v>防御</v>
      </c>
      <c r="K58" s="28">
        <v>900</v>
      </c>
      <c r="L58" s="28" t="str">
        <f>G58&amp;"+"&amp;H58&amp;"，"&amp;J58&amp;"+"&amp;K58&amp;""</f>
        <v>攻击+3000，防御+900</v>
      </c>
      <c r="M58" s="1">
        <v>2</v>
      </c>
      <c r="N58" s="1" t="str">
        <f t="shared" si="3"/>
        <v>18</v>
      </c>
    </row>
    <row r="59" spans="1:14" x14ac:dyDescent="0.25">
      <c r="A59" s="5" t="str">
        <f t="shared" si="7"/>
        <v>11803909</v>
      </c>
      <c r="B59" s="5">
        <v>11803</v>
      </c>
      <c r="C59" s="5" t="s">
        <v>49</v>
      </c>
      <c r="D59" s="5">
        <v>9</v>
      </c>
      <c r="E59" s="8" t="s">
        <v>214</v>
      </c>
      <c r="F59" s="9">
        <v>5</v>
      </c>
      <c r="G59" s="28" t="str">
        <f>VLOOKUP(F59,'111'!$G$37:$I$76,2,0)</f>
        <v>攻击加成</v>
      </c>
      <c r="H59" s="28">
        <v>120</v>
      </c>
      <c r="I59" s="28">
        <v>22</v>
      </c>
      <c r="J59" s="28" t="str">
        <f>VLOOKUP(I59,'111'!$G$37:$I$76,2,0)</f>
        <v>最终增伤</v>
      </c>
      <c r="K59" s="28">
        <v>45</v>
      </c>
      <c r="L59" s="28" t="str">
        <f>G59&amp;"+"&amp;H59/10&amp;"%，"&amp;J59&amp;"+"&amp;K59/10&amp;"%"</f>
        <v>攻击加成+12%，最终增伤+4.5%</v>
      </c>
      <c r="M59" s="1">
        <v>2</v>
      </c>
      <c r="N59" s="1" t="str">
        <f t="shared" si="3"/>
        <v>18</v>
      </c>
    </row>
    <row r="60" spans="1:14" x14ac:dyDescent="0.25">
      <c r="A60" s="5" t="str">
        <f>B60&amp;9&amp;D60</f>
        <v>11803910</v>
      </c>
      <c r="B60" s="5">
        <v>11803</v>
      </c>
      <c r="C60" s="5" t="s">
        <v>49</v>
      </c>
      <c r="D60" s="5">
        <v>10</v>
      </c>
      <c r="E60" s="8" t="s">
        <v>215</v>
      </c>
      <c r="F60" s="9">
        <v>2</v>
      </c>
      <c r="G60" s="28" t="str">
        <f>VLOOKUP(F60,'111'!$G$37:$I$76,2,0)</f>
        <v>攻击</v>
      </c>
      <c r="H60" s="28">
        <v>4500</v>
      </c>
      <c r="I60" s="28">
        <v>3</v>
      </c>
      <c r="J60" s="28" t="str">
        <f>VLOOKUP(I60,'111'!$G$37:$I$76,2,0)</f>
        <v>防御</v>
      </c>
      <c r="K60" s="28">
        <v>1350</v>
      </c>
      <c r="L60" s="28" t="str">
        <f>G60&amp;"+"&amp;H60&amp;"，"&amp;J60&amp;"+"&amp;K60&amp;""</f>
        <v>攻击+4500，防御+1350</v>
      </c>
      <c r="M60" s="1">
        <v>2</v>
      </c>
      <c r="N60" s="1" t="str">
        <f t="shared" si="3"/>
        <v>18</v>
      </c>
    </row>
    <row r="61" spans="1:14" x14ac:dyDescent="0.25">
      <c r="A61" s="5" t="str">
        <f t="shared" ref="A61:A65" si="8">B61&amp;9&amp;D61</f>
        <v>11803911</v>
      </c>
      <c r="B61" s="5">
        <v>11803</v>
      </c>
      <c r="C61" s="5" t="s">
        <v>49</v>
      </c>
      <c r="D61" s="5">
        <v>11</v>
      </c>
      <c r="E61" s="8" t="s">
        <v>216</v>
      </c>
      <c r="F61" s="9">
        <v>2</v>
      </c>
      <c r="G61" s="28" t="str">
        <f>VLOOKUP(F61,'111'!$G$37:$I$76,2,0)</f>
        <v>攻击</v>
      </c>
      <c r="H61" s="28"/>
      <c r="I61" s="28">
        <v>3</v>
      </c>
      <c r="J61" s="28" t="str">
        <f>VLOOKUP(I61,'111'!$G$37:$I$76,2,0)</f>
        <v>防御</v>
      </c>
      <c r="K61" s="28"/>
      <c r="L61" s="28" t="str">
        <f>G61&amp;"+"&amp;H61&amp;"，"&amp;J61&amp;"+"&amp;K61&amp;""</f>
        <v>攻击+，防御+</v>
      </c>
      <c r="M61" s="1">
        <v>2</v>
      </c>
      <c r="N61" s="1" t="str">
        <f t="shared" si="3"/>
        <v>18</v>
      </c>
    </row>
    <row r="62" spans="1:14" x14ac:dyDescent="0.25">
      <c r="A62" s="5" t="str">
        <f t="shared" si="8"/>
        <v>11803912</v>
      </c>
      <c r="B62" s="5">
        <v>11803</v>
      </c>
      <c r="C62" s="5" t="s">
        <v>49</v>
      </c>
      <c r="D62" s="5">
        <v>12</v>
      </c>
      <c r="E62" s="8" t="s">
        <v>217</v>
      </c>
      <c r="F62" s="9">
        <v>5</v>
      </c>
      <c r="G62" s="28" t="str">
        <f>VLOOKUP(F62,'111'!$G$37:$I$76,2,0)</f>
        <v>攻击加成</v>
      </c>
      <c r="H62" s="28"/>
      <c r="I62" s="28">
        <v>22</v>
      </c>
      <c r="J62" s="28" t="str">
        <f>VLOOKUP(I62,'111'!$G$37:$I$76,2,0)</f>
        <v>最终增伤</v>
      </c>
      <c r="K62" s="28"/>
      <c r="L62" s="28" t="str">
        <f>G62&amp;"+"&amp;H62/10&amp;"%，"&amp;J62&amp;"+"&amp;K62/10&amp;"%"</f>
        <v>攻击加成+0%，最终增伤+0%</v>
      </c>
      <c r="M62" s="1">
        <v>2</v>
      </c>
      <c r="N62" s="1" t="str">
        <f t="shared" si="3"/>
        <v>18</v>
      </c>
    </row>
    <row r="63" spans="1:14" x14ac:dyDescent="0.25">
      <c r="A63" s="5" t="str">
        <f t="shared" si="8"/>
        <v>11803913</v>
      </c>
      <c r="B63" s="5">
        <v>11803</v>
      </c>
      <c r="C63" s="5" t="s">
        <v>49</v>
      </c>
      <c r="D63" s="5">
        <v>13</v>
      </c>
      <c r="E63" s="8" t="s">
        <v>218</v>
      </c>
      <c r="F63" s="9">
        <v>2</v>
      </c>
      <c r="G63" s="28" t="str">
        <f>VLOOKUP(F63,'111'!$G$37:$I$76,2,0)</f>
        <v>攻击</v>
      </c>
      <c r="H63" s="28"/>
      <c r="I63" s="28">
        <v>3</v>
      </c>
      <c r="J63" s="28" t="str">
        <f>VLOOKUP(I63,'111'!$G$37:$I$76,2,0)</f>
        <v>防御</v>
      </c>
      <c r="K63" s="28"/>
      <c r="L63" s="28" t="str">
        <f>G63&amp;"+"&amp;H63&amp;"，"&amp;J63&amp;"+"&amp;K63&amp;""</f>
        <v>攻击+，防御+</v>
      </c>
      <c r="M63" s="1">
        <v>2</v>
      </c>
      <c r="N63" s="1" t="str">
        <f t="shared" si="3"/>
        <v>18</v>
      </c>
    </row>
    <row r="64" spans="1:14" x14ac:dyDescent="0.25">
      <c r="A64" s="5" t="str">
        <f t="shared" si="8"/>
        <v>11803914</v>
      </c>
      <c r="B64" s="5">
        <v>11803</v>
      </c>
      <c r="C64" s="5" t="s">
        <v>49</v>
      </c>
      <c r="D64" s="5">
        <v>14</v>
      </c>
      <c r="E64" s="8" t="s">
        <v>219</v>
      </c>
      <c r="F64" s="9">
        <v>5</v>
      </c>
      <c r="G64" s="28" t="str">
        <f>VLOOKUP(F64,'111'!$G$37:$I$76,2,0)</f>
        <v>攻击加成</v>
      </c>
      <c r="H64" s="28"/>
      <c r="I64" s="28">
        <v>22</v>
      </c>
      <c r="J64" s="28" t="str">
        <f>VLOOKUP(I64,'111'!$G$37:$I$76,2,0)</f>
        <v>最终增伤</v>
      </c>
      <c r="K64" s="28"/>
      <c r="L64" s="28" t="str">
        <f>G64&amp;"+"&amp;H64/10&amp;"%，"&amp;J64&amp;"+"&amp;K64/10&amp;"%"</f>
        <v>攻击加成+0%，最终增伤+0%</v>
      </c>
      <c r="M64" s="1">
        <v>2</v>
      </c>
      <c r="N64" s="1" t="str">
        <f t="shared" si="3"/>
        <v>18</v>
      </c>
    </row>
    <row r="65" spans="1:14" x14ac:dyDescent="0.25">
      <c r="A65" s="5" t="str">
        <f t="shared" si="8"/>
        <v>11803915</v>
      </c>
      <c r="B65" s="5">
        <v>11803</v>
      </c>
      <c r="C65" s="5" t="s">
        <v>49</v>
      </c>
      <c r="D65" s="5">
        <v>15</v>
      </c>
      <c r="E65" s="8" t="s">
        <v>220</v>
      </c>
      <c r="F65" s="9">
        <v>2</v>
      </c>
      <c r="G65" s="28" t="str">
        <f>VLOOKUP(F65,'111'!$G$37:$I$76,2,0)</f>
        <v>攻击</v>
      </c>
      <c r="H65" s="28"/>
      <c r="I65" s="28">
        <v>3</v>
      </c>
      <c r="J65" s="28" t="str">
        <f>VLOOKUP(I65,'111'!$G$37:$I$76,2,0)</f>
        <v>防御</v>
      </c>
      <c r="K65" s="28"/>
      <c r="L65" s="28" t="str">
        <f>G65&amp;"+"&amp;H65&amp;"，"&amp;J65&amp;"+"&amp;K65&amp;""</f>
        <v>攻击+，防御+</v>
      </c>
      <c r="M65" s="1">
        <v>2</v>
      </c>
      <c r="N65" s="1" t="str">
        <f t="shared" si="3"/>
        <v>18</v>
      </c>
    </row>
    <row r="66" spans="1:14" x14ac:dyDescent="0.25">
      <c r="A66" s="5" t="str">
        <f t="shared" si="7"/>
        <v>11804901</v>
      </c>
      <c r="B66" s="5">
        <v>11804</v>
      </c>
      <c r="C66" s="19" t="s">
        <v>50</v>
      </c>
      <c r="D66" s="5">
        <v>1</v>
      </c>
      <c r="E66" s="8" t="s">
        <v>133</v>
      </c>
      <c r="F66" s="9">
        <v>2</v>
      </c>
      <c r="G66" s="28" t="str">
        <f>VLOOKUP(F66,'111'!$G$37:$I$76,2,0)</f>
        <v>攻击</v>
      </c>
      <c r="H66" s="28">
        <v>400</v>
      </c>
      <c r="I66" s="28">
        <v>1</v>
      </c>
      <c r="J66" s="28" t="str">
        <f>VLOOKUP(I66,'111'!$G$37:$I$76,2,0)</f>
        <v>生命</v>
      </c>
      <c r="K66" s="28">
        <v>1000</v>
      </c>
      <c r="L66" s="28" t="str">
        <f>G66&amp;"+"&amp;H66&amp;"，"&amp;J66&amp;"+"&amp;K66</f>
        <v>攻击+400，生命+1000</v>
      </c>
      <c r="M66" s="1">
        <v>2</v>
      </c>
      <c r="N66" s="1" t="str">
        <f t="shared" si="3"/>
        <v>18</v>
      </c>
    </row>
    <row r="67" spans="1:14" x14ac:dyDescent="0.25">
      <c r="A67" s="5" t="str">
        <f t="shared" si="7"/>
        <v>11804902</v>
      </c>
      <c r="B67" s="5">
        <v>11804</v>
      </c>
      <c r="C67" s="19" t="s">
        <v>50</v>
      </c>
      <c r="D67" s="5">
        <v>2</v>
      </c>
      <c r="E67" s="8" t="s">
        <v>134</v>
      </c>
      <c r="F67" s="9">
        <v>5</v>
      </c>
      <c r="G67" s="28" t="str">
        <f>VLOOKUP(F67,'111'!$G$37:$I$76,2,0)</f>
        <v>攻击加成</v>
      </c>
      <c r="H67" s="28">
        <v>80</v>
      </c>
      <c r="I67" s="28">
        <v>9</v>
      </c>
      <c r="J67" s="28" t="str">
        <f>VLOOKUP(I67,'111'!$G$37:$I$76,2,0)</f>
        <v>命中</v>
      </c>
      <c r="K67" s="28">
        <v>80</v>
      </c>
      <c r="L67" s="28" t="str">
        <f>G67&amp;"+"&amp;H67/10&amp;"%，"&amp;J67&amp;"+"&amp;K67/10&amp;"%"</f>
        <v>攻击加成+8%，命中+8%</v>
      </c>
      <c r="M67" s="1">
        <v>2</v>
      </c>
      <c r="N67" s="1" t="str">
        <f t="shared" si="3"/>
        <v>18</v>
      </c>
    </row>
    <row r="68" spans="1:14" x14ac:dyDescent="0.25">
      <c r="A68" s="5" t="str">
        <f t="shared" si="7"/>
        <v>11804903</v>
      </c>
      <c r="B68" s="5">
        <v>11804</v>
      </c>
      <c r="C68" s="19" t="s">
        <v>50</v>
      </c>
      <c r="D68" s="5">
        <v>3</v>
      </c>
      <c r="E68" s="8" t="s">
        <v>135</v>
      </c>
      <c r="F68" s="9">
        <v>3</v>
      </c>
      <c r="G68" s="28" t="str">
        <f>VLOOKUP(F68,'111'!$G$37:$I$76,2,0)</f>
        <v>防御</v>
      </c>
      <c r="H68" s="28">
        <v>400</v>
      </c>
      <c r="I68" s="28">
        <v>1</v>
      </c>
      <c r="J68" s="28" t="str">
        <f>VLOOKUP(I68,'111'!$G$37:$I$76,2,0)</f>
        <v>生命</v>
      </c>
      <c r="K68" s="28">
        <v>3000</v>
      </c>
      <c r="L68" s="28" t="str">
        <f>G68&amp;"+"&amp;H68&amp;"，"&amp;J68&amp;"+"&amp;K68&amp;""</f>
        <v>防御+400，生命+3000</v>
      </c>
      <c r="M68" s="1">
        <v>2</v>
      </c>
      <c r="N68" s="1" t="str">
        <f t="shared" si="3"/>
        <v>18</v>
      </c>
    </row>
    <row r="69" spans="1:14" x14ac:dyDescent="0.25">
      <c r="A69" s="5" t="str">
        <f t="shared" si="7"/>
        <v>11804904</v>
      </c>
      <c r="B69" s="5">
        <v>11804</v>
      </c>
      <c r="C69" s="19" t="s">
        <v>50</v>
      </c>
      <c r="D69" s="5">
        <v>4</v>
      </c>
      <c r="E69" s="8" t="s">
        <v>136</v>
      </c>
      <c r="F69" s="9">
        <v>7</v>
      </c>
      <c r="G69" s="28" t="str">
        <f>VLOOKUP(F69,'111'!$G$37:$I$76,2,0)</f>
        <v>伤害加成</v>
      </c>
      <c r="H69" s="28">
        <v>60</v>
      </c>
      <c r="I69" s="28">
        <v>13</v>
      </c>
      <c r="J69" s="28" t="str">
        <f>VLOOKUP(I69,'111'!$G$37:$I$76,2,0)</f>
        <v>暴击伤害</v>
      </c>
      <c r="K69" s="28">
        <v>160</v>
      </c>
      <c r="L69" s="28" t="str">
        <f>G69&amp;"+"&amp;H69/10&amp;"%，"&amp;J69&amp;"+"&amp;K69/10&amp;"%"</f>
        <v>伤害加成+6%，暴击伤害+16%</v>
      </c>
      <c r="M69" s="1">
        <v>2</v>
      </c>
      <c r="N69" s="1" t="str">
        <f t="shared" si="3"/>
        <v>18</v>
      </c>
    </row>
    <row r="70" spans="1:14" x14ac:dyDescent="0.25">
      <c r="A70" s="5" t="str">
        <f t="shared" si="7"/>
        <v>11804905</v>
      </c>
      <c r="B70" s="5">
        <v>11804</v>
      </c>
      <c r="C70" s="19" t="s">
        <v>50</v>
      </c>
      <c r="D70" s="5">
        <v>5</v>
      </c>
      <c r="E70" s="8" t="s">
        <v>137</v>
      </c>
      <c r="F70" s="9">
        <v>7</v>
      </c>
      <c r="G70" s="28" t="str">
        <f>VLOOKUP(F70,'111'!$G$37:$I$76,2,0)</f>
        <v>伤害加成</v>
      </c>
      <c r="H70" s="28">
        <v>100</v>
      </c>
      <c r="I70" s="28">
        <v>8</v>
      </c>
      <c r="J70" s="28" t="str">
        <f>VLOOKUP(I70,'111'!$G$37:$I$76,2,0)</f>
        <v>伤害减免</v>
      </c>
      <c r="K70" s="28">
        <v>40</v>
      </c>
      <c r="L70" s="28" t="str">
        <f>G70&amp;"+"&amp;H70/10&amp;"%，"&amp;J70&amp;"+"&amp;K70/10&amp;"%"</f>
        <v>伤害加成+10%，伤害减免+4%</v>
      </c>
      <c r="M70" s="1">
        <v>2</v>
      </c>
      <c r="N70" s="1" t="str">
        <f t="shared" si="3"/>
        <v>18</v>
      </c>
    </row>
    <row r="71" spans="1:14" x14ac:dyDescent="0.25">
      <c r="A71" s="5" t="str">
        <f t="shared" si="7"/>
        <v>11804906</v>
      </c>
      <c r="B71" s="5">
        <v>11804</v>
      </c>
      <c r="C71" s="19" t="s">
        <v>50</v>
      </c>
      <c r="D71" s="5">
        <v>6</v>
      </c>
      <c r="E71" s="8" t="s">
        <v>211</v>
      </c>
      <c r="F71" s="9">
        <v>2</v>
      </c>
      <c r="G71" s="28" t="str">
        <f>VLOOKUP(F71,'111'!$G$37:$I$76,2,0)</f>
        <v>攻击</v>
      </c>
      <c r="H71" s="28">
        <v>2000</v>
      </c>
      <c r="I71" s="28">
        <v>3</v>
      </c>
      <c r="J71" s="28" t="str">
        <f>VLOOKUP(I71,'111'!$G$37:$I$76,2,0)</f>
        <v>防御</v>
      </c>
      <c r="K71" s="28">
        <v>600</v>
      </c>
      <c r="L71" s="28" t="str">
        <f>G71&amp;"+"&amp;H71&amp;"，"&amp;J71&amp;"+"&amp;K71&amp;""</f>
        <v>攻击+2000，防御+600</v>
      </c>
      <c r="M71" s="1">
        <v>2</v>
      </c>
      <c r="N71" s="1" t="str">
        <f t="shared" si="3"/>
        <v>18</v>
      </c>
    </row>
    <row r="72" spans="1:14" x14ac:dyDescent="0.25">
      <c r="A72" s="5" t="str">
        <f t="shared" si="7"/>
        <v>11804907</v>
      </c>
      <c r="B72" s="5">
        <v>11804</v>
      </c>
      <c r="C72" s="19" t="s">
        <v>50</v>
      </c>
      <c r="D72" s="5">
        <v>7</v>
      </c>
      <c r="E72" s="8" t="s">
        <v>212</v>
      </c>
      <c r="F72" s="9">
        <v>5</v>
      </c>
      <c r="G72" s="28" t="str">
        <f>VLOOKUP(F72,'111'!$G$37:$I$76,2,0)</f>
        <v>攻击加成</v>
      </c>
      <c r="H72" s="28">
        <v>80</v>
      </c>
      <c r="I72" s="28">
        <v>22</v>
      </c>
      <c r="J72" s="28" t="str">
        <f>VLOOKUP(I72,'111'!$G$37:$I$76,2,0)</f>
        <v>最终增伤</v>
      </c>
      <c r="K72" s="28">
        <v>30</v>
      </c>
      <c r="L72" s="28" t="str">
        <f>G72&amp;"+"&amp;H72/10&amp;"%，"&amp;J72&amp;"+"&amp;K72/10&amp;"%"</f>
        <v>攻击加成+8%，最终增伤+3%</v>
      </c>
      <c r="M72" s="1">
        <v>2</v>
      </c>
      <c r="N72" s="1" t="str">
        <f t="shared" si="3"/>
        <v>18</v>
      </c>
    </row>
    <row r="73" spans="1:14" x14ac:dyDescent="0.25">
      <c r="A73" s="5" t="str">
        <f t="shared" si="7"/>
        <v>11804908</v>
      </c>
      <c r="B73" s="5">
        <v>11804</v>
      </c>
      <c r="C73" s="19" t="s">
        <v>50</v>
      </c>
      <c r="D73" s="5">
        <v>8</v>
      </c>
      <c r="E73" s="8" t="s">
        <v>213</v>
      </c>
      <c r="F73" s="9">
        <v>2</v>
      </c>
      <c r="G73" s="28" t="str">
        <f>VLOOKUP(F73,'111'!$G$37:$I$76,2,0)</f>
        <v>攻击</v>
      </c>
      <c r="H73" s="28">
        <v>3000</v>
      </c>
      <c r="I73" s="28">
        <v>3</v>
      </c>
      <c r="J73" s="28" t="str">
        <f>VLOOKUP(I73,'111'!$G$37:$I$76,2,0)</f>
        <v>防御</v>
      </c>
      <c r="K73" s="28">
        <v>900</v>
      </c>
      <c r="L73" s="28" t="str">
        <f>G73&amp;"+"&amp;H73&amp;"，"&amp;J73&amp;"+"&amp;K73&amp;""</f>
        <v>攻击+3000，防御+900</v>
      </c>
      <c r="M73" s="1">
        <v>2</v>
      </c>
      <c r="N73" s="1" t="str">
        <f t="shared" si="3"/>
        <v>18</v>
      </c>
    </row>
    <row r="74" spans="1:14" x14ac:dyDescent="0.25">
      <c r="A74" s="5" t="str">
        <f t="shared" si="7"/>
        <v>11804909</v>
      </c>
      <c r="B74" s="5">
        <v>11804</v>
      </c>
      <c r="C74" s="19" t="s">
        <v>50</v>
      </c>
      <c r="D74" s="5">
        <v>9</v>
      </c>
      <c r="E74" s="8" t="s">
        <v>214</v>
      </c>
      <c r="F74" s="9">
        <v>5</v>
      </c>
      <c r="G74" s="28" t="str">
        <f>VLOOKUP(F74,'111'!$G$37:$I$76,2,0)</f>
        <v>攻击加成</v>
      </c>
      <c r="H74" s="28">
        <v>120</v>
      </c>
      <c r="I74" s="28">
        <v>22</v>
      </c>
      <c r="J74" s="28" t="str">
        <f>VLOOKUP(I74,'111'!$G$37:$I$76,2,0)</f>
        <v>最终增伤</v>
      </c>
      <c r="K74" s="28">
        <v>45</v>
      </c>
      <c r="L74" s="28" t="str">
        <f>G74&amp;"+"&amp;H74/10&amp;"%，"&amp;J74&amp;"+"&amp;K74/10&amp;"%"</f>
        <v>攻击加成+12%，最终增伤+4.5%</v>
      </c>
      <c r="M74" s="1">
        <v>2</v>
      </c>
      <c r="N74" s="1" t="str">
        <f t="shared" si="3"/>
        <v>18</v>
      </c>
    </row>
    <row r="75" spans="1:14" x14ac:dyDescent="0.25">
      <c r="A75" s="5" t="str">
        <f>B75&amp;9&amp;D75</f>
        <v>11804910</v>
      </c>
      <c r="B75" s="5">
        <v>11804</v>
      </c>
      <c r="C75" s="19" t="s">
        <v>50</v>
      </c>
      <c r="D75" s="5">
        <v>10</v>
      </c>
      <c r="E75" s="8" t="s">
        <v>215</v>
      </c>
      <c r="F75" s="9">
        <v>2</v>
      </c>
      <c r="G75" s="28" t="str">
        <f>VLOOKUP(F75,'111'!$G$37:$I$76,2,0)</f>
        <v>攻击</v>
      </c>
      <c r="H75" s="28">
        <v>4500</v>
      </c>
      <c r="I75" s="28">
        <v>3</v>
      </c>
      <c r="J75" s="28" t="str">
        <f>VLOOKUP(I75,'111'!$G$37:$I$76,2,0)</f>
        <v>防御</v>
      </c>
      <c r="K75" s="28">
        <v>1350</v>
      </c>
      <c r="L75" s="28" t="str">
        <f>G75&amp;"+"&amp;H75&amp;"，"&amp;J75&amp;"+"&amp;K75&amp;""</f>
        <v>攻击+4500，防御+1350</v>
      </c>
      <c r="M75" s="1">
        <v>2</v>
      </c>
      <c r="N75" s="1" t="str">
        <f t="shared" si="3"/>
        <v>18</v>
      </c>
    </row>
    <row r="76" spans="1:14" x14ac:dyDescent="0.25">
      <c r="A76" s="5" t="str">
        <f t="shared" ref="A76:A80" si="9">B76&amp;9&amp;D76</f>
        <v>11804911</v>
      </c>
      <c r="B76" s="5">
        <v>11804</v>
      </c>
      <c r="C76" s="19" t="s">
        <v>50</v>
      </c>
      <c r="D76" s="5">
        <v>11</v>
      </c>
      <c r="E76" s="8" t="s">
        <v>216</v>
      </c>
      <c r="F76" s="9">
        <v>2</v>
      </c>
      <c r="G76" s="28" t="str">
        <f>VLOOKUP(F76,'111'!$G$37:$I$76,2,0)</f>
        <v>攻击</v>
      </c>
      <c r="H76" s="28"/>
      <c r="I76" s="28">
        <v>3</v>
      </c>
      <c r="J76" s="28" t="str">
        <f>VLOOKUP(I76,'111'!$G$37:$I$76,2,0)</f>
        <v>防御</v>
      </c>
      <c r="K76" s="28"/>
      <c r="L76" s="28" t="str">
        <f>G76&amp;"+"&amp;H76&amp;"，"&amp;J76&amp;"+"&amp;K76&amp;""</f>
        <v>攻击+，防御+</v>
      </c>
      <c r="M76" s="1">
        <v>2</v>
      </c>
      <c r="N76" s="1" t="str">
        <f t="shared" si="3"/>
        <v>18</v>
      </c>
    </row>
    <row r="77" spans="1:14" x14ac:dyDescent="0.25">
      <c r="A77" s="5" t="str">
        <f t="shared" si="9"/>
        <v>11804912</v>
      </c>
      <c r="B77" s="5">
        <v>11804</v>
      </c>
      <c r="C77" s="19" t="s">
        <v>50</v>
      </c>
      <c r="D77" s="5">
        <v>12</v>
      </c>
      <c r="E77" s="8" t="s">
        <v>217</v>
      </c>
      <c r="F77" s="9">
        <v>5</v>
      </c>
      <c r="G77" s="28" t="str">
        <f>VLOOKUP(F77,'111'!$G$37:$I$76,2,0)</f>
        <v>攻击加成</v>
      </c>
      <c r="H77" s="28"/>
      <c r="I77" s="28">
        <v>22</v>
      </c>
      <c r="J77" s="28" t="str">
        <f>VLOOKUP(I77,'111'!$G$37:$I$76,2,0)</f>
        <v>最终增伤</v>
      </c>
      <c r="K77" s="28"/>
      <c r="L77" s="28" t="str">
        <f>G77&amp;"+"&amp;H77/10&amp;"%，"&amp;J77&amp;"+"&amp;K77/10&amp;"%"</f>
        <v>攻击加成+0%，最终增伤+0%</v>
      </c>
      <c r="M77" s="1">
        <v>2</v>
      </c>
      <c r="N77" s="1" t="str">
        <f t="shared" si="3"/>
        <v>18</v>
      </c>
    </row>
    <row r="78" spans="1:14" x14ac:dyDescent="0.25">
      <c r="A78" s="5" t="str">
        <f t="shared" si="9"/>
        <v>11804913</v>
      </c>
      <c r="B78" s="5">
        <v>11804</v>
      </c>
      <c r="C78" s="19" t="s">
        <v>50</v>
      </c>
      <c r="D78" s="5">
        <v>13</v>
      </c>
      <c r="E78" s="8" t="s">
        <v>218</v>
      </c>
      <c r="F78" s="9">
        <v>2</v>
      </c>
      <c r="G78" s="28" t="str">
        <f>VLOOKUP(F78,'111'!$G$37:$I$76,2,0)</f>
        <v>攻击</v>
      </c>
      <c r="H78" s="28"/>
      <c r="I78" s="28">
        <v>3</v>
      </c>
      <c r="J78" s="28" t="str">
        <f>VLOOKUP(I78,'111'!$G$37:$I$76,2,0)</f>
        <v>防御</v>
      </c>
      <c r="K78" s="28"/>
      <c r="L78" s="28" t="str">
        <f>G78&amp;"+"&amp;H78&amp;"，"&amp;J78&amp;"+"&amp;K78&amp;""</f>
        <v>攻击+，防御+</v>
      </c>
      <c r="M78" s="1">
        <v>2</v>
      </c>
      <c r="N78" s="1" t="str">
        <f t="shared" si="3"/>
        <v>18</v>
      </c>
    </row>
    <row r="79" spans="1:14" x14ac:dyDescent="0.25">
      <c r="A79" s="5" t="str">
        <f t="shared" si="9"/>
        <v>11804914</v>
      </c>
      <c r="B79" s="5">
        <v>11804</v>
      </c>
      <c r="C79" s="19" t="s">
        <v>50</v>
      </c>
      <c r="D79" s="5">
        <v>14</v>
      </c>
      <c r="E79" s="8" t="s">
        <v>219</v>
      </c>
      <c r="F79" s="9">
        <v>5</v>
      </c>
      <c r="G79" s="28" t="str">
        <f>VLOOKUP(F79,'111'!$G$37:$I$76,2,0)</f>
        <v>攻击加成</v>
      </c>
      <c r="H79" s="28"/>
      <c r="I79" s="28">
        <v>22</v>
      </c>
      <c r="J79" s="28" t="str">
        <f>VLOOKUP(I79,'111'!$G$37:$I$76,2,0)</f>
        <v>最终增伤</v>
      </c>
      <c r="K79" s="28"/>
      <c r="L79" s="28" t="str">
        <f>G79&amp;"+"&amp;H79/10&amp;"%，"&amp;J79&amp;"+"&amp;K79/10&amp;"%"</f>
        <v>攻击加成+0%，最终增伤+0%</v>
      </c>
      <c r="M79" s="1">
        <v>2</v>
      </c>
      <c r="N79" s="1" t="str">
        <f t="shared" si="3"/>
        <v>18</v>
      </c>
    </row>
    <row r="80" spans="1:14" x14ac:dyDescent="0.25">
      <c r="A80" s="5" t="str">
        <f t="shared" si="9"/>
        <v>11804915</v>
      </c>
      <c r="B80" s="5">
        <v>11804</v>
      </c>
      <c r="C80" s="19" t="s">
        <v>50</v>
      </c>
      <c r="D80" s="5">
        <v>15</v>
      </c>
      <c r="E80" s="8" t="s">
        <v>220</v>
      </c>
      <c r="F80" s="9">
        <v>2</v>
      </c>
      <c r="G80" s="28" t="str">
        <f>VLOOKUP(F80,'111'!$G$37:$I$76,2,0)</f>
        <v>攻击</v>
      </c>
      <c r="H80" s="28"/>
      <c r="I80" s="28">
        <v>3</v>
      </c>
      <c r="J80" s="28" t="str">
        <f>VLOOKUP(I80,'111'!$G$37:$I$76,2,0)</f>
        <v>防御</v>
      </c>
      <c r="K80" s="28"/>
      <c r="L80" s="28" t="str">
        <f>G80&amp;"+"&amp;H80&amp;"，"&amp;J80&amp;"+"&amp;K80&amp;""</f>
        <v>攻击+，防御+</v>
      </c>
      <c r="M80" s="1">
        <v>2</v>
      </c>
      <c r="N80" s="1" t="str">
        <f t="shared" si="3"/>
        <v>18</v>
      </c>
    </row>
    <row r="81" spans="1:14" x14ac:dyDescent="0.25">
      <c r="A81" s="5" t="str">
        <f t="shared" ref="A81:A144" si="10">B81&amp;90&amp;D81</f>
        <v>11501901</v>
      </c>
      <c r="B81" s="5">
        <v>11501</v>
      </c>
      <c r="C81" s="5" t="s">
        <v>51</v>
      </c>
      <c r="D81" s="5">
        <v>1</v>
      </c>
      <c r="E81" s="8" t="s">
        <v>133</v>
      </c>
      <c r="F81" s="9">
        <v>2</v>
      </c>
      <c r="G81" s="28" t="str">
        <f>VLOOKUP(F81,'111'!$G$37:$I$76,2,0)</f>
        <v>攻击</v>
      </c>
      <c r="H81" s="28">
        <v>240</v>
      </c>
      <c r="I81" s="28">
        <v>1</v>
      </c>
      <c r="J81" s="28" t="str">
        <f>VLOOKUP(I81,'111'!$G$37:$I$76,2,0)</f>
        <v>生命</v>
      </c>
      <c r="K81" s="28">
        <v>1200</v>
      </c>
      <c r="L81" s="28" t="str">
        <f>G81&amp;"+"&amp;H81&amp;"，"&amp;J81&amp;"+"&amp;K81</f>
        <v>攻击+240，生命+1200</v>
      </c>
      <c r="M81" s="1">
        <v>1</v>
      </c>
      <c r="N81" s="1" t="str">
        <f t="shared" si="3"/>
        <v>15</v>
      </c>
    </row>
    <row r="82" spans="1:14" x14ac:dyDescent="0.25">
      <c r="A82" s="5" t="str">
        <f t="shared" si="10"/>
        <v>11501902</v>
      </c>
      <c r="B82" s="5">
        <v>11501</v>
      </c>
      <c r="C82" s="5" t="s">
        <v>51</v>
      </c>
      <c r="D82" s="5">
        <v>2</v>
      </c>
      <c r="E82" s="8" t="s">
        <v>134</v>
      </c>
      <c r="F82" s="9">
        <v>5</v>
      </c>
      <c r="G82" s="28" t="str">
        <f>VLOOKUP(F82,'111'!$G$37:$I$76,2,0)</f>
        <v>攻击加成</v>
      </c>
      <c r="H82" s="28">
        <v>45</v>
      </c>
      <c r="I82" s="28">
        <v>6</v>
      </c>
      <c r="J82" s="28" t="str">
        <f>VLOOKUP(I82,'111'!$G$37:$I$76,2,0)</f>
        <v>防御加成</v>
      </c>
      <c r="K82" s="28">
        <v>30</v>
      </c>
      <c r="L82" s="28" t="str">
        <f>G82&amp;"+"&amp;H82/10&amp;"%，"&amp;J82&amp;"+"&amp;K82/10&amp;"%"</f>
        <v>攻击加成+4.5%，防御加成+3%</v>
      </c>
      <c r="M82" s="1">
        <v>1</v>
      </c>
      <c r="N82" s="1" t="str">
        <f t="shared" si="3"/>
        <v>15</v>
      </c>
    </row>
    <row r="83" spans="1:14" x14ac:dyDescent="0.25">
      <c r="A83" s="5" t="str">
        <f t="shared" si="10"/>
        <v>11501903</v>
      </c>
      <c r="B83" s="5">
        <v>11501</v>
      </c>
      <c r="C83" s="5" t="s">
        <v>51</v>
      </c>
      <c r="D83" s="5">
        <v>3</v>
      </c>
      <c r="E83" s="8" t="s">
        <v>135</v>
      </c>
      <c r="F83" s="9">
        <v>3</v>
      </c>
      <c r="G83" s="28" t="str">
        <f>VLOOKUP(F83,'111'!$G$37:$I$76,2,0)</f>
        <v>防御</v>
      </c>
      <c r="H83" s="28">
        <v>180</v>
      </c>
      <c r="I83" s="28">
        <v>4</v>
      </c>
      <c r="J83" s="28" t="str">
        <f>VLOOKUP(I83,'111'!$G$37:$I$76,2,0)</f>
        <v>生命加成</v>
      </c>
      <c r="K83" s="28">
        <v>45</v>
      </c>
      <c r="L83" s="28" t="str">
        <f>G83&amp;"+"&amp;H83&amp;"，"&amp;J83&amp;"+"&amp;K83/10&amp;"%"</f>
        <v>防御+180，生命加成+4.5%</v>
      </c>
      <c r="M83" s="1">
        <v>1</v>
      </c>
      <c r="N83" s="1" t="str">
        <f t="shared" si="3"/>
        <v>15</v>
      </c>
    </row>
    <row r="84" spans="1:14" x14ac:dyDescent="0.25">
      <c r="A84" s="5" t="str">
        <f t="shared" si="10"/>
        <v>11501904</v>
      </c>
      <c r="B84" s="5">
        <v>11501</v>
      </c>
      <c r="C84" s="5" t="s">
        <v>51</v>
      </c>
      <c r="D84" s="5">
        <v>4</v>
      </c>
      <c r="E84" s="8" t="s">
        <v>136</v>
      </c>
      <c r="F84" s="9">
        <v>8</v>
      </c>
      <c r="G84" s="28" t="str">
        <f>VLOOKUP(F84,'111'!$G$37:$I$76,2,0)</f>
        <v>伤害减免</v>
      </c>
      <c r="H84" s="28">
        <v>22</v>
      </c>
      <c r="I84" s="28">
        <v>14</v>
      </c>
      <c r="J84" s="28" t="str">
        <f>VLOOKUP(I84,'111'!$G$37:$I$76,2,0)</f>
        <v>暴击免伤</v>
      </c>
      <c r="K84" s="28">
        <v>150</v>
      </c>
      <c r="L84" s="28" t="str">
        <f>G84&amp;"+"&amp;H84/10&amp;"%，"&amp;J84&amp;"+"&amp;K84/10&amp;"%"</f>
        <v>伤害减免+2.2%，暴击免伤+15%</v>
      </c>
      <c r="M84" s="1">
        <v>1</v>
      </c>
      <c r="N84" s="1" t="str">
        <f t="shared" si="3"/>
        <v>15</v>
      </c>
    </row>
    <row r="85" spans="1:14" x14ac:dyDescent="0.25">
      <c r="A85" s="5" t="str">
        <f t="shared" si="10"/>
        <v>11501905</v>
      </c>
      <c r="B85" s="5">
        <v>11501</v>
      </c>
      <c r="C85" s="5" t="s">
        <v>51</v>
      </c>
      <c r="D85" s="5">
        <v>5</v>
      </c>
      <c r="E85" s="8" t="s">
        <v>137</v>
      </c>
      <c r="F85" s="9">
        <v>7</v>
      </c>
      <c r="G85" s="28" t="str">
        <f>VLOOKUP(F85,'111'!$G$37:$I$76,2,0)</f>
        <v>伤害加成</v>
      </c>
      <c r="H85" s="28">
        <v>75</v>
      </c>
      <c r="I85" s="28">
        <v>8</v>
      </c>
      <c r="J85" s="28" t="str">
        <f>VLOOKUP(I85,'111'!$G$37:$I$76,2,0)</f>
        <v>伤害减免</v>
      </c>
      <c r="K85" s="28">
        <v>30</v>
      </c>
      <c r="L85" s="28" t="str">
        <f>G85&amp;"+"&amp;H85/10&amp;"%，"&amp;J85&amp;"+"&amp;K85/10&amp;"%"</f>
        <v>伤害加成+7.5%，伤害减免+3%</v>
      </c>
      <c r="M85" s="1">
        <v>1</v>
      </c>
      <c r="N85" s="1" t="str">
        <f t="shared" si="3"/>
        <v>15</v>
      </c>
    </row>
    <row r="86" spans="1:14" x14ac:dyDescent="0.25">
      <c r="A86" s="5" t="str">
        <f t="shared" si="10"/>
        <v>11501906</v>
      </c>
      <c r="B86" s="5">
        <v>11501</v>
      </c>
      <c r="C86" s="5" t="s">
        <v>51</v>
      </c>
      <c r="D86" s="5">
        <v>6</v>
      </c>
      <c r="E86" s="8" t="s">
        <v>211</v>
      </c>
      <c r="F86" s="9">
        <v>2</v>
      </c>
      <c r="G86" s="28" t="str">
        <f>VLOOKUP(F86,'111'!$G$37:$I$76,2,0)</f>
        <v>攻击</v>
      </c>
      <c r="H86" s="28">
        <v>562</v>
      </c>
      <c r="I86" s="28">
        <v>1</v>
      </c>
      <c r="J86" s="28" t="str">
        <f>VLOOKUP(I86,'111'!$G$37:$I$76,2,0)</f>
        <v>生命</v>
      </c>
      <c r="K86" s="28">
        <v>12000</v>
      </c>
      <c r="L86" s="28" t="str">
        <f>G86&amp;"+"&amp;H86&amp;"，"&amp;J86&amp;"+"&amp;K86&amp;""</f>
        <v>攻击+562，生命+12000</v>
      </c>
      <c r="M86" s="1">
        <v>1</v>
      </c>
      <c r="N86" s="1" t="str">
        <f t="shared" ref="N86:N149" si="11">MIDB(B86,2,2)</f>
        <v>15</v>
      </c>
    </row>
    <row r="87" spans="1:14" x14ac:dyDescent="0.25">
      <c r="A87" s="5" t="str">
        <f t="shared" si="10"/>
        <v>11501907</v>
      </c>
      <c r="B87" s="5">
        <v>11501</v>
      </c>
      <c r="C87" s="5" t="s">
        <v>51</v>
      </c>
      <c r="D87" s="5">
        <v>7</v>
      </c>
      <c r="E87" s="8" t="s">
        <v>212</v>
      </c>
      <c r="F87" s="9">
        <v>4</v>
      </c>
      <c r="G87" s="28" t="str">
        <f>VLOOKUP(F87,'111'!$G$37:$I$76,2,0)</f>
        <v>生命加成</v>
      </c>
      <c r="H87" s="28">
        <v>90</v>
      </c>
      <c r="I87" s="28">
        <v>23</v>
      </c>
      <c r="J87" s="28" t="str">
        <f>VLOOKUP(I87,'111'!$G$37:$I$76,2,0)</f>
        <v>最终免伤</v>
      </c>
      <c r="K87" s="28">
        <v>22</v>
      </c>
      <c r="L87" s="28" t="str">
        <f>G87&amp;"+"&amp;H87/10&amp;"%，"&amp;J87&amp;"+"&amp;K87/10&amp;"%"</f>
        <v>生命加成+9%，最终免伤+2.2%</v>
      </c>
      <c r="M87" s="1">
        <v>1</v>
      </c>
      <c r="N87" s="1" t="str">
        <f t="shared" si="11"/>
        <v>15</v>
      </c>
    </row>
    <row r="88" spans="1:14" x14ac:dyDescent="0.25">
      <c r="A88" s="5" t="str">
        <f t="shared" si="10"/>
        <v>11501908</v>
      </c>
      <c r="B88" s="5">
        <v>11501</v>
      </c>
      <c r="C88" s="5" t="s">
        <v>51</v>
      </c>
      <c r="D88" s="5">
        <v>8</v>
      </c>
      <c r="E88" s="8" t="s">
        <v>213</v>
      </c>
      <c r="F88" s="9">
        <v>2</v>
      </c>
      <c r="G88" s="28" t="str">
        <f>VLOOKUP(F88,'111'!$G$37:$I$76,2,0)</f>
        <v>攻击</v>
      </c>
      <c r="H88" s="28">
        <v>937</v>
      </c>
      <c r="I88" s="28">
        <v>1</v>
      </c>
      <c r="J88" s="28" t="str">
        <f>VLOOKUP(I88,'111'!$G$37:$I$76,2,0)</f>
        <v>生命</v>
      </c>
      <c r="K88" s="28">
        <v>18000</v>
      </c>
      <c r="L88" s="28" t="str">
        <f>G88&amp;"+"&amp;H88&amp;"，"&amp;J88&amp;"+"&amp;K88&amp;""</f>
        <v>攻击+937，生命+18000</v>
      </c>
      <c r="M88" s="1">
        <v>1</v>
      </c>
      <c r="N88" s="1" t="str">
        <f t="shared" si="11"/>
        <v>15</v>
      </c>
    </row>
    <row r="89" spans="1:14" x14ac:dyDescent="0.25">
      <c r="A89" s="5" t="str">
        <f t="shared" si="10"/>
        <v>11501909</v>
      </c>
      <c r="B89" s="5">
        <v>11501</v>
      </c>
      <c r="C89" s="5" t="s">
        <v>51</v>
      </c>
      <c r="D89" s="5">
        <v>9</v>
      </c>
      <c r="E89" s="8" t="s">
        <v>214</v>
      </c>
      <c r="F89" s="9">
        <v>4</v>
      </c>
      <c r="G89" s="28" t="str">
        <f>VLOOKUP(F89,'111'!$G$37:$I$76,2,0)</f>
        <v>生命加成</v>
      </c>
      <c r="H89" s="28">
        <v>135</v>
      </c>
      <c r="I89" s="28">
        <v>23</v>
      </c>
      <c r="J89" s="28" t="str">
        <f>VLOOKUP(I89,'111'!$G$37:$I$76,2,0)</f>
        <v>最终免伤</v>
      </c>
      <c r="K89" s="28">
        <v>33</v>
      </c>
      <c r="L89" s="28" t="str">
        <f>G89&amp;"+"&amp;H89/10&amp;"%，"&amp;J89&amp;"+"&amp;K89/10&amp;"%"</f>
        <v>生命加成+13.5%，最终免伤+3.3%</v>
      </c>
      <c r="M89" s="1">
        <v>1</v>
      </c>
      <c r="N89" s="1" t="str">
        <f t="shared" si="11"/>
        <v>15</v>
      </c>
    </row>
    <row r="90" spans="1:14" x14ac:dyDescent="0.25">
      <c r="A90" s="5" t="str">
        <f t="shared" ref="A90:A153" si="12">B90&amp;9&amp;D90</f>
        <v>11501910</v>
      </c>
      <c r="B90" s="5">
        <v>11501</v>
      </c>
      <c r="C90" s="5" t="s">
        <v>51</v>
      </c>
      <c r="D90" s="5">
        <v>10</v>
      </c>
      <c r="E90" s="8" t="s">
        <v>215</v>
      </c>
      <c r="F90" s="9">
        <v>2</v>
      </c>
      <c r="G90" s="28" t="str">
        <f>VLOOKUP(F90,'111'!$G$37:$I$76,2,0)</f>
        <v>攻击</v>
      </c>
      <c r="H90" s="28">
        <v>1406</v>
      </c>
      <c r="I90" s="28">
        <v>1</v>
      </c>
      <c r="J90" s="28" t="str">
        <f>VLOOKUP(I90,'111'!$G$37:$I$76,2,0)</f>
        <v>生命</v>
      </c>
      <c r="K90" s="28">
        <v>27000</v>
      </c>
      <c r="L90" s="28" t="str">
        <f>G90&amp;"+"&amp;H90&amp;"，"&amp;J90&amp;"+"&amp;K90&amp;""</f>
        <v>攻击+1406，生命+27000</v>
      </c>
      <c r="M90" s="1">
        <v>1</v>
      </c>
      <c r="N90" s="1" t="str">
        <f t="shared" si="11"/>
        <v>15</v>
      </c>
    </row>
    <row r="91" spans="1:14" x14ac:dyDescent="0.25">
      <c r="A91" s="5" t="str">
        <f t="shared" si="12"/>
        <v>11501911</v>
      </c>
      <c r="B91" s="5">
        <v>11501</v>
      </c>
      <c r="C91" s="5" t="s">
        <v>51</v>
      </c>
      <c r="D91" s="5">
        <v>11</v>
      </c>
      <c r="E91" s="8" t="s">
        <v>216</v>
      </c>
      <c r="F91" s="9">
        <v>2</v>
      </c>
      <c r="G91" s="28" t="str">
        <f>VLOOKUP(F91,'111'!$G$37:$I$76,2,0)</f>
        <v>攻击</v>
      </c>
      <c r="H91" s="28">
        <v>0</v>
      </c>
      <c r="I91" s="28">
        <v>1</v>
      </c>
      <c r="J91" s="28" t="str">
        <f>VLOOKUP(I91,'111'!$G$37:$I$76,2,0)</f>
        <v>生命</v>
      </c>
      <c r="K91" s="28">
        <v>0</v>
      </c>
      <c r="L91" s="28" t="str">
        <f>G91&amp;"+"&amp;H91&amp;"，"&amp;J91&amp;"+"&amp;K91&amp;""</f>
        <v>攻击+0，生命+0</v>
      </c>
      <c r="M91" s="1">
        <v>1</v>
      </c>
      <c r="N91" s="1" t="str">
        <f t="shared" si="11"/>
        <v>15</v>
      </c>
    </row>
    <row r="92" spans="1:14" x14ac:dyDescent="0.25">
      <c r="A92" s="5" t="str">
        <f t="shared" si="12"/>
        <v>11501912</v>
      </c>
      <c r="B92" s="5">
        <v>11501</v>
      </c>
      <c r="C92" s="5" t="s">
        <v>51</v>
      </c>
      <c r="D92" s="5">
        <v>12</v>
      </c>
      <c r="E92" s="8" t="s">
        <v>217</v>
      </c>
      <c r="F92" s="9">
        <v>4</v>
      </c>
      <c r="G92" s="28" t="str">
        <f>VLOOKUP(F92,'111'!$G$37:$I$76,2,0)</f>
        <v>生命加成</v>
      </c>
      <c r="H92" s="28">
        <v>0</v>
      </c>
      <c r="I92" s="28">
        <v>23</v>
      </c>
      <c r="J92" s="28" t="str">
        <f>VLOOKUP(I92,'111'!$G$37:$I$76,2,0)</f>
        <v>最终免伤</v>
      </c>
      <c r="K92" s="28">
        <v>0</v>
      </c>
      <c r="L92" s="28" t="str">
        <f>G92&amp;"+"&amp;H92/10&amp;"%，"&amp;J92&amp;"+"&amp;K92/10&amp;"%"</f>
        <v>生命加成+0%，最终免伤+0%</v>
      </c>
      <c r="M92" s="1">
        <v>1</v>
      </c>
      <c r="N92" s="1" t="str">
        <f t="shared" si="11"/>
        <v>15</v>
      </c>
    </row>
    <row r="93" spans="1:14" x14ac:dyDescent="0.25">
      <c r="A93" s="5" t="str">
        <f t="shared" si="12"/>
        <v>11501913</v>
      </c>
      <c r="B93" s="5">
        <v>11501</v>
      </c>
      <c r="C93" s="5" t="s">
        <v>51</v>
      </c>
      <c r="D93" s="5">
        <v>13</v>
      </c>
      <c r="E93" s="8" t="s">
        <v>218</v>
      </c>
      <c r="F93" s="9">
        <v>2</v>
      </c>
      <c r="G93" s="28" t="str">
        <f>VLOOKUP(F93,'111'!$G$37:$I$76,2,0)</f>
        <v>攻击</v>
      </c>
      <c r="H93" s="28">
        <v>0</v>
      </c>
      <c r="I93" s="28">
        <v>1</v>
      </c>
      <c r="J93" s="28" t="str">
        <f>VLOOKUP(I93,'111'!$G$37:$I$76,2,0)</f>
        <v>生命</v>
      </c>
      <c r="K93" s="28">
        <v>0</v>
      </c>
      <c r="L93" s="28" t="str">
        <f>G93&amp;"+"&amp;H93&amp;"，"&amp;J93&amp;"+"&amp;K93&amp;""</f>
        <v>攻击+0，生命+0</v>
      </c>
      <c r="M93" s="1">
        <v>1</v>
      </c>
      <c r="N93" s="1" t="str">
        <f t="shared" si="11"/>
        <v>15</v>
      </c>
    </row>
    <row r="94" spans="1:14" x14ac:dyDescent="0.25">
      <c r="A94" s="5" t="str">
        <f t="shared" si="12"/>
        <v>11501914</v>
      </c>
      <c r="B94" s="5">
        <v>11501</v>
      </c>
      <c r="C94" s="5" t="s">
        <v>51</v>
      </c>
      <c r="D94" s="5">
        <v>14</v>
      </c>
      <c r="E94" s="8" t="s">
        <v>219</v>
      </c>
      <c r="F94" s="9">
        <v>4</v>
      </c>
      <c r="G94" s="28" t="str">
        <f>VLOOKUP(F94,'111'!$G$37:$I$76,2,0)</f>
        <v>生命加成</v>
      </c>
      <c r="H94" s="28">
        <v>0</v>
      </c>
      <c r="I94" s="28">
        <v>23</v>
      </c>
      <c r="J94" s="28" t="str">
        <f>VLOOKUP(I94,'111'!$G$37:$I$76,2,0)</f>
        <v>最终免伤</v>
      </c>
      <c r="K94" s="28">
        <v>0</v>
      </c>
      <c r="L94" s="28" t="str">
        <f>G94&amp;"+"&amp;H94/10&amp;"%，"&amp;J94&amp;"+"&amp;K94/10&amp;"%"</f>
        <v>生命加成+0%，最终免伤+0%</v>
      </c>
      <c r="M94" s="1">
        <v>1</v>
      </c>
      <c r="N94" s="1" t="str">
        <f t="shared" si="11"/>
        <v>15</v>
      </c>
    </row>
    <row r="95" spans="1:14" x14ac:dyDescent="0.25">
      <c r="A95" s="5" t="str">
        <f t="shared" si="12"/>
        <v>11501915</v>
      </c>
      <c r="B95" s="5">
        <v>11501</v>
      </c>
      <c r="C95" s="5" t="s">
        <v>51</v>
      </c>
      <c r="D95" s="5">
        <v>15</v>
      </c>
      <c r="E95" s="8" t="s">
        <v>220</v>
      </c>
      <c r="F95" s="9">
        <v>2</v>
      </c>
      <c r="G95" s="28" t="str">
        <f>VLOOKUP(F95,'111'!$G$37:$I$76,2,0)</f>
        <v>攻击</v>
      </c>
      <c r="H95" s="28">
        <v>0</v>
      </c>
      <c r="I95" s="28">
        <v>1</v>
      </c>
      <c r="J95" s="28" t="str">
        <f>VLOOKUP(I95,'111'!$G$37:$I$76,2,0)</f>
        <v>生命</v>
      </c>
      <c r="K95" s="28">
        <v>0</v>
      </c>
      <c r="L95" s="28" t="str">
        <f>G95&amp;"+"&amp;H95&amp;"，"&amp;J95&amp;"+"&amp;K95&amp;""</f>
        <v>攻击+0，生命+0</v>
      </c>
      <c r="M95" s="1">
        <v>1</v>
      </c>
      <c r="N95" s="1" t="str">
        <f t="shared" si="11"/>
        <v>15</v>
      </c>
    </row>
    <row r="96" spans="1:14" x14ac:dyDescent="0.25">
      <c r="A96" s="5" t="str">
        <f t="shared" si="10"/>
        <v>11502901</v>
      </c>
      <c r="B96" s="5">
        <v>11502</v>
      </c>
      <c r="C96" s="19" t="s">
        <v>52</v>
      </c>
      <c r="D96" s="5">
        <v>1</v>
      </c>
      <c r="E96" s="8" t="s">
        <v>133</v>
      </c>
      <c r="F96" s="9">
        <v>2</v>
      </c>
      <c r="G96" s="28" t="s">
        <v>158</v>
      </c>
      <c r="H96" s="28">
        <v>300</v>
      </c>
      <c r="I96" s="28">
        <v>1</v>
      </c>
      <c r="J96" s="28" t="s">
        <v>156</v>
      </c>
      <c r="K96" s="28">
        <v>750</v>
      </c>
      <c r="L96" s="28" t="str">
        <f>G96&amp;"+"&amp;H96&amp;"，"&amp;J96&amp;"+"&amp;K96</f>
        <v>攻击+300，生命+750</v>
      </c>
      <c r="M96" s="1">
        <v>2</v>
      </c>
      <c r="N96" s="1" t="str">
        <f t="shared" si="11"/>
        <v>15</v>
      </c>
    </row>
    <row r="97" spans="1:14" x14ac:dyDescent="0.25">
      <c r="A97" s="5" t="str">
        <f t="shared" si="10"/>
        <v>11502902</v>
      </c>
      <c r="B97" s="5">
        <v>11502</v>
      </c>
      <c r="C97" s="19" t="s">
        <v>52</v>
      </c>
      <c r="D97" s="5">
        <v>2</v>
      </c>
      <c r="E97" s="8" t="s">
        <v>134</v>
      </c>
      <c r="F97" s="9">
        <v>5</v>
      </c>
      <c r="G97" s="28" t="s">
        <v>161</v>
      </c>
      <c r="H97" s="28">
        <v>60</v>
      </c>
      <c r="I97" s="28">
        <v>9</v>
      </c>
      <c r="J97" s="28" t="s">
        <v>164</v>
      </c>
      <c r="K97" s="28">
        <v>60</v>
      </c>
      <c r="L97" s="28" t="str">
        <f>G97&amp;"+"&amp;H97/10&amp;"%，"&amp;J97&amp;"+"&amp;K97/10&amp;"%"</f>
        <v>攻击加成+6%，命中+6%</v>
      </c>
      <c r="M97" s="1">
        <v>2</v>
      </c>
      <c r="N97" s="1" t="str">
        <f t="shared" si="11"/>
        <v>15</v>
      </c>
    </row>
    <row r="98" spans="1:14" x14ac:dyDescent="0.25">
      <c r="A98" s="5" t="str">
        <f t="shared" si="10"/>
        <v>11502903</v>
      </c>
      <c r="B98" s="5">
        <v>11502</v>
      </c>
      <c r="C98" s="19" t="s">
        <v>52</v>
      </c>
      <c r="D98" s="5">
        <v>3</v>
      </c>
      <c r="E98" s="8" t="s">
        <v>135</v>
      </c>
      <c r="F98" s="9">
        <v>3</v>
      </c>
      <c r="G98" s="28" t="s">
        <v>159</v>
      </c>
      <c r="H98" s="28">
        <v>300</v>
      </c>
      <c r="I98" s="28">
        <v>1</v>
      </c>
      <c r="J98" s="28" t="s">
        <v>156</v>
      </c>
      <c r="K98" s="28">
        <v>2250</v>
      </c>
      <c r="L98" s="28" t="str">
        <f>G98&amp;"+"&amp;H98&amp;"，"&amp;J98&amp;"+"&amp;K98&amp;""</f>
        <v>防御+300，生命+2250</v>
      </c>
      <c r="M98" s="1">
        <v>2</v>
      </c>
      <c r="N98" s="1" t="str">
        <f t="shared" si="11"/>
        <v>15</v>
      </c>
    </row>
    <row r="99" spans="1:14" x14ac:dyDescent="0.25">
      <c r="A99" s="5" t="str">
        <f t="shared" si="10"/>
        <v>11502904</v>
      </c>
      <c r="B99" s="5">
        <v>11502</v>
      </c>
      <c r="C99" s="19" t="s">
        <v>52</v>
      </c>
      <c r="D99" s="5">
        <v>4</v>
      </c>
      <c r="E99" s="8" t="s">
        <v>136</v>
      </c>
      <c r="F99" s="9">
        <v>7</v>
      </c>
      <c r="G99" s="28" t="s">
        <v>151</v>
      </c>
      <c r="H99" s="28">
        <v>45</v>
      </c>
      <c r="I99" s="28">
        <v>13</v>
      </c>
      <c r="J99" s="28" t="s">
        <v>167</v>
      </c>
      <c r="K99" s="28">
        <v>120</v>
      </c>
      <c r="L99" s="28" t="str">
        <f>G99&amp;"+"&amp;H99/10&amp;"%，"&amp;J99&amp;"+"&amp;K99/10&amp;"%"</f>
        <v>伤害加成+4.5%，暴击伤害+12%</v>
      </c>
      <c r="M99" s="1">
        <v>2</v>
      </c>
      <c r="N99" s="1" t="str">
        <f t="shared" si="11"/>
        <v>15</v>
      </c>
    </row>
    <row r="100" spans="1:14" x14ac:dyDescent="0.25">
      <c r="A100" s="5" t="str">
        <f t="shared" si="10"/>
        <v>11502905</v>
      </c>
      <c r="B100" s="5">
        <v>11502</v>
      </c>
      <c r="C100" s="19" t="s">
        <v>52</v>
      </c>
      <c r="D100" s="5">
        <v>5</v>
      </c>
      <c r="E100" s="8" t="s">
        <v>137</v>
      </c>
      <c r="F100" s="9">
        <v>7</v>
      </c>
      <c r="G100" s="28" t="s">
        <v>151</v>
      </c>
      <c r="H100" s="28">
        <v>75</v>
      </c>
      <c r="I100" s="28">
        <v>8</v>
      </c>
      <c r="J100" s="28" t="s">
        <v>163</v>
      </c>
      <c r="K100" s="28">
        <v>30</v>
      </c>
      <c r="L100" s="28" t="str">
        <f>G100&amp;"+"&amp;H100/10&amp;"%，"&amp;J100&amp;"+"&amp;K100/10&amp;"%"</f>
        <v>伤害加成+7.5%，伤害减免+3%</v>
      </c>
      <c r="M100" s="1">
        <v>2</v>
      </c>
      <c r="N100" s="1" t="str">
        <f t="shared" si="11"/>
        <v>15</v>
      </c>
    </row>
    <row r="101" spans="1:14" x14ac:dyDescent="0.25">
      <c r="A101" s="5" t="str">
        <f t="shared" si="10"/>
        <v>11502906</v>
      </c>
      <c r="B101" s="5">
        <v>11502</v>
      </c>
      <c r="C101" s="19" t="s">
        <v>52</v>
      </c>
      <c r="D101" s="5">
        <v>6</v>
      </c>
      <c r="E101" s="8" t="s">
        <v>211</v>
      </c>
      <c r="F101" s="9">
        <v>2</v>
      </c>
      <c r="G101" s="28" t="s">
        <v>158</v>
      </c>
      <c r="H101" s="28">
        <v>1500</v>
      </c>
      <c r="I101" s="28">
        <v>3</v>
      </c>
      <c r="J101" s="28" t="s">
        <v>159</v>
      </c>
      <c r="K101" s="28">
        <v>450</v>
      </c>
      <c r="L101" s="28" t="str">
        <f>G101&amp;"+"&amp;H101&amp;"，"&amp;J101&amp;"+"&amp;K101&amp;""</f>
        <v>攻击+1500，防御+450</v>
      </c>
      <c r="M101" s="1">
        <v>2</v>
      </c>
      <c r="N101" s="1" t="str">
        <f t="shared" si="11"/>
        <v>15</v>
      </c>
    </row>
    <row r="102" spans="1:14" x14ac:dyDescent="0.25">
      <c r="A102" s="5" t="str">
        <f t="shared" si="10"/>
        <v>11502907</v>
      </c>
      <c r="B102" s="5">
        <v>11502</v>
      </c>
      <c r="C102" s="19" t="s">
        <v>52</v>
      </c>
      <c r="D102" s="5">
        <v>7</v>
      </c>
      <c r="E102" s="8" t="s">
        <v>212</v>
      </c>
      <c r="F102" s="9">
        <v>5</v>
      </c>
      <c r="G102" s="28" t="s">
        <v>161</v>
      </c>
      <c r="H102" s="28">
        <v>60</v>
      </c>
      <c r="I102" s="28">
        <v>22</v>
      </c>
      <c r="J102" s="28" t="s">
        <v>236</v>
      </c>
      <c r="K102" s="28">
        <v>22</v>
      </c>
      <c r="L102" s="28" t="str">
        <f>G102&amp;"+"&amp;H102/10&amp;"%，"&amp;J102&amp;"+"&amp;K102/10&amp;"%"</f>
        <v>攻击加成+6%，最终增伤+2.2%</v>
      </c>
      <c r="M102" s="1">
        <v>2</v>
      </c>
      <c r="N102" s="1" t="str">
        <f t="shared" si="11"/>
        <v>15</v>
      </c>
    </row>
    <row r="103" spans="1:14" x14ac:dyDescent="0.25">
      <c r="A103" s="5" t="str">
        <f t="shared" si="10"/>
        <v>11502908</v>
      </c>
      <c r="B103" s="5">
        <v>11502</v>
      </c>
      <c r="C103" s="19" t="s">
        <v>52</v>
      </c>
      <c r="D103" s="5">
        <v>8</v>
      </c>
      <c r="E103" s="8" t="s">
        <v>213</v>
      </c>
      <c r="F103" s="9">
        <v>2</v>
      </c>
      <c r="G103" s="28" t="s">
        <v>158</v>
      </c>
      <c r="H103" s="28">
        <v>2250</v>
      </c>
      <c r="I103" s="28">
        <v>3</v>
      </c>
      <c r="J103" s="28" t="s">
        <v>159</v>
      </c>
      <c r="K103" s="28">
        <v>675</v>
      </c>
      <c r="L103" s="28" t="str">
        <f>G103&amp;"+"&amp;H103&amp;"，"&amp;J103&amp;"+"&amp;K103&amp;""</f>
        <v>攻击+2250，防御+675</v>
      </c>
      <c r="M103" s="1">
        <v>2</v>
      </c>
      <c r="N103" s="1" t="str">
        <f t="shared" si="11"/>
        <v>15</v>
      </c>
    </row>
    <row r="104" spans="1:14" x14ac:dyDescent="0.25">
      <c r="A104" s="5" t="str">
        <f t="shared" si="10"/>
        <v>11502909</v>
      </c>
      <c r="B104" s="5">
        <v>11502</v>
      </c>
      <c r="C104" s="19" t="s">
        <v>52</v>
      </c>
      <c r="D104" s="5">
        <v>9</v>
      </c>
      <c r="E104" s="8" t="s">
        <v>214</v>
      </c>
      <c r="F104" s="9">
        <v>5</v>
      </c>
      <c r="G104" s="28" t="s">
        <v>161</v>
      </c>
      <c r="H104" s="28">
        <v>90</v>
      </c>
      <c r="I104" s="28">
        <v>22</v>
      </c>
      <c r="J104" s="28" t="s">
        <v>236</v>
      </c>
      <c r="K104" s="28">
        <v>33</v>
      </c>
      <c r="L104" s="28" t="str">
        <f>G104&amp;"+"&amp;H104/10&amp;"%，"&amp;J104&amp;"+"&amp;K104/10&amp;"%"</f>
        <v>攻击加成+9%，最终增伤+3.3%</v>
      </c>
      <c r="M104" s="1">
        <v>2</v>
      </c>
      <c r="N104" s="1" t="str">
        <f t="shared" si="11"/>
        <v>15</v>
      </c>
    </row>
    <row r="105" spans="1:14" x14ac:dyDescent="0.25">
      <c r="A105" s="5" t="str">
        <f t="shared" ref="A105" si="13">B105&amp;9&amp;D105</f>
        <v>11502910</v>
      </c>
      <c r="B105" s="5">
        <v>11502</v>
      </c>
      <c r="C105" s="19" t="s">
        <v>52</v>
      </c>
      <c r="D105" s="5">
        <v>10</v>
      </c>
      <c r="E105" s="8" t="s">
        <v>215</v>
      </c>
      <c r="F105" s="9">
        <v>2</v>
      </c>
      <c r="G105" s="28" t="s">
        <v>158</v>
      </c>
      <c r="H105" s="28">
        <v>3375</v>
      </c>
      <c r="I105" s="28">
        <v>3</v>
      </c>
      <c r="J105" s="28" t="s">
        <v>159</v>
      </c>
      <c r="K105" s="28">
        <v>1012</v>
      </c>
      <c r="L105" s="28" t="str">
        <f>G105&amp;"+"&amp;H105&amp;"，"&amp;J105&amp;"+"&amp;K105&amp;""</f>
        <v>攻击+3375，防御+1012</v>
      </c>
      <c r="M105" s="1">
        <v>2</v>
      </c>
      <c r="N105" s="1" t="str">
        <f t="shared" si="11"/>
        <v>15</v>
      </c>
    </row>
    <row r="106" spans="1:14" x14ac:dyDescent="0.25">
      <c r="A106" s="5" t="str">
        <f t="shared" si="12"/>
        <v>11502911</v>
      </c>
      <c r="B106" s="5">
        <v>11502</v>
      </c>
      <c r="C106" s="19" t="s">
        <v>52</v>
      </c>
      <c r="D106" s="5">
        <v>11</v>
      </c>
      <c r="E106" s="8" t="s">
        <v>216</v>
      </c>
      <c r="F106" s="9">
        <v>2</v>
      </c>
      <c r="G106" s="28" t="s">
        <v>158</v>
      </c>
      <c r="H106" s="28">
        <v>0</v>
      </c>
      <c r="I106" s="28">
        <v>3</v>
      </c>
      <c r="J106" s="28" t="s">
        <v>159</v>
      </c>
      <c r="K106" s="28">
        <v>0</v>
      </c>
      <c r="L106" s="28" t="str">
        <f>G106&amp;"+"&amp;H106&amp;"，"&amp;J106&amp;"+"&amp;K106&amp;""</f>
        <v>攻击+0，防御+0</v>
      </c>
      <c r="M106" s="1">
        <v>2</v>
      </c>
      <c r="N106" s="1" t="str">
        <f t="shared" si="11"/>
        <v>15</v>
      </c>
    </row>
    <row r="107" spans="1:14" x14ac:dyDescent="0.25">
      <c r="A107" s="5" t="str">
        <f t="shared" si="12"/>
        <v>11502912</v>
      </c>
      <c r="B107" s="5">
        <v>11502</v>
      </c>
      <c r="C107" s="19" t="s">
        <v>52</v>
      </c>
      <c r="D107" s="5">
        <v>12</v>
      </c>
      <c r="E107" s="8" t="s">
        <v>217</v>
      </c>
      <c r="F107" s="9">
        <v>5</v>
      </c>
      <c r="G107" s="28" t="s">
        <v>161</v>
      </c>
      <c r="H107" s="28">
        <v>0</v>
      </c>
      <c r="I107" s="28">
        <v>22</v>
      </c>
      <c r="J107" s="28" t="s">
        <v>236</v>
      </c>
      <c r="K107" s="28">
        <v>0</v>
      </c>
      <c r="L107" s="28" t="str">
        <f>G107&amp;"+"&amp;H107/10&amp;"%，"&amp;J107&amp;"+"&amp;K107/10&amp;"%"</f>
        <v>攻击加成+0%，最终增伤+0%</v>
      </c>
      <c r="M107" s="1">
        <v>2</v>
      </c>
      <c r="N107" s="1" t="str">
        <f t="shared" si="11"/>
        <v>15</v>
      </c>
    </row>
    <row r="108" spans="1:14" x14ac:dyDescent="0.25">
      <c r="A108" s="5" t="str">
        <f t="shared" si="12"/>
        <v>11502913</v>
      </c>
      <c r="B108" s="5">
        <v>11502</v>
      </c>
      <c r="C108" s="19" t="s">
        <v>52</v>
      </c>
      <c r="D108" s="5">
        <v>13</v>
      </c>
      <c r="E108" s="8" t="s">
        <v>218</v>
      </c>
      <c r="F108" s="9">
        <v>2</v>
      </c>
      <c r="G108" s="28" t="s">
        <v>158</v>
      </c>
      <c r="H108" s="28">
        <v>0</v>
      </c>
      <c r="I108" s="28">
        <v>3</v>
      </c>
      <c r="J108" s="28" t="s">
        <v>159</v>
      </c>
      <c r="K108" s="28">
        <v>0</v>
      </c>
      <c r="L108" s="28" t="str">
        <f>G108&amp;"+"&amp;H108&amp;"，"&amp;J108&amp;"+"&amp;K108&amp;""</f>
        <v>攻击+0，防御+0</v>
      </c>
      <c r="M108" s="1">
        <v>2</v>
      </c>
      <c r="N108" s="1" t="str">
        <f t="shared" si="11"/>
        <v>15</v>
      </c>
    </row>
    <row r="109" spans="1:14" x14ac:dyDescent="0.25">
      <c r="A109" s="5" t="str">
        <f t="shared" si="12"/>
        <v>11502914</v>
      </c>
      <c r="B109" s="5">
        <v>11502</v>
      </c>
      <c r="C109" s="19" t="s">
        <v>52</v>
      </c>
      <c r="D109" s="5">
        <v>14</v>
      </c>
      <c r="E109" s="8" t="s">
        <v>219</v>
      </c>
      <c r="F109" s="9">
        <v>5</v>
      </c>
      <c r="G109" s="28" t="s">
        <v>161</v>
      </c>
      <c r="H109" s="28">
        <v>0</v>
      </c>
      <c r="I109" s="28">
        <v>22</v>
      </c>
      <c r="J109" s="28" t="s">
        <v>236</v>
      </c>
      <c r="K109" s="28">
        <v>0</v>
      </c>
      <c r="L109" s="28" t="str">
        <f>G109&amp;"+"&amp;H109/10&amp;"%，"&amp;J109&amp;"+"&amp;K109/10&amp;"%"</f>
        <v>攻击加成+0%，最终增伤+0%</v>
      </c>
      <c r="M109" s="1">
        <v>2</v>
      </c>
      <c r="N109" s="1" t="str">
        <f t="shared" si="11"/>
        <v>15</v>
      </c>
    </row>
    <row r="110" spans="1:14" x14ac:dyDescent="0.25">
      <c r="A110" s="5" t="str">
        <f t="shared" si="12"/>
        <v>11502915</v>
      </c>
      <c r="B110" s="5">
        <v>11502</v>
      </c>
      <c r="C110" s="19" t="s">
        <v>52</v>
      </c>
      <c r="D110" s="5">
        <v>15</v>
      </c>
      <c r="E110" s="8" t="s">
        <v>220</v>
      </c>
      <c r="F110" s="9">
        <v>2</v>
      </c>
      <c r="G110" s="28" t="s">
        <v>158</v>
      </c>
      <c r="H110" s="28">
        <v>0</v>
      </c>
      <c r="I110" s="28">
        <v>3</v>
      </c>
      <c r="J110" s="28" t="s">
        <v>159</v>
      </c>
      <c r="K110" s="28">
        <v>0</v>
      </c>
      <c r="L110" s="28" t="str">
        <f>G110&amp;"+"&amp;H110&amp;"，"&amp;J110&amp;"+"&amp;K110&amp;""</f>
        <v>攻击+0，防御+0</v>
      </c>
      <c r="M110" s="1">
        <v>2</v>
      </c>
      <c r="N110" s="1" t="str">
        <f t="shared" si="11"/>
        <v>15</v>
      </c>
    </row>
    <row r="111" spans="1:14" x14ac:dyDescent="0.25">
      <c r="A111" s="5" t="str">
        <f t="shared" si="10"/>
        <v>11503901</v>
      </c>
      <c r="B111" s="5">
        <v>11503</v>
      </c>
      <c r="C111" s="5" t="s">
        <v>53</v>
      </c>
      <c r="D111" s="5">
        <v>1</v>
      </c>
      <c r="E111" s="8" t="s">
        <v>133</v>
      </c>
      <c r="F111" s="9">
        <v>2</v>
      </c>
      <c r="G111" s="28" t="s">
        <v>158</v>
      </c>
      <c r="H111" s="28">
        <v>300</v>
      </c>
      <c r="I111" s="28">
        <v>1</v>
      </c>
      <c r="J111" s="28" t="s">
        <v>156</v>
      </c>
      <c r="K111" s="28">
        <v>750</v>
      </c>
      <c r="L111" s="28" t="str">
        <f>G111&amp;"+"&amp;H111&amp;"，"&amp;J111&amp;"+"&amp;K111</f>
        <v>攻击+300，生命+750</v>
      </c>
      <c r="M111" s="1">
        <v>2</v>
      </c>
      <c r="N111" s="1" t="str">
        <f t="shared" si="11"/>
        <v>15</v>
      </c>
    </row>
    <row r="112" spans="1:14" x14ac:dyDescent="0.25">
      <c r="A112" s="5" t="str">
        <f t="shared" si="10"/>
        <v>11503902</v>
      </c>
      <c r="B112" s="5">
        <v>11503</v>
      </c>
      <c r="C112" s="5" t="s">
        <v>53</v>
      </c>
      <c r="D112" s="5">
        <v>2</v>
      </c>
      <c r="E112" s="8" t="s">
        <v>134</v>
      </c>
      <c r="F112" s="9">
        <v>5</v>
      </c>
      <c r="G112" s="28" t="s">
        <v>161</v>
      </c>
      <c r="H112" s="28">
        <v>60</v>
      </c>
      <c r="I112" s="28">
        <v>9</v>
      </c>
      <c r="J112" s="28" t="s">
        <v>164</v>
      </c>
      <c r="K112" s="28">
        <v>60</v>
      </c>
      <c r="L112" s="28" t="str">
        <f>G112&amp;"+"&amp;H112/10&amp;"%，"&amp;J112&amp;"+"&amp;K112/10&amp;"%"</f>
        <v>攻击加成+6%，命中+6%</v>
      </c>
      <c r="M112" s="1">
        <v>2</v>
      </c>
      <c r="N112" s="1" t="str">
        <f t="shared" si="11"/>
        <v>15</v>
      </c>
    </row>
    <row r="113" spans="1:14" x14ac:dyDescent="0.25">
      <c r="A113" s="5" t="str">
        <f t="shared" si="10"/>
        <v>11503903</v>
      </c>
      <c r="B113" s="5">
        <v>11503</v>
      </c>
      <c r="C113" s="5" t="s">
        <v>53</v>
      </c>
      <c r="D113" s="5">
        <v>3</v>
      </c>
      <c r="E113" s="8" t="s">
        <v>135</v>
      </c>
      <c r="F113" s="9">
        <v>3</v>
      </c>
      <c r="G113" s="28" t="s">
        <v>159</v>
      </c>
      <c r="H113" s="28">
        <v>300</v>
      </c>
      <c r="I113" s="28">
        <v>1</v>
      </c>
      <c r="J113" s="28" t="s">
        <v>156</v>
      </c>
      <c r="K113" s="28">
        <v>2250</v>
      </c>
      <c r="L113" s="28" t="str">
        <f>G113&amp;"+"&amp;H113&amp;"，"&amp;J113&amp;"+"&amp;K113&amp;""</f>
        <v>防御+300，生命+2250</v>
      </c>
      <c r="M113" s="1">
        <v>2</v>
      </c>
      <c r="N113" s="1" t="str">
        <f t="shared" si="11"/>
        <v>15</v>
      </c>
    </row>
    <row r="114" spans="1:14" x14ac:dyDescent="0.25">
      <c r="A114" s="5" t="str">
        <f t="shared" si="10"/>
        <v>11503904</v>
      </c>
      <c r="B114" s="5">
        <v>11503</v>
      </c>
      <c r="C114" s="5" t="s">
        <v>53</v>
      </c>
      <c r="D114" s="5">
        <v>4</v>
      </c>
      <c r="E114" s="8" t="s">
        <v>136</v>
      </c>
      <c r="F114" s="9">
        <v>7</v>
      </c>
      <c r="G114" s="28" t="s">
        <v>151</v>
      </c>
      <c r="H114" s="28">
        <v>45</v>
      </c>
      <c r="I114" s="28">
        <v>13</v>
      </c>
      <c r="J114" s="28" t="s">
        <v>167</v>
      </c>
      <c r="K114" s="28">
        <v>120</v>
      </c>
      <c r="L114" s="28" t="str">
        <f>G114&amp;"+"&amp;H114/10&amp;"%，"&amp;J114&amp;"+"&amp;K114/10&amp;"%"</f>
        <v>伤害加成+4.5%，暴击伤害+12%</v>
      </c>
      <c r="M114" s="1">
        <v>2</v>
      </c>
      <c r="N114" s="1" t="str">
        <f t="shared" si="11"/>
        <v>15</v>
      </c>
    </row>
    <row r="115" spans="1:14" x14ac:dyDescent="0.25">
      <c r="A115" s="5" t="str">
        <f t="shared" si="10"/>
        <v>11503905</v>
      </c>
      <c r="B115" s="5">
        <v>11503</v>
      </c>
      <c r="C115" s="5" t="s">
        <v>53</v>
      </c>
      <c r="D115" s="5">
        <v>5</v>
      </c>
      <c r="E115" s="8" t="s">
        <v>137</v>
      </c>
      <c r="F115" s="9">
        <v>7</v>
      </c>
      <c r="G115" s="28" t="s">
        <v>151</v>
      </c>
      <c r="H115" s="28">
        <v>75</v>
      </c>
      <c r="I115" s="28">
        <v>8</v>
      </c>
      <c r="J115" s="28" t="s">
        <v>163</v>
      </c>
      <c r="K115" s="28">
        <v>30</v>
      </c>
      <c r="L115" s="28" t="str">
        <f>G115&amp;"+"&amp;H115/10&amp;"%，"&amp;J115&amp;"+"&amp;K115/10&amp;"%"</f>
        <v>伤害加成+7.5%，伤害减免+3%</v>
      </c>
      <c r="M115" s="1">
        <v>2</v>
      </c>
      <c r="N115" s="1" t="str">
        <f t="shared" si="11"/>
        <v>15</v>
      </c>
    </row>
    <row r="116" spans="1:14" x14ac:dyDescent="0.25">
      <c r="A116" s="5" t="str">
        <f t="shared" si="10"/>
        <v>11503906</v>
      </c>
      <c r="B116" s="5">
        <v>11503</v>
      </c>
      <c r="C116" s="5" t="s">
        <v>53</v>
      </c>
      <c r="D116" s="5">
        <v>6</v>
      </c>
      <c r="E116" s="8" t="s">
        <v>211</v>
      </c>
      <c r="F116" s="9">
        <v>2</v>
      </c>
      <c r="G116" s="28" t="s">
        <v>158</v>
      </c>
      <c r="H116" s="28">
        <v>1500</v>
      </c>
      <c r="I116" s="28">
        <v>3</v>
      </c>
      <c r="J116" s="28" t="s">
        <v>159</v>
      </c>
      <c r="K116" s="28">
        <v>450</v>
      </c>
      <c r="L116" s="28" t="str">
        <f>G116&amp;"+"&amp;H116&amp;"，"&amp;J116&amp;"+"&amp;K116&amp;""</f>
        <v>攻击+1500，防御+450</v>
      </c>
      <c r="M116" s="1">
        <v>2</v>
      </c>
      <c r="N116" s="1" t="str">
        <f t="shared" si="11"/>
        <v>15</v>
      </c>
    </row>
    <row r="117" spans="1:14" x14ac:dyDescent="0.25">
      <c r="A117" s="5" t="str">
        <f t="shared" si="10"/>
        <v>11503907</v>
      </c>
      <c r="B117" s="5">
        <v>11503</v>
      </c>
      <c r="C117" s="5" t="s">
        <v>53</v>
      </c>
      <c r="D117" s="5">
        <v>7</v>
      </c>
      <c r="E117" s="8" t="s">
        <v>212</v>
      </c>
      <c r="F117" s="9">
        <v>5</v>
      </c>
      <c r="G117" s="28" t="s">
        <v>161</v>
      </c>
      <c r="H117" s="28">
        <v>60</v>
      </c>
      <c r="I117" s="28">
        <v>22</v>
      </c>
      <c r="J117" s="28" t="s">
        <v>236</v>
      </c>
      <c r="K117" s="28">
        <v>22</v>
      </c>
      <c r="L117" s="28" t="str">
        <f>G117&amp;"+"&amp;H117/10&amp;"%，"&amp;J117&amp;"+"&amp;K117/10&amp;"%"</f>
        <v>攻击加成+6%，最终增伤+2.2%</v>
      </c>
      <c r="M117" s="1">
        <v>2</v>
      </c>
      <c r="N117" s="1" t="str">
        <f t="shared" si="11"/>
        <v>15</v>
      </c>
    </row>
    <row r="118" spans="1:14" x14ac:dyDescent="0.25">
      <c r="A118" s="5" t="str">
        <f t="shared" si="10"/>
        <v>11503908</v>
      </c>
      <c r="B118" s="5">
        <v>11503</v>
      </c>
      <c r="C118" s="5" t="s">
        <v>53</v>
      </c>
      <c r="D118" s="5">
        <v>8</v>
      </c>
      <c r="E118" s="8" t="s">
        <v>213</v>
      </c>
      <c r="F118" s="9">
        <v>2</v>
      </c>
      <c r="G118" s="28" t="s">
        <v>158</v>
      </c>
      <c r="H118" s="28">
        <v>2250</v>
      </c>
      <c r="I118" s="28">
        <v>3</v>
      </c>
      <c r="J118" s="28" t="s">
        <v>159</v>
      </c>
      <c r="K118" s="28">
        <v>675</v>
      </c>
      <c r="L118" s="28" t="str">
        <f>G118&amp;"+"&amp;H118&amp;"，"&amp;J118&amp;"+"&amp;K118&amp;""</f>
        <v>攻击+2250，防御+675</v>
      </c>
      <c r="M118" s="1">
        <v>2</v>
      </c>
      <c r="N118" s="1" t="str">
        <f t="shared" si="11"/>
        <v>15</v>
      </c>
    </row>
    <row r="119" spans="1:14" x14ac:dyDescent="0.25">
      <c r="A119" s="5" t="str">
        <f t="shared" si="10"/>
        <v>11503909</v>
      </c>
      <c r="B119" s="5">
        <v>11503</v>
      </c>
      <c r="C119" s="5" t="s">
        <v>53</v>
      </c>
      <c r="D119" s="5">
        <v>9</v>
      </c>
      <c r="E119" s="8" t="s">
        <v>214</v>
      </c>
      <c r="F119" s="9">
        <v>5</v>
      </c>
      <c r="G119" s="28" t="s">
        <v>161</v>
      </c>
      <c r="H119" s="28">
        <v>90</v>
      </c>
      <c r="I119" s="28">
        <v>22</v>
      </c>
      <c r="J119" s="28" t="s">
        <v>236</v>
      </c>
      <c r="K119" s="28">
        <v>33</v>
      </c>
      <c r="L119" s="28" t="str">
        <f>G119&amp;"+"&amp;H119/10&amp;"%，"&amp;J119&amp;"+"&amp;K119/10&amp;"%"</f>
        <v>攻击加成+9%，最终增伤+3.3%</v>
      </c>
      <c r="M119" s="1">
        <v>2</v>
      </c>
      <c r="N119" s="1" t="str">
        <f t="shared" si="11"/>
        <v>15</v>
      </c>
    </row>
    <row r="120" spans="1:14" x14ac:dyDescent="0.25">
      <c r="A120" s="5" t="str">
        <f t="shared" ref="A120" si="14">B120&amp;9&amp;D120</f>
        <v>11503910</v>
      </c>
      <c r="B120" s="5">
        <v>11503</v>
      </c>
      <c r="C120" s="5" t="s">
        <v>53</v>
      </c>
      <c r="D120" s="5">
        <v>10</v>
      </c>
      <c r="E120" s="8" t="s">
        <v>215</v>
      </c>
      <c r="F120" s="9">
        <v>2</v>
      </c>
      <c r="G120" s="28" t="s">
        <v>158</v>
      </c>
      <c r="H120" s="28">
        <v>3375</v>
      </c>
      <c r="I120" s="28">
        <v>3</v>
      </c>
      <c r="J120" s="28" t="s">
        <v>159</v>
      </c>
      <c r="K120" s="28">
        <v>1012</v>
      </c>
      <c r="L120" s="28" t="str">
        <f>G120&amp;"+"&amp;H120&amp;"，"&amp;J120&amp;"+"&amp;K120&amp;""</f>
        <v>攻击+3375，防御+1012</v>
      </c>
      <c r="M120" s="1">
        <v>2</v>
      </c>
      <c r="N120" s="1" t="str">
        <f t="shared" si="11"/>
        <v>15</v>
      </c>
    </row>
    <row r="121" spans="1:14" x14ac:dyDescent="0.25">
      <c r="A121" s="5" t="str">
        <f t="shared" si="12"/>
        <v>11503911</v>
      </c>
      <c r="B121" s="5">
        <v>11503</v>
      </c>
      <c r="C121" s="5" t="s">
        <v>53</v>
      </c>
      <c r="D121" s="5">
        <v>11</v>
      </c>
      <c r="E121" s="8" t="s">
        <v>216</v>
      </c>
      <c r="F121" s="9">
        <v>2</v>
      </c>
      <c r="G121" s="28" t="s">
        <v>158</v>
      </c>
      <c r="H121" s="28">
        <v>0</v>
      </c>
      <c r="I121" s="28">
        <v>3</v>
      </c>
      <c r="J121" s="28" t="s">
        <v>159</v>
      </c>
      <c r="K121" s="28">
        <v>0</v>
      </c>
      <c r="L121" s="28" t="str">
        <f>G121&amp;"+"&amp;H121&amp;"，"&amp;J121&amp;"+"&amp;K121&amp;""</f>
        <v>攻击+0，防御+0</v>
      </c>
      <c r="M121" s="1">
        <v>2</v>
      </c>
      <c r="N121" s="1" t="str">
        <f t="shared" si="11"/>
        <v>15</v>
      </c>
    </row>
    <row r="122" spans="1:14" x14ac:dyDescent="0.25">
      <c r="A122" s="5" t="str">
        <f t="shared" si="12"/>
        <v>11503912</v>
      </c>
      <c r="B122" s="5">
        <v>11503</v>
      </c>
      <c r="C122" s="5" t="s">
        <v>53</v>
      </c>
      <c r="D122" s="5">
        <v>12</v>
      </c>
      <c r="E122" s="8" t="s">
        <v>217</v>
      </c>
      <c r="F122" s="9">
        <v>5</v>
      </c>
      <c r="G122" s="28" t="s">
        <v>161</v>
      </c>
      <c r="H122" s="28">
        <v>0</v>
      </c>
      <c r="I122" s="28">
        <v>22</v>
      </c>
      <c r="J122" s="28" t="s">
        <v>236</v>
      </c>
      <c r="K122" s="28">
        <v>0</v>
      </c>
      <c r="L122" s="28" t="str">
        <f>G122&amp;"+"&amp;H122/10&amp;"%，"&amp;J122&amp;"+"&amp;K122/10&amp;"%"</f>
        <v>攻击加成+0%，最终增伤+0%</v>
      </c>
      <c r="M122" s="1">
        <v>2</v>
      </c>
      <c r="N122" s="1" t="str">
        <f t="shared" si="11"/>
        <v>15</v>
      </c>
    </row>
    <row r="123" spans="1:14" x14ac:dyDescent="0.25">
      <c r="A123" s="5" t="str">
        <f t="shared" si="12"/>
        <v>11503913</v>
      </c>
      <c r="B123" s="5">
        <v>11503</v>
      </c>
      <c r="C123" s="5" t="s">
        <v>53</v>
      </c>
      <c r="D123" s="5">
        <v>13</v>
      </c>
      <c r="E123" s="8" t="s">
        <v>218</v>
      </c>
      <c r="F123" s="9">
        <v>2</v>
      </c>
      <c r="G123" s="28" t="s">
        <v>158</v>
      </c>
      <c r="H123" s="28">
        <v>0</v>
      </c>
      <c r="I123" s="28">
        <v>3</v>
      </c>
      <c r="J123" s="28" t="s">
        <v>159</v>
      </c>
      <c r="K123" s="28">
        <v>0</v>
      </c>
      <c r="L123" s="28" t="str">
        <f>G123&amp;"+"&amp;H123&amp;"，"&amp;J123&amp;"+"&amp;K123&amp;""</f>
        <v>攻击+0，防御+0</v>
      </c>
      <c r="M123" s="1">
        <v>2</v>
      </c>
      <c r="N123" s="1" t="str">
        <f t="shared" si="11"/>
        <v>15</v>
      </c>
    </row>
    <row r="124" spans="1:14" x14ac:dyDescent="0.25">
      <c r="A124" s="5" t="str">
        <f t="shared" si="12"/>
        <v>11503914</v>
      </c>
      <c r="B124" s="5">
        <v>11503</v>
      </c>
      <c r="C124" s="5" t="s">
        <v>53</v>
      </c>
      <c r="D124" s="5">
        <v>14</v>
      </c>
      <c r="E124" s="8" t="s">
        <v>219</v>
      </c>
      <c r="F124" s="9">
        <v>5</v>
      </c>
      <c r="G124" s="28" t="s">
        <v>161</v>
      </c>
      <c r="H124" s="28">
        <v>0</v>
      </c>
      <c r="I124" s="28">
        <v>22</v>
      </c>
      <c r="J124" s="28" t="s">
        <v>236</v>
      </c>
      <c r="K124" s="28">
        <v>0</v>
      </c>
      <c r="L124" s="28" t="str">
        <f>G124&amp;"+"&amp;H124/10&amp;"%，"&amp;J124&amp;"+"&amp;K124/10&amp;"%"</f>
        <v>攻击加成+0%，最终增伤+0%</v>
      </c>
      <c r="M124" s="1">
        <v>2</v>
      </c>
      <c r="N124" s="1" t="str">
        <f t="shared" si="11"/>
        <v>15</v>
      </c>
    </row>
    <row r="125" spans="1:14" x14ac:dyDescent="0.25">
      <c r="A125" s="5" t="str">
        <f t="shared" si="12"/>
        <v>11503915</v>
      </c>
      <c r="B125" s="5">
        <v>11503</v>
      </c>
      <c r="C125" s="5" t="s">
        <v>53</v>
      </c>
      <c r="D125" s="5">
        <v>15</v>
      </c>
      <c r="E125" s="8" t="s">
        <v>220</v>
      </c>
      <c r="F125" s="9">
        <v>2</v>
      </c>
      <c r="G125" s="28" t="s">
        <v>158</v>
      </c>
      <c r="H125" s="28">
        <v>0</v>
      </c>
      <c r="I125" s="28">
        <v>3</v>
      </c>
      <c r="J125" s="28" t="s">
        <v>159</v>
      </c>
      <c r="K125" s="28">
        <v>0</v>
      </c>
      <c r="L125" s="28" t="str">
        <f>G125&amp;"+"&amp;H125&amp;"，"&amp;J125&amp;"+"&amp;K125&amp;""</f>
        <v>攻击+0，防御+0</v>
      </c>
      <c r="M125" s="1">
        <v>2</v>
      </c>
      <c r="N125" s="1" t="str">
        <f t="shared" si="11"/>
        <v>15</v>
      </c>
    </row>
    <row r="126" spans="1:14" x14ac:dyDescent="0.25">
      <c r="A126" s="5" t="str">
        <f t="shared" si="10"/>
        <v>11504901</v>
      </c>
      <c r="B126" s="5">
        <v>11504</v>
      </c>
      <c r="C126" s="19" t="s">
        <v>54</v>
      </c>
      <c r="D126" s="5">
        <v>1</v>
      </c>
      <c r="E126" s="8" t="s">
        <v>133</v>
      </c>
      <c r="F126" s="9">
        <v>2</v>
      </c>
      <c r="G126" s="28" t="str">
        <f>VLOOKUP(F126,'111'!$G$37:$I$76,2,0)</f>
        <v>攻击</v>
      </c>
      <c r="H126" s="28">
        <v>240</v>
      </c>
      <c r="I126" s="28">
        <v>1</v>
      </c>
      <c r="J126" s="28" t="str">
        <f>VLOOKUP(I126,'111'!$G$37:$I$76,2,0)</f>
        <v>生命</v>
      </c>
      <c r="K126" s="28">
        <v>1200</v>
      </c>
      <c r="L126" s="28" t="str">
        <f>G126&amp;"+"&amp;H126&amp;"，"&amp;J126&amp;"+"&amp;K126</f>
        <v>攻击+240，生命+1200</v>
      </c>
      <c r="M126" s="1">
        <v>1</v>
      </c>
      <c r="N126" s="1" t="str">
        <f t="shared" si="11"/>
        <v>15</v>
      </c>
    </row>
    <row r="127" spans="1:14" x14ac:dyDescent="0.25">
      <c r="A127" s="5" t="str">
        <f t="shared" si="10"/>
        <v>11504902</v>
      </c>
      <c r="B127" s="5">
        <v>11504</v>
      </c>
      <c r="C127" s="19" t="s">
        <v>54</v>
      </c>
      <c r="D127" s="5">
        <v>2</v>
      </c>
      <c r="E127" s="8" t="s">
        <v>134</v>
      </c>
      <c r="F127" s="9">
        <v>5</v>
      </c>
      <c r="G127" s="28" t="str">
        <f>VLOOKUP(F127,'111'!$G$37:$I$76,2,0)</f>
        <v>攻击加成</v>
      </c>
      <c r="H127" s="28">
        <v>45</v>
      </c>
      <c r="I127" s="28">
        <v>6</v>
      </c>
      <c r="J127" s="28" t="str">
        <f>VLOOKUP(I127,'111'!$G$37:$I$76,2,0)</f>
        <v>防御加成</v>
      </c>
      <c r="K127" s="28">
        <v>30</v>
      </c>
      <c r="L127" s="28" t="str">
        <f>G127&amp;"+"&amp;H127/10&amp;"%，"&amp;J127&amp;"+"&amp;K127/10&amp;"%"</f>
        <v>攻击加成+4.5%，防御加成+3%</v>
      </c>
      <c r="M127" s="1">
        <v>1</v>
      </c>
      <c r="N127" s="1" t="str">
        <f t="shared" si="11"/>
        <v>15</v>
      </c>
    </row>
    <row r="128" spans="1:14" x14ac:dyDescent="0.25">
      <c r="A128" s="5" t="str">
        <f t="shared" si="10"/>
        <v>11504903</v>
      </c>
      <c r="B128" s="5">
        <v>11504</v>
      </c>
      <c r="C128" s="19" t="s">
        <v>54</v>
      </c>
      <c r="D128" s="5">
        <v>3</v>
      </c>
      <c r="E128" s="8" t="s">
        <v>135</v>
      </c>
      <c r="F128" s="9">
        <v>3</v>
      </c>
      <c r="G128" s="28" t="str">
        <f>VLOOKUP(F128,'111'!$G$37:$I$76,2,0)</f>
        <v>防御</v>
      </c>
      <c r="H128" s="28">
        <v>180</v>
      </c>
      <c r="I128" s="28">
        <v>4</v>
      </c>
      <c r="J128" s="28" t="str">
        <f>VLOOKUP(I128,'111'!$G$37:$I$76,2,0)</f>
        <v>生命加成</v>
      </c>
      <c r="K128" s="28">
        <v>45</v>
      </c>
      <c r="L128" s="28" t="str">
        <f>G128&amp;"+"&amp;H128&amp;"，"&amp;J128&amp;"+"&amp;K128/10&amp;"%"</f>
        <v>防御+180，生命加成+4.5%</v>
      </c>
      <c r="M128" s="1">
        <v>1</v>
      </c>
      <c r="N128" s="1" t="str">
        <f t="shared" si="11"/>
        <v>15</v>
      </c>
    </row>
    <row r="129" spans="1:14" x14ac:dyDescent="0.25">
      <c r="A129" s="5" t="str">
        <f t="shared" si="10"/>
        <v>11504904</v>
      </c>
      <c r="B129" s="5">
        <v>11504</v>
      </c>
      <c r="C129" s="19" t="s">
        <v>54</v>
      </c>
      <c r="D129" s="5">
        <v>4</v>
      </c>
      <c r="E129" s="8" t="s">
        <v>136</v>
      </c>
      <c r="F129" s="9">
        <v>8</v>
      </c>
      <c r="G129" s="28" t="str">
        <f>VLOOKUP(F129,'111'!$G$37:$I$76,2,0)</f>
        <v>伤害减免</v>
      </c>
      <c r="H129" s="28">
        <v>22</v>
      </c>
      <c r="I129" s="28">
        <v>14</v>
      </c>
      <c r="J129" s="28" t="str">
        <f>VLOOKUP(I129,'111'!$G$37:$I$76,2,0)</f>
        <v>暴击免伤</v>
      </c>
      <c r="K129" s="28">
        <v>150</v>
      </c>
      <c r="L129" s="28" t="str">
        <f>G129&amp;"+"&amp;H129/10&amp;"%，"&amp;J129&amp;"+"&amp;K129/10&amp;"%"</f>
        <v>伤害减免+2.2%，暴击免伤+15%</v>
      </c>
      <c r="M129" s="1">
        <v>1</v>
      </c>
      <c r="N129" s="1" t="str">
        <f t="shared" si="11"/>
        <v>15</v>
      </c>
    </row>
    <row r="130" spans="1:14" x14ac:dyDescent="0.25">
      <c r="A130" s="5" t="str">
        <f t="shared" si="10"/>
        <v>11504905</v>
      </c>
      <c r="B130" s="5">
        <v>11504</v>
      </c>
      <c r="C130" s="19" t="s">
        <v>54</v>
      </c>
      <c r="D130" s="5">
        <v>5</v>
      </c>
      <c r="E130" s="8" t="s">
        <v>137</v>
      </c>
      <c r="F130" s="9">
        <v>7</v>
      </c>
      <c r="G130" s="28" t="str">
        <f>VLOOKUP(F130,'111'!$G$37:$I$76,2,0)</f>
        <v>伤害加成</v>
      </c>
      <c r="H130" s="28">
        <v>75</v>
      </c>
      <c r="I130" s="28">
        <v>8</v>
      </c>
      <c r="J130" s="28" t="str">
        <f>VLOOKUP(I130,'111'!$G$37:$I$76,2,0)</f>
        <v>伤害减免</v>
      </c>
      <c r="K130" s="28">
        <v>30</v>
      </c>
      <c r="L130" s="28" t="str">
        <f>G130&amp;"+"&amp;H130/10&amp;"%，"&amp;J130&amp;"+"&amp;K130/10&amp;"%"</f>
        <v>伤害加成+7.5%，伤害减免+3%</v>
      </c>
      <c r="M130" s="1">
        <v>1</v>
      </c>
      <c r="N130" s="1" t="str">
        <f t="shared" si="11"/>
        <v>15</v>
      </c>
    </row>
    <row r="131" spans="1:14" x14ac:dyDescent="0.25">
      <c r="A131" s="5" t="str">
        <f t="shared" si="10"/>
        <v>11504906</v>
      </c>
      <c r="B131" s="5">
        <v>11504</v>
      </c>
      <c r="C131" s="19" t="s">
        <v>54</v>
      </c>
      <c r="D131" s="5">
        <v>6</v>
      </c>
      <c r="E131" s="8" t="s">
        <v>211</v>
      </c>
      <c r="F131" s="9">
        <v>2</v>
      </c>
      <c r="G131" s="28" t="str">
        <f>VLOOKUP(F131,'111'!$G$37:$I$76,2,0)</f>
        <v>攻击</v>
      </c>
      <c r="H131" s="28">
        <v>562</v>
      </c>
      <c r="I131" s="28">
        <v>1</v>
      </c>
      <c r="J131" s="28" t="str">
        <f>VLOOKUP(I131,'111'!$G$37:$I$76,2,0)</f>
        <v>生命</v>
      </c>
      <c r="K131" s="28">
        <v>12000</v>
      </c>
      <c r="L131" s="28" t="str">
        <f>G131&amp;"+"&amp;H131&amp;"，"&amp;J131&amp;"+"&amp;K131&amp;""</f>
        <v>攻击+562，生命+12000</v>
      </c>
      <c r="M131" s="1">
        <v>1</v>
      </c>
      <c r="N131" s="1" t="str">
        <f t="shared" si="11"/>
        <v>15</v>
      </c>
    </row>
    <row r="132" spans="1:14" x14ac:dyDescent="0.25">
      <c r="A132" s="5" t="str">
        <f t="shared" si="10"/>
        <v>11504907</v>
      </c>
      <c r="B132" s="5">
        <v>11504</v>
      </c>
      <c r="C132" s="19" t="s">
        <v>54</v>
      </c>
      <c r="D132" s="5">
        <v>7</v>
      </c>
      <c r="E132" s="8" t="s">
        <v>212</v>
      </c>
      <c r="F132" s="9">
        <v>4</v>
      </c>
      <c r="G132" s="28" t="str">
        <f>VLOOKUP(F132,'111'!$G$37:$I$76,2,0)</f>
        <v>生命加成</v>
      </c>
      <c r="H132" s="28">
        <v>90</v>
      </c>
      <c r="I132" s="28">
        <v>23</v>
      </c>
      <c r="J132" s="28" t="str">
        <f>VLOOKUP(I132,'111'!$G$37:$I$76,2,0)</f>
        <v>最终免伤</v>
      </c>
      <c r="K132" s="28">
        <v>22</v>
      </c>
      <c r="L132" s="28" t="str">
        <f>G132&amp;"+"&amp;H132/10&amp;"%，"&amp;J132&amp;"+"&amp;K132/10&amp;"%"</f>
        <v>生命加成+9%，最终免伤+2.2%</v>
      </c>
      <c r="M132" s="1">
        <v>1</v>
      </c>
      <c r="N132" s="1" t="str">
        <f t="shared" si="11"/>
        <v>15</v>
      </c>
    </row>
    <row r="133" spans="1:14" x14ac:dyDescent="0.25">
      <c r="A133" s="5" t="str">
        <f t="shared" si="10"/>
        <v>11504908</v>
      </c>
      <c r="B133" s="5">
        <v>11504</v>
      </c>
      <c r="C133" s="19" t="s">
        <v>54</v>
      </c>
      <c r="D133" s="5">
        <v>8</v>
      </c>
      <c r="E133" s="8" t="s">
        <v>213</v>
      </c>
      <c r="F133" s="9">
        <v>2</v>
      </c>
      <c r="G133" s="28" t="str">
        <f>VLOOKUP(F133,'111'!$G$37:$I$76,2,0)</f>
        <v>攻击</v>
      </c>
      <c r="H133" s="28">
        <v>937</v>
      </c>
      <c r="I133" s="28">
        <v>1</v>
      </c>
      <c r="J133" s="28" t="str">
        <f>VLOOKUP(I133,'111'!$G$37:$I$76,2,0)</f>
        <v>生命</v>
      </c>
      <c r="K133" s="28">
        <v>18000</v>
      </c>
      <c r="L133" s="28" t="str">
        <f>G133&amp;"+"&amp;H133&amp;"，"&amp;J133&amp;"+"&amp;K133&amp;""</f>
        <v>攻击+937，生命+18000</v>
      </c>
      <c r="M133" s="1">
        <v>1</v>
      </c>
      <c r="N133" s="1" t="str">
        <f t="shared" si="11"/>
        <v>15</v>
      </c>
    </row>
    <row r="134" spans="1:14" x14ac:dyDescent="0.25">
      <c r="A134" s="5" t="str">
        <f t="shared" si="10"/>
        <v>11504909</v>
      </c>
      <c r="B134" s="5">
        <v>11504</v>
      </c>
      <c r="C134" s="19" t="s">
        <v>54</v>
      </c>
      <c r="D134" s="5">
        <v>9</v>
      </c>
      <c r="E134" s="8" t="s">
        <v>214</v>
      </c>
      <c r="F134" s="9">
        <v>4</v>
      </c>
      <c r="G134" s="28" t="str">
        <f>VLOOKUP(F134,'111'!$G$37:$I$76,2,0)</f>
        <v>生命加成</v>
      </c>
      <c r="H134" s="28">
        <v>135</v>
      </c>
      <c r="I134" s="28">
        <v>23</v>
      </c>
      <c r="J134" s="28" t="str">
        <f>VLOOKUP(I134,'111'!$G$37:$I$76,2,0)</f>
        <v>最终免伤</v>
      </c>
      <c r="K134" s="28">
        <v>33</v>
      </c>
      <c r="L134" s="28" t="str">
        <f>G134&amp;"+"&amp;H134/10&amp;"%，"&amp;J134&amp;"+"&amp;K134/10&amp;"%"</f>
        <v>生命加成+13.5%，最终免伤+3.3%</v>
      </c>
      <c r="M134" s="1">
        <v>1</v>
      </c>
      <c r="N134" s="1" t="str">
        <f t="shared" si="11"/>
        <v>15</v>
      </c>
    </row>
    <row r="135" spans="1:14" x14ac:dyDescent="0.25">
      <c r="A135" s="5" t="str">
        <f t="shared" ref="A135" si="15">B135&amp;9&amp;D135</f>
        <v>11504910</v>
      </c>
      <c r="B135" s="5">
        <v>11504</v>
      </c>
      <c r="C135" s="19" t="s">
        <v>54</v>
      </c>
      <c r="D135" s="5">
        <v>10</v>
      </c>
      <c r="E135" s="8" t="s">
        <v>215</v>
      </c>
      <c r="F135" s="9">
        <v>2</v>
      </c>
      <c r="G135" s="28" t="str">
        <f>VLOOKUP(F135,'111'!$G$37:$I$76,2,0)</f>
        <v>攻击</v>
      </c>
      <c r="H135" s="28">
        <v>1406</v>
      </c>
      <c r="I135" s="28">
        <v>1</v>
      </c>
      <c r="J135" s="28" t="str">
        <f>VLOOKUP(I135,'111'!$G$37:$I$76,2,0)</f>
        <v>生命</v>
      </c>
      <c r="K135" s="28">
        <v>27000</v>
      </c>
      <c r="L135" s="28" t="str">
        <f>G135&amp;"+"&amp;H135&amp;"，"&amp;J135&amp;"+"&amp;K135&amp;""</f>
        <v>攻击+1406，生命+27000</v>
      </c>
      <c r="M135" s="1">
        <v>1</v>
      </c>
      <c r="N135" s="1" t="str">
        <f t="shared" si="11"/>
        <v>15</v>
      </c>
    </row>
    <row r="136" spans="1:14" x14ac:dyDescent="0.25">
      <c r="A136" s="5" t="str">
        <f t="shared" si="12"/>
        <v>11504911</v>
      </c>
      <c r="B136" s="5">
        <v>11504</v>
      </c>
      <c r="C136" s="19" t="s">
        <v>54</v>
      </c>
      <c r="D136" s="5">
        <v>11</v>
      </c>
      <c r="E136" s="8" t="s">
        <v>216</v>
      </c>
      <c r="F136" s="9">
        <v>2</v>
      </c>
      <c r="G136" s="28" t="str">
        <f>VLOOKUP(F136,'111'!$G$37:$I$76,2,0)</f>
        <v>攻击</v>
      </c>
      <c r="H136" s="28">
        <v>0</v>
      </c>
      <c r="I136" s="28">
        <v>1</v>
      </c>
      <c r="J136" s="28" t="str">
        <f>VLOOKUP(I136,'111'!$G$37:$I$76,2,0)</f>
        <v>生命</v>
      </c>
      <c r="K136" s="28">
        <v>0</v>
      </c>
      <c r="L136" s="28" t="str">
        <f>G136&amp;"+"&amp;H136&amp;"，"&amp;J136&amp;"+"&amp;K136&amp;""</f>
        <v>攻击+0，生命+0</v>
      </c>
      <c r="M136" s="1">
        <v>1</v>
      </c>
      <c r="N136" s="1" t="str">
        <f t="shared" si="11"/>
        <v>15</v>
      </c>
    </row>
    <row r="137" spans="1:14" x14ac:dyDescent="0.25">
      <c r="A137" s="5" t="str">
        <f t="shared" si="12"/>
        <v>11504912</v>
      </c>
      <c r="B137" s="5">
        <v>11504</v>
      </c>
      <c r="C137" s="19" t="s">
        <v>54</v>
      </c>
      <c r="D137" s="5">
        <v>12</v>
      </c>
      <c r="E137" s="8" t="s">
        <v>217</v>
      </c>
      <c r="F137" s="9">
        <v>4</v>
      </c>
      <c r="G137" s="28" t="str">
        <f>VLOOKUP(F137,'111'!$G$37:$I$76,2,0)</f>
        <v>生命加成</v>
      </c>
      <c r="H137" s="28">
        <v>0</v>
      </c>
      <c r="I137" s="28">
        <v>23</v>
      </c>
      <c r="J137" s="28" t="str">
        <f>VLOOKUP(I137,'111'!$G$37:$I$76,2,0)</f>
        <v>最终免伤</v>
      </c>
      <c r="K137" s="28">
        <v>0</v>
      </c>
      <c r="L137" s="28" t="str">
        <f>G137&amp;"+"&amp;H137/10&amp;"%，"&amp;J137&amp;"+"&amp;K137/10&amp;"%"</f>
        <v>生命加成+0%，最终免伤+0%</v>
      </c>
      <c r="M137" s="1">
        <v>1</v>
      </c>
      <c r="N137" s="1" t="str">
        <f t="shared" si="11"/>
        <v>15</v>
      </c>
    </row>
    <row r="138" spans="1:14" x14ac:dyDescent="0.25">
      <c r="A138" s="5" t="str">
        <f t="shared" si="12"/>
        <v>11504913</v>
      </c>
      <c r="B138" s="5">
        <v>11504</v>
      </c>
      <c r="C138" s="19" t="s">
        <v>54</v>
      </c>
      <c r="D138" s="5">
        <v>13</v>
      </c>
      <c r="E138" s="8" t="s">
        <v>218</v>
      </c>
      <c r="F138" s="9">
        <v>2</v>
      </c>
      <c r="G138" s="28" t="str">
        <f>VLOOKUP(F138,'111'!$G$37:$I$76,2,0)</f>
        <v>攻击</v>
      </c>
      <c r="H138" s="28">
        <v>0</v>
      </c>
      <c r="I138" s="28">
        <v>1</v>
      </c>
      <c r="J138" s="28" t="str">
        <f>VLOOKUP(I138,'111'!$G$37:$I$76,2,0)</f>
        <v>生命</v>
      </c>
      <c r="K138" s="28">
        <v>0</v>
      </c>
      <c r="L138" s="28" t="str">
        <f>G138&amp;"+"&amp;H138&amp;"，"&amp;J138&amp;"+"&amp;K138&amp;""</f>
        <v>攻击+0，生命+0</v>
      </c>
      <c r="M138" s="1">
        <v>1</v>
      </c>
      <c r="N138" s="1" t="str">
        <f t="shared" si="11"/>
        <v>15</v>
      </c>
    </row>
    <row r="139" spans="1:14" x14ac:dyDescent="0.25">
      <c r="A139" s="5" t="str">
        <f t="shared" si="12"/>
        <v>11504914</v>
      </c>
      <c r="B139" s="5">
        <v>11504</v>
      </c>
      <c r="C139" s="19" t="s">
        <v>54</v>
      </c>
      <c r="D139" s="5">
        <v>14</v>
      </c>
      <c r="E139" s="8" t="s">
        <v>219</v>
      </c>
      <c r="F139" s="9">
        <v>4</v>
      </c>
      <c r="G139" s="28" t="str">
        <f>VLOOKUP(F139,'111'!$G$37:$I$76,2,0)</f>
        <v>生命加成</v>
      </c>
      <c r="H139" s="28">
        <v>0</v>
      </c>
      <c r="I139" s="28">
        <v>23</v>
      </c>
      <c r="J139" s="28" t="str">
        <f>VLOOKUP(I139,'111'!$G$37:$I$76,2,0)</f>
        <v>最终免伤</v>
      </c>
      <c r="K139" s="28">
        <v>0</v>
      </c>
      <c r="L139" s="28" t="str">
        <f>G139&amp;"+"&amp;H139/10&amp;"%，"&amp;J139&amp;"+"&amp;K139/10&amp;"%"</f>
        <v>生命加成+0%，最终免伤+0%</v>
      </c>
      <c r="M139" s="1">
        <v>1</v>
      </c>
      <c r="N139" s="1" t="str">
        <f t="shared" si="11"/>
        <v>15</v>
      </c>
    </row>
    <row r="140" spans="1:14" x14ac:dyDescent="0.25">
      <c r="A140" s="5" t="str">
        <f t="shared" si="12"/>
        <v>11504915</v>
      </c>
      <c r="B140" s="5">
        <v>11504</v>
      </c>
      <c r="C140" s="19" t="s">
        <v>54</v>
      </c>
      <c r="D140" s="5">
        <v>15</v>
      </c>
      <c r="E140" s="8" t="s">
        <v>220</v>
      </c>
      <c r="F140" s="9">
        <v>2</v>
      </c>
      <c r="G140" s="28" t="str">
        <f>VLOOKUP(F140,'111'!$G$37:$I$76,2,0)</f>
        <v>攻击</v>
      </c>
      <c r="H140" s="28">
        <v>0</v>
      </c>
      <c r="I140" s="28">
        <v>1</v>
      </c>
      <c r="J140" s="28" t="str">
        <f>VLOOKUP(I140,'111'!$G$37:$I$76,2,0)</f>
        <v>生命</v>
      </c>
      <c r="K140" s="28">
        <v>0</v>
      </c>
      <c r="L140" s="28" t="str">
        <f>G140&amp;"+"&amp;H140&amp;"，"&amp;J140&amp;"+"&amp;K140&amp;""</f>
        <v>攻击+0，生命+0</v>
      </c>
      <c r="M140" s="1">
        <v>1</v>
      </c>
      <c r="N140" s="1" t="str">
        <f t="shared" si="11"/>
        <v>15</v>
      </c>
    </row>
    <row r="141" spans="1:14" x14ac:dyDescent="0.25">
      <c r="A141" s="5" t="str">
        <f t="shared" si="10"/>
        <v>11505901</v>
      </c>
      <c r="B141" s="5">
        <v>11505</v>
      </c>
      <c r="C141" s="5" t="s">
        <v>55</v>
      </c>
      <c r="D141" s="5">
        <v>1</v>
      </c>
      <c r="E141" s="8" t="s">
        <v>133</v>
      </c>
      <c r="F141" s="9">
        <v>2</v>
      </c>
      <c r="G141" s="28" t="s">
        <v>158</v>
      </c>
      <c r="H141" s="28">
        <v>300</v>
      </c>
      <c r="I141" s="28">
        <v>1</v>
      </c>
      <c r="J141" s="28" t="s">
        <v>156</v>
      </c>
      <c r="K141" s="28">
        <v>750</v>
      </c>
      <c r="L141" s="28" t="str">
        <f>G141&amp;"+"&amp;H141&amp;"，"&amp;J141&amp;"+"&amp;K141</f>
        <v>攻击+300，生命+750</v>
      </c>
      <c r="M141" s="1">
        <v>2</v>
      </c>
      <c r="N141" s="1" t="str">
        <f t="shared" si="11"/>
        <v>15</v>
      </c>
    </row>
    <row r="142" spans="1:14" x14ac:dyDescent="0.25">
      <c r="A142" s="5" t="str">
        <f t="shared" si="10"/>
        <v>11505902</v>
      </c>
      <c r="B142" s="5">
        <v>11505</v>
      </c>
      <c r="C142" s="5" t="s">
        <v>55</v>
      </c>
      <c r="D142" s="5">
        <v>2</v>
      </c>
      <c r="E142" s="8" t="s">
        <v>134</v>
      </c>
      <c r="F142" s="9">
        <v>5</v>
      </c>
      <c r="G142" s="28" t="s">
        <v>161</v>
      </c>
      <c r="H142" s="28">
        <v>60</v>
      </c>
      <c r="I142" s="28">
        <v>9</v>
      </c>
      <c r="J142" s="28" t="s">
        <v>164</v>
      </c>
      <c r="K142" s="28">
        <v>60</v>
      </c>
      <c r="L142" s="28" t="str">
        <f>G142&amp;"+"&amp;H142/10&amp;"%，"&amp;J142&amp;"+"&amp;K142/10&amp;"%"</f>
        <v>攻击加成+6%，命中+6%</v>
      </c>
      <c r="M142" s="1">
        <v>2</v>
      </c>
      <c r="N142" s="1" t="str">
        <f t="shared" si="11"/>
        <v>15</v>
      </c>
    </row>
    <row r="143" spans="1:14" x14ac:dyDescent="0.25">
      <c r="A143" s="5" t="str">
        <f t="shared" si="10"/>
        <v>11505903</v>
      </c>
      <c r="B143" s="5">
        <v>11505</v>
      </c>
      <c r="C143" s="5" t="s">
        <v>55</v>
      </c>
      <c r="D143" s="5">
        <v>3</v>
      </c>
      <c r="E143" s="8" t="s">
        <v>135</v>
      </c>
      <c r="F143" s="9">
        <v>3</v>
      </c>
      <c r="G143" s="28" t="s">
        <v>159</v>
      </c>
      <c r="H143" s="28">
        <v>300</v>
      </c>
      <c r="I143" s="28">
        <v>1</v>
      </c>
      <c r="J143" s="28" t="s">
        <v>156</v>
      </c>
      <c r="K143" s="28">
        <v>2250</v>
      </c>
      <c r="L143" s="28" t="str">
        <f>G143&amp;"+"&amp;H143&amp;"，"&amp;J143&amp;"+"&amp;K143&amp;""</f>
        <v>防御+300，生命+2250</v>
      </c>
      <c r="M143" s="1">
        <v>2</v>
      </c>
      <c r="N143" s="1" t="str">
        <f t="shared" si="11"/>
        <v>15</v>
      </c>
    </row>
    <row r="144" spans="1:14" x14ac:dyDescent="0.25">
      <c r="A144" s="5" t="str">
        <f t="shared" si="10"/>
        <v>11505904</v>
      </c>
      <c r="B144" s="5">
        <v>11505</v>
      </c>
      <c r="C144" s="5" t="s">
        <v>55</v>
      </c>
      <c r="D144" s="5">
        <v>4</v>
      </c>
      <c r="E144" s="8" t="s">
        <v>136</v>
      </c>
      <c r="F144" s="9">
        <v>7</v>
      </c>
      <c r="G144" s="28" t="s">
        <v>151</v>
      </c>
      <c r="H144" s="28">
        <v>45</v>
      </c>
      <c r="I144" s="28">
        <v>13</v>
      </c>
      <c r="J144" s="28" t="s">
        <v>167</v>
      </c>
      <c r="K144" s="28">
        <v>120</v>
      </c>
      <c r="L144" s="28" t="str">
        <f>G144&amp;"+"&amp;H144/10&amp;"%，"&amp;J144&amp;"+"&amp;K144/10&amp;"%"</f>
        <v>伤害加成+4.5%，暴击伤害+12%</v>
      </c>
      <c r="M144" s="1">
        <v>2</v>
      </c>
      <c r="N144" s="1" t="str">
        <f t="shared" si="11"/>
        <v>15</v>
      </c>
    </row>
    <row r="145" spans="1:14" x14ac:dyDescent="0.25">
      <c r="A145" s="5" t="str">
        <f t="shared" ref="A145:A208" si="16">B145&amp;90&amp;D145</f>
        <v>11505905</v>
      </c>
      <c r="B145" s="5">
        <v>11505</v>
      </c>
      <c r="C145" s="5" t="s">
        <v>55</v>
      </c>
      <c r="D145" s="5">
        <v>5</v>
      </c>
      <c r="E145" s="8" t="s">
        <v>137</v>
      </c>
      <c r="F145" s="9">
        <v>7</v>
      </c>
      <c r="G145" s="28" t="s">
        <v>151</v>
      </c>
      <c r="H145" s="28">
        <v>75</v>
      </c>
      <c r="I145" s="28">
        <v>8</v>
      </c>
      <c r="J145" s="28" t="s">
        <v>163</v>
      </c>
      <c r="K145" s="28">
        <v>30</v>
      </c>
      <c r="L145" s="28" t="str">
        <f>G145&amp;"+"&amp;H145/10&amp;"%，"&amp;J145&amp;"+"&amp;K145/10&amp;"%"</f>
        <v>伤害加成+7.5%，伤害减免+3%</v>
      </c>
      <c r="M145" s="1">
        <v>2</v>
      </c>
      <c r="N145" s="1" t="str">
        <f t="shared" si="11"/>
        <v>15</v>
      </c>
    </row>
    <row r="146" spans="1:14" x14ac:dyDescent="0.25">
      <c r="A146" s="5" t="str">
        <f t="shared" si="16"/>
        <v>11505906</v>
      </c>
      <c r="B146" s="5">
        <v>11505</v>
      </c>
      <c r="C146" s="5" t="s">
        <v>55</v>
      </c>
      <c r="D146" s="5">
        <v>6</v>
      </c>
      <c r="E146" s="8" t="s">
        <v>211</v>
      </c>
      <c r="F146" s="9">
        <v>2</v>
      </c>
      <c r="G146" s="28" t="s">
        <v>158</v>
      </c>
      <c r="H146" s="28">
        <v>1500</v>
      </c>
      <c r="I146" s="28">
        <v>3</v>
      </c>
      <c r="J146" s="28" t="s">
        <v>159</v>
      </c>
      <c r="K146" s="28">
        <v>450</v>
      </c>
      <c r="L146" s="28" t="str">
        <f>G146&amp;"+"&amp;H146&amp;"，"&amp;J146&amp;"+"&amp;K146&amp;""</f>
        <v>攻击+1500，防御+450</v>
      </c>
      <c r="M146" s="1">
        <v>2</v>
      </c>
      <c r="N146" s="1" t="str">
        <f t="shared" si="11"/>
        <v>15</v>
      </c>
    </row>
    <row r="147" spans="1:14" x14ac:dyDescent="0.25">
      <c r="A147" s="5" t="str">
        <f t="shared" si="16"/>
        <v>11505907</v>
      </c>
      <c r="B147" s="5">
        <v>11505</v>
      </c>
      <c r="C147" s="5" t="s">
        <v>55</v>
      </c>
      <c r="D147" s="5">
        <v>7</v>
      </c>
      <c r="E147" s="8" t="s">
        <v>212</v>
      </c>
      <c r="F147" s="9">
        <v>5</v>
      </c>
      <c r="G147" s="28" t="s">
        <v>161</v>
      </c>
      <c r="H147" s="28">
        <v>60</v>
      </c>
      <c r="I147" s="28">
        <v>22</v>
      </c>
      <c r="J147" s="28" t="s">
        <v>236</v>
      </c>
      <c r="K147" s="28">
        <v>22</v>
      </c>
      <c r="L147" s="28" t="str">
        <f>G147&amp;"+"&amp;H147/10&amp;"%，"&amp;J147&amp;"+"&amp;K147/10&amp;"%"</f>
        <v>攻击加成+6%，最终增伤+2.2%</v>
      </c>
      <c r="M147" s="1">
        <v>2</v>
      </c>
      <c r="N147" s="1" t="str">
        <f t="shared" si="11"/>
        <v>15</v>
      </c>
    </row>
    <row r="148" spans="1:14" x14ac:dyDescent="0.25">
      <c r="A148" s="5" t="str">
        <f t="shared" si="16"/>
        <v>11505908</v>
      </c>
      <c r="B148" s="5">
        <v>11505</v>
      </c>
      <c r="C148" s="5" t="s">
        <v>55</v>
      </c>
      <c r="D148" s="5">
        <v>8</v>
      </c>
      <c r="E148" s="8" t="s">
        <v>213</v>
      </c>
      <c r="F148" s="9">
        <v>2</v>
      </c>
      <c r="G148" s="28" t="s">
        <v>158</v>
      </c>
      <c r="H148" s="28">
        <v>2250</v>
      </c>
      <c r="I148" s="28">
        <v>3</v>
      </c>
      <c r="J148" s="28" t="s">
        <v>159</v>
      </c>
      <c r="K148" s="28">
        <v>675</v>
      </c>
      <c r="L148" s="28" t="str">
        <f>G148&amp;"+"&amp;H148&amp;"，"&amp;J148&amp;"+"&amp;K148&amp;""</f>
        <v>攻击+2250，防御+675</v>
      </c>
      <c r="M148" s="1">
        <v>2</v>
      </c>
      <c r="N148" s="1" t="str">
        <f t="shared" si="11"/>
        <v>15</v>
      </c>
    </row>
    <row r="149" spans="1:14" x14ac:dyDescent="0.25">
      <c r="A149" s="5" t="str">
        <f t="shared" si="16"/>
        <v>11505909</v>
      </c>
      <c r="B149" s="5">
        <v>11505</v>
      </c>
      <c r="C149" s="5" t="s">
        <v>55</v>
      </c>
      <c r="D149" s="5">
        <v>9</v>
      </c>
      <c r="E149" s="8" t="s">
        <v>214</v>
      </c>
      <c r="F149" s="9">
        <v>5</v>
      </c>
      <c r="G149" s="28" t="s">
        <v>161</v>
      </c>
      <c r="H149" s="28">
        <v>90</v>
      </c>
      <c r="I149" s="28">
        <v>22</v>
      </c>
      <c r="J149" s="28" t="s">
        <v>236</v>
      </c>
      <c r="K149" s="28">
        <v>33</v>
      </c>
      <c r="L149" s="28" t="str">
        <f>G149&amp;"+"&amp;H149/10&amp;"%，"&amp;J149&amp;"+"&amp;K149/10&amp;"%"</f>
        <v>攻击加成+9%，最终增伤+3.3%</v>
      </c>
      <c r="M149" s="1">
        <v>2</v>
      </c>
      <c r="N149" s="1" t="str">
        <f t="shared" si="11"/>
        <v>15</v>
      </c>
    </row>
    <row r="150" spans="1:14" x14ac:dyDescent="0.25">
      <c r="A150" s="5" t="str">
        <f t="shared" ref="A150" si="17">B150&amp;9&amp;D150</f>
        <v>11505910</v>
      </c>
      <c r="B150" s="5">
        <v>11505</v>
      </c>
      <c r="C150" s="5" t="s">
        <v>55</v>
      </c>
      <c r="D150" s="5">
        <v>10</v>
      </c>
      <c r="E150" s="8" t="s">
        <v>215</v>
      </c>
      <c r="F150" s="9">
        <v>2</v>
      </c>
      <c r="G150" s="28" t="s">
        <v>158</v>
      </c>
      <c r="H150" s="28">
        <v>3375</v>
      </c>
      <c r="I150" s="28">
        <v>3</v>
      </c>
      <c r="J150" s="28" t="s">
        <v>159</v>
      </c>
      <c r="K150" s="28">
        <v>1012</v>
      </c>
      <c r="L150" s="28" t="str">
        <f>G150&amp;"+"&amp;H150&amp;"，"&amp;J150&amp;"+"&amp;K150&amp;""</f>
        <v>攻击+3375，防御+1012</v>
      </c>
      <c r="M150" s="1">
        <v>2</v>
      </c>
      <c r="N150" s="1" t="str">
        <f t="shared" ref="N150:N213" si="18">MIDB(B150,2,2)</f>
        <v>15</v>
      </c>
    </row>
    <row r="151" spans="1:14" x14ac:dyDescent="0.25">
      <c r="A151" s="5" t="str">
        <f t="shared" si="12"/>
        <v>11505911</v>
      </c>
      <c r="B151" s="5">
        <v>11505</v>
      </c>
      <c r="C151" s="5" t="s">
        <v>55</v>
      </c>
      <c r="D151" s="5">
        <v>11</v>
      </c>
      <c r="E151" s="8" t="s">
        <v>216</v>
      </c>
      <c r="F151" s="9">
        <v>2</v>
      </c>
      <c r="G151" s="28" t="s">
        <v>158</v>
      </c>
      <c r="H151" s="28">
        <v>0</v>
      </c>
      <c r="I151" s="28">
        <v>3</v>
      </c>
      <c r="J151" s="28" t="s">
        <v>159</v>
      </c>
      <c r="K151" s="28">
        <v>0</v>
      </c>
      <c r="L151" s="28" t="str">
        <f>G151&amp;"+"&amp;H151&amp;"，"&amp;J151&amp;"+"&amp;K151&amp;""</f>
        <v>攻击+0，防御+0</v>
      </c>
      <c r="M151" s="1">
        <v>2</v>
      </c>
      <c r="N151" s="1" t="str">
        <f t="shared" si="18"/>
        <v>15</v>
      </c>
    </row>
    <row r="152" spans="1:14" x14ac:dyDescent="0.25">
      <c r="A152" s="5" t="str">
        <f t="shared" si="12"/>
        <v>11505912</v>
      </c>
      <c r="B152" s="5">
        <v>11505</v>
      </c>
      <c r="C152" s="5" t="s">
        <v>55</v>
      </c>
      <c r="D152" s="5">
        <v>12</v>
      </c>
      <c r="E152" s="8" t="s">
        <v>217</v>
      </c>
      <c r="F152" s="9">
        <v>5</v>
      </c>
      <c r="G152" s="28" t="s">
        <v>161</v>
      </c>
      <c r="H152" s="28">
        <v>0</v>
      </c>
      <c r="I152" s="28">
        <v>22</v>
      </c>
      <c r="J152" s="28" t="s">
        <v>236</v>
      </c>
      <c r="K152" s="28">
        <v>0</v>
      </c>
      <c r="L152" s="28" t="str">
        <f>G152&amp;"+"&amp;H152/10&amp;"%，"&amp;J152&amp;"+"&amp;K152/10&amp;"%"</f>
        <v>攻击加成+0%，最终增伤+0%</v>
      </c>
      <c r="M152" s="1">
        <v>2</v>
      </c>
      <c r="N152" s="1" t="str">
        <f t="shared" si="18"/>
        <v>15</v>
      </c>
    </row>
    <row r="153" spans="1:14" x14ac:dyDescent="0.25">
      <c r="A153" s="5" t="str">
        <f t="shared" si="12"/>
        <v>11505913</v>
      </c>
      <c r="B153" s="5">
        <v>11505</v>
      </c>
      <c r="C153" s="5" t="s">
        <v>55</v>
      </c>
      <c r="D153" s="5">
        <v>13</v>
      </c>
      <c r="E153" s="8" t="s">
        <v>218</v>
      </c>
      <c r="F153" s="9">
        <v>2</v>
      </c>
      <c r="G153" s="28" t="s">
        <v>158</v>
      </c>
      <c r="H153" s="28">
        <v>0</v>
      </c>
      <c r="I153" s="28">
        <v>3</v>
      </c>
      <c r="J153" s="28" t="s">
        <v>159</v>
      </c>
      <c r="K153" s="28">
        <v>0</v>
      </c>
      <c r="L153" s="28" t="str">
        <f>G153&amp;"+"&amp;H153&amp;"，"&amp;J153&amp;"+"&amp;K153&amp;""</f>
        <v>攻击+0，防御+0</v>
      </c>
      <c r="M153" s="1">
        <v>2</v>
      </c>
      <c r="N153" s="1" t="str">
        <f t="shared" si="18"/>
        <v>15</v>
      </c>
    </row>
    <row r="154" spans="1:14" x14ac:dyDescent="0.25">
      <c r="A154" s="5" t="str">
        <f t="shared" ref="A154:A215" si="19">B154&amp;9&amp;D154</f>
        <v>11505914</v>
      </c>
      <c r="B154" s="5">
        <v>11505</v>
      </c>
      <c r="C154" s="5" t="s">
        <v>55</v>
      </c>
      <c r="D154" s="5">
        <v>14</v>
      </c>
      <c r="E154" s="8" t="s">
        <v>219</v>
      </c>
      <c r="F154" s="9">
        <v>5</v>
      </c>
      <c r="G154" s="28" t="s">
        <v>161</v>
      </c>
      <c r="H154" s="28">
        <v>0</v>
      </c>
      <c r="I154" s="28">
        <v>22</v>
      </c>
      <c r="J154" s="28" t="s">
        <v>236</v>
      </c>
      <c r="K154" s="28">
        <v>0</v>
      </c>
      <c r="L154" s="28" t="str">
        <f>G154&amp;"+"&amp;H154/10&amp;"%，"&amp;J154&amp;"+"&amp;K154/10&amp;"%"</f>
        <v>攻击加成+0%，最终增伤+0%</v>
      </c>
      <c r="M154" s="1">
        <v>2</v>
      </c>
      <c r="N154" s="1" t="str">
        <f t="shared" si="18"/>
        <v>15</v>
      </c>
    </row>
    <row r="155" spans="1:14" x14ac:dyDescent="0.25">
      <c r="A155" s="5" t="str">
        <f t="shared" si="19"/>
        <v>11505915</v>
      </c>
      <c r="B155" s="5">
        <v>11505</v>
      </c>
      <c r="C155" s="5" t="s">
        <v>55</v>
      </c>
      <c r="D155" s="5">
        <v>15</v>
      </c>
      <c r="E155" s="8" t="s">
        <v>220</v>
      </c>
      <c r="F155" s="9">
        <v>2</v>
      </c>
      <c r="G155" s="28" t="s">
        <v>158</v>
      </c>
      <c r="H155" s="28">
        <v>0</v>
      </c>
      <c r="I155" s="28">
        <v>3</v>
      </c>
      <c r="J155" s="28" t="s">
        <v>159</v>
      </c>
      <c r="K155" s="28">
        <v>0</v>
      </c>
      <c r="L155" s="28" t="str">
        <f>G155&amp;"+"&amp;H155&amp;"，"&amp;J155&amp;"+"&amp;K155&amp;""</f>
        <v>攻击+0，防御+0</v>
      </c>
      <c r="M155" s="1">
        <v>2</v>
      </c>
      <c r="N155" s="1" t="str">
        <f t="shared" si="18"/>
        <v>15</v>
      </c>
    </row>
    <row r="156" spans="1:14" x14ac:dyDescent="0.25">
      <c r="A156" s="5" t="str">
        <f t="shared" si="16"/>
        <v>11506901</v>
      </c>
      <c r="B156" s="5">
        <v>11506</v>
      </c>
      <c r="C156" s="19" t="s">
        <v>56</v>
      </c>
      <c r="D156" s="5">
        <v>1</v>
      </c>
      <c r="E156" s="8" t="s">
        <v>133</v>
      </c>
      <c r="F156" s="9">
        <v>2</v>
      </c>
      <c r="G156" s="28" t="s">
        <v>158</v>
      </c>
      <c r="H156" s="28">
        <v>300</v>
      </c>
      <c r="I156" s="28">
        <v>1</v>
      </c>
      <c r="J156" s="28" t="s">
        <v>156</v>
      </c>
      <c r="K156" s="28">
        <v>750</v>
      </c>
      <c r="L156" s="28" t="str">
        <f>G156&amp;"+"&amp;H156&amp;"，"&amp;J156&amp;"+"&amp;K156</f>
        <v>攻击+300，生命+750</v>
      </c>
      <c r="M156" s="1">
        <v>2</v>
      </c>
      <c r="N156" s="1" t="str">
        <f t="shared" si="18"/>
        <v>15</v>
      </c>
    </row>
    <row r="157" spans="1:14" x14ac:dyDescent="0.25">
      <c r="A157" s="5" t="str">
        <f t="shared" si="16"/>
        <v>11506902</v>
      </c>
      <c r="B157" s="5">
        <v>11506</v>
      </c>
      <c r="C157" s="19" t="s">
        <v>56</v>
      </c>
      <c r="D157" s="5">
        <v>2</v>
      </c>
      <c r="E157" s="8" t="s">
        <v>134</v>
      </c>
      <c r="F157" s="9">
        <v>5</v>
      </c>
      <c r="G157" s="28" t="s">
        <v>161</v>
      </c>
      <c r="H157" s="28">
        <v>60</v>
      </c>
      <c r="I157" s="28">
        <v>9</v>
      </c>
      <c r="J157" s="28" t="s">
        <v>164</v>
      </c>
      <c r="K157" s="28">
        <v>60</v>
      </c>
      <c r="L157" s="28" t="str">
        <f>G157&amp;"+"&amp;H157/10&amp;"%，"&amp;J157&amp;"+"&amp;K157/10&amp;"%"</f>
        <v>攻击加成+6%，命中+6%</v>
      </c>
      <c r="M157" s="1">
        <v>2</v>
      </c>
      <c r="N157" s="1" t="str">
        <f t="shared" si="18"/>
        <v>15</v>
      </c>
    </row>
    <row r="158" spans="1:14" x14ac:dyDescent="0.25">
      <c r="A158" s="5" t="str">
        <f t="shared" si="16"/>
        <v>11506903</v>
      </c>
      <c r="B158" s="5">
        <v>11506</v>
      </c>
      <c r="C158" s="19" t="s">
        <v>56</v>
      </c>
      <c r="D158" s="5">
        <v>3</v>
      </c>
      <c r="E158" s="8" t="s">
        <v>135</v>
      </c>
      <c r="F158" s="9">
        <v>3</v>
      </c>
      <c r="G158" s="28" t="s">
        <v>159</v>
      </c>
      <c r="H158" s="28">
        <v>300</v>
      </c>
      <c r="I158" s="28">
        <v>1</v>
      </c>
      <c r="J158" s="28" t="s">
        <v>156</v>
      </c>
      <c r="K158" s="28">
        <v>2250</v>
      </c>
      <c r="L158" s="28" t="str">
        <f>G158&amp;"+"&amp;H158&amp;"，"&amp;J158&amp;"+"&amp;K158&amp;""</f>
        <v>防御+300，生命+2250</v>
      </c>
      <c r="M158" s="1">
        <v>2</v>
      </c>
      <c r="N158" s="1" t="str">
        <f t="shared" si="18"/>
        <v>15</v>
      </c>
    </row>
    <row r="159" spans="1:14" x14ac:dyDescent="0.25">
      <c r="A159" s="5" t="str">
        <f t="shared" si="16"/>
        <v>11506904</v>
      </c>
      <c r="B159" s="5">
        <v>11506</v>
      </c>
      <c r="C159" s="19" t="s">
        <v>56</v>
      </c>
      <c r="D159" s="5">
        <v>4</v>
      </c>
      <c r="E159" s="8" t="s">
        <v>136</v>
      </c>
      <c r="F159" s="9">
        <v>7</v>
      </c>
      <c r="G159" s="28" t="s">
        <v>151</v>
      </c>
      <c r="H159" s="28">
        <v>45</v>
      </c>
      <c r="I159" s="28">
        <v>13</v>
      </c>
      <c r="J159" s="28" t="s">
        <v>167</v>
      </c>
      <c r="K159" s="28">
        <v>120</v>
      </c>
      <c r="L159" s="28" t="str">
        <f>G159&amp;"+"&amp;H159/10&amp;"%，"&amp;J159&amp;"+"&amp;K159/10&amp;"%"</f>
        <v>伤害加成+4.5%，暴击伤害+12%</v>
      </c>
      <c r="M159" s="1">
        <v>2</v>
      </c>
      <c r="N159" s="1" t="str">
        <f t="shared" si="18"/>
        <v>15</v>
      </c>
    </row>
    <row r="160" spans="1:14" x14ac:dyDescent="0.25">
      <c r="A160" s="5" t="str">
        <f t="shared" si="16"/>
        <v>11506905</v>
      </c>
      <c r="B160" s="5">
        <v>11506</v>
      </c>
      <c r="C160" s="19" t="s">
        <v>56</v>
      </c>
      <c r="D160" s="5">
        <v>5</v>
      </c>
      <c r="E160" s="8" t="s">
        <v>137</v>
      </c>
      <c r="F160" s="9">
        <v>7</v>
      </c>
      <c r="G160" s="28" t="s">
        <v>151</v>
      </c>
      <c r="H160" s="28">
        <v>75</v>
      </c>
      <c r="I160" s="28">
        <v>8</v>
      </c>
      <c r="J160" s="28" t="s">
        <v>163</v>
      </c>
      <c r="K160" s="28">
        <v>30</v>
      </c>
      <c r="L160" s="28" t="str">
        <f>G160&amp;"+"&amp;H160/10&amp;"%，"&amp;J160&amp;"+"&amp;K160/10&amp;"%"</f>
        <v>伤害加成+7.5%，伤害减免+3%</v>
      </c>
      <c r="M160" s="1">
        <v>2</v>
      </c>
      <c r="N160" s="1" t="str">
        <f t="shared" si="18"/>
        <v>15</v>
      </c>
    </row>
    <row r="161" spans="1:27" x14ac:dyDescent="0.25">
      <c r="A161" s="5" t="str">
        <f t="shared" si="16"/>
        <v>11506906</v>
      </c>
      <c r="B161" s="5">
        <v>11506</v>
      </c>
      <c r="C161" s="19" t="s">
        <v>56</v>
      </c>
      <c r="D161" s="5">
        <v>6</v>
      </c>
      <c r="E161" s="8" t="s">
        <v>211</v>
      </c>
      <c r="F161" s="9">
        <v>2</v>
      </c>
      <c r="G161" s="28" t="s">
        <v>158</v>
      </c>
      <c r="H161" s="28">
        <v>1500</v>
      </c>
      <c r="I161" s="28">
        <v>3</v>
      </c>
      <c r="J161" s="28" t="s">
        <v>159</v>
      </c>
      <c r="K161" s="28">
        <v>450</v>
      </c>
      <c r="L161" s="28" t="str">
        <f>G161&amp;"+"&amp;H161&amp;"，"&amp;J161&amp;"+"&amp;K161&amp;""</f>
        <v>攻击+1500，防御+450</v>
      </c>
      <c r="M161" s="1">
        <v>2</v>
      </c>
      <c r="N161" s="1" t="str">
        <f t="shared" si="18"/>
        <v>15</v>
      </c>
    </row>
    <row r="162" spans="1:27" x14ac:dyDescent="0.25">
      <c r="A162" s="5" t="str">
        <f t="shared" si="16"/>
        <v>11506907</v>
      </c>
      <c r="B162" s="5">
        <v>11506</v>
      </c>
      <c r="C162" s="19" t="s">
        <v>56</v>
      </c>
      <c r="D162" s="5">
        <v>7</v>
      </c>
      <c r="E162" s="8" t="s">
        <v>212</v>
      </c>
      <c r="F162" s="9">
        <v>5</v>
      </c>
      <c r="G162" s="28" t="s">
        <v>161</v>
      </c>
      <c r="H162" s="28">
        <v>60</v>
      </c>
      <c r="I162" s="28">
        <v>22</v>
      </c>
      <c r="J162" s="28" t="s">
        <v>236</v>
      </c>
      <c r="K162" s="28">
        <v>22</v>
      </c>
      <c r="L162" s="28" t="str">
        <f>G162&amp;"+"&amp;H162/10&amp;"%，"&amp;J162&amp;"+"&amp;K162/10&amp;"%"</f>
        <v>攻击加成+6%，最终增伤+2.2%</v>
      </c>
      <c r="M162" s="1">
        <v>2</v>
      </c>
      <c r="N162" s="1" t="str">
        <f t="shared" si="18"/>
        <v>15</v>
      </c>
    </row>
    <row r="163" spans="1:27" x14ac:dyDescent="0.25">
      <c r="A163" s="5" t="str">
        <f t="shared" si="16"/>
        <v>11506908</v>
      </c>
      <c r="B163" s="5">
        <v>11506</v>
      </c>
      <c r="C163" s="19" t="s">
        <v>56</v>
      </c>
      <c r="D163" s="5">
        <v>8</v>
      </c>
      <c r="E163" s="8" t="s">
        <v>213</v>
      </c>
      <c r="F163" s="9">
        <v>2</v>
      </c>
      <c r="G163" s="28" t="s">
        <v>158</v>
      </c>
      <c r="H163" s="28">
        <v>2250</v>
      </c>
      <c r="I163" s="28">
        <v>3</v>
      </c>
      <c r="J163" s="28" t="s">
        <v>159</v>
      </c>
      <c r="K163" s="28">
        <v>675</v>
      </c>
      <c r="L163" s="28" t="str">
        <f>G163&amp;"+"&amp;H163&amp;"，"&amp;J163&amp;"+"&amp;K163&amp;""</f>
        <v>攻击+2250，防御+675</v>
      </c>
      <c r="M163" s="1">
        <v>2</v>
      </c>
      <c r="N163" s="1" t="str">
        <f t="shared" si="18"/>
        <v>15</v>
      </c>
    </row>
    <row r="164" spans="1:27" x14ac:dyDescent="0.25">
      <c r="A164" s="5" t="str">
        <f t="shared" si="16"/>
        <v>11506909</v>
      </c>
      <c r="B164" s="5">
        <v>11506</v>
      </c>
      <c r="C164" s="19" t="s">
        <v>56</v>
      </c>
      <c r="D164" s="5">
        <v>9</v>
      </c>
      <c r="E164" s="8" t="s">
        <v>214</v>
      </c>
      <c r="F164" s="9">
        <v>5</v>
      </c>
      <c r="G164" s="28" t="s">
        <v>161</v>
      </c>
      <c r="H164" s="28">
        <v>90</v>
      </c>
      <c r="I164" s="28">
        <v>22</v>
      </c>
      <c r="J164" s="28" t="s">
        <v>236</v>
      </c>
      <c r="K164" s="28">
        <v>33</v>
      </c>
      <c r="L164" s="28" t="str">
        <f>G164&amp;"+"&amp;H164/10&amp;"%，"&amp;J164&amp;"+"&amp;K164/10&amp;"%"</f>
        <v>攻击加成+9%，最终增伤+3.3%</v>
      </c>
      <c r="M164" s="1">
        <v>2</v>
      </c>
      <c r="N164" s="1" t="str">
        <f t="shared" si="18"/>
        <v>15</v>
      </c>
    </row>
    <row r="165" spans="1:27" x14ac:dyDescent="0.25">
      <c r="A165" s="5" t="str">
        <f t="shared" ref="A165" si="20">B165&amp;9&amp;D165</f>
        <v>11506910</v>
      </c>
      <c r="B165" s="5">
        <v>11506</v>
      </c>
      <c r="C165" s="19" t="s">
        <v>56</v>
      </c>
      <c r="D165" s="5">
        <v>10</v>
      </c>
      <c r="E165" s="8" t="s">
        <v>215</v>
      </c>
      <c r="F165" s="9">
        <v>2</v>
      </c>
      <c r="G165" s="28" t="s">
        <v>158</v>
      </c>
      <c r="H165" s="28">
        <v>3375</v>
      </c>
      <c r="I165" s="28">
        <v>3</v>
      </c>
      <c r="J165" s="28" t="s">
        <v>159</v>
      </c>
      <c r="K165" s="28">
        <v>1012</v>
      </c>
      <c r="L165" s="28" t="str">
        <f>G165&amp;"+"&amp;H165&amp;"，"&amp;J165&amp;"+"&amp;K165&amp;""</f>
        <v>攻击+3375，防御+1012</v>
      </c>
      <c r="M165" s="1">
        <v>2</v>
      </c>
      <c r="N165" s="1" t="str">
        <f t="shared" si="18"/>
        <v>15</v>
      </c>
    </row>
    <row r="166" spans="1:27" x14ac:dyDescent="0.25">
      <c r="A166" s="5" t="str">
        <f t="shared" si="19"/>
        <v>11506911</v>
      </c>
      <c r="B166" s="5">
        <v>11506</v>
      </c>
      <c r="C166" s="19" t="s">
        <v>56</v>
      </c>
      <c r="D166" s="5">
        <v>11</v>
      </c>
      <c r="E166" s="8" t="s">
        <v>216</v>
      </c>
      <c r="F166" s="9">
        <v>2</v>
      </c>
      <c r="G166" s="28" t="s">
        <v>158</v>
      </c>
      <c r="H166" s="28">
        <v>0</v>
      </c>
      <c r="I166" s="28">
        <v>3</v>
      </c>
      <c r="J166" s="28" t="s">
        <v>159</v>
      </c>
      <c r="K166" s="28">
        <v>0</v>
      </c>
      <c r="L166" s="28" t="str">
        <f>G166&amp;"+"&amp;H166&amp;"，"&amp;J166&amp;"+"&amp;K166&amp;""</f>
        <v>攻击+0，防御+0</v>
      </c>
      <c r="M166" s="1">
        <v>2</v>
      </c>
      <c r="N166" s="1" t="str">
        <f t="shared" si="18"/>
        <v>15</v>
      </c>
    </row>
    <row r="167" spans="1:27" x14ac:dyDescent="0.25">
      <c r="A167" s="5" t="str">
        <f t="shared" si="19"/>
        <v>11506912</v>
      </c>
      <c r="B167" s="5">
        <v>11506</v>
      </c>
      <c r="C167" s="19" t="s">
        <v>56</v>
      </c>
      <c r="D167" s="5">
        <v>12</v>
      </c>
      <c r="E167" s="8" t="s">
        <v>217</v>
      </c>
      <c r="F167" s="9">
        <v>5</v>
      </c>
      <c r="G167" s="28" t="s">
        <v>161</v>
      </c>
      <c r="H167" s="28">
        <v>0</v>
      </c>
      <c r="I167" s="28">
        <v>22</v>
      </c>
      <c r="J167" s="28" t="s">
        <v>236</v>
      </c>
      <c r="K167" s="28">
        <v>0</v>
      </c>
      <c r="L167" s="28" t="str">
        <f>G167&amp;"+"&amp;H167/10&amp;"%，"&amp;J167&amp;"+"&amp;K167/10&amp;"%"</f>
        <v>攻击加成+0%，最终增伤+0%</v>
      </c>
      <c r="M167" s="1">
        <v>2</v>
      </c>
      <c r="N167" s="1" t="str">
        <f t="shared" si="18"/>
        <v>15</v>
      </c>
    </row>
    <row r="168" spans="1:27" x14ac:dyDescent="0.25">
      <c r="A168" s="5" t="str">
        <f t="shared" si="19"/>
        <v>11506913</v>
      </c>
      <c r="B168" s="5">
        <v>11506</v>
      </c>
      <c r="C168" s="19" t="s">
        <v>56</v>
      </c>
      <c r="D168" s="5">
        <v>13</v>
      </c>
      <c r="E168" s="8" t="s">
        <v>218</v>
      </c>
      <c r="F168" s="9">
        <v>2</v>
      </c>
      <c r="G168" s="28" t="s">
        <v>158</v>
      </c>
      <c r="H168" s="28">
        <v>0</v>
      </c>
      <c r="I168" s="28">
        <v>3</v>
      </c>
      <c r="J168" s="28" t="s">
        <v>159</v>
      </c>
      <c r="K168" s="28">
        <v>0</v>
      </c>
      <c r="L168" s="28" t="str">
        <f>G168&amp;"+"&amp;H168&amp;"，"&amp;J168&amp;"+"&amp;K168&amp;""</f>
        <v>攻击+0，防御+0</v>
      </c>
      <c r="M168" s="1">
        <v>2</v>
      </c>
      <c r="N168" s="1" t="str">
        <f t="shared" si="18"/>
        <v>15</v>
      </c>
    </row>
    <row r="169" spans="1:27" x14ac:dyDescent="0.25">
      <c r="A169" s="5" t="str">
        <f t="shared" si="19"/>
        <v>11506914</v>
      </c>
      <c r="B169" s="5">
        <v>11506</v>
      </c>
      <c r="C169" s="19" t="s">
        <v>56</v>
      </c>
      <c r="D169" s="5">
        <v>14</v>
      </c>
      <c r="E169" s="8" t="s">
        <v>219</v>
      </c>
      <c r="F169" s="9">
        <v>5</v>
      </c>
      <c r="G169" s="28" t="s">
        <v>161</v>
      </c>
      <c r="H169" s="28">
        <v>0</v>
      </c>
      <c r="I169" s="28">
        <v>22</v>
      </c>
      <c r="J169" s="28" t="s">
        <v>236</v>
      </c>
      <c r="K169" s="28">
        <v>0</v>
      </c>
      <c r="L169" s="28" t="str">
        <f>G169&amp;"+"&amp;H169/10&amp;"%，"&amp;J169&amp;"+"&amp;K169/10&amp;"%"</f>
        <v>攻击加成+0%，最终增伤+0%</v>
      </c>
      <c r="M169" s="1">
        <v>2</v>
      </c>
      <c r="N169" s="1" t="str">
        <f t="shared" si="18"/>
        <v>15</v>
      </c>
    </row>
    <row r="170" spans="1:27" x14ac:dyDescent="0.25">
      <c r="A170" s="5" t="str">
        <f t="shared" si="19"/>
        <v>11506915</v>
      </c>
      <c r="B170" s="5">
        <v>11506</v>
      </c>
      <c r="C170" s="19" t="s">
        <v>56</v>
      </c>
      <c r="D170" s="5">
        <v>15</v>
      </c>
      <c r="E170" s="8" t="s">
        <v>220</v>
      </c>
      <c r="F170" s="9">
        <v>2</v>
      </c>
      <c r="G170" s="28" t="s">
        <v>158</v>
      </c>
      <c r="H170" s="28">
        <v>0</v>
      </c>
      <c r="I170" s="28">
        <v>3</v>
      </c>
      <c r="J170" s="28" t="s">
        <v>159</v>
      </c>
      <c r="K170" s="28">
        <v>0</v>
      </c>
      <c r="L170" s="28" t="str">
        <f>G170&amp;"+"&amp;H170&amp;"，"&amp;J170&amp;"+"&amp;K170&amp;""</f>
        <v>攻击+0，防御+0</v>
      </c>
      <c r="M170" s="1">
        <v>2</v>
      </c>
      <c r="N170" s="1" t="str">
        <f t="shared" si="18"/>
        <v>15</v>
      </c>
      <c r="O170" s="29" t="s">
        <v>205</v>
      </c>
      <c r="P170" s="29"/>
      <c r="Q170" s="29"/>
      <c r="R170" s="30" t="s">
        <v>206</v>
      </c>
      <c r="S170" s="30"/>
      <c r="T170" s="30"/>
      <c r="V170" s="31" t="s">
        <v>207</v>
      </c>
      <c r="W170" s="31"/>
      <c r="X170" s="31"/>
    </row>
    <row r="171" spans="1:27" x14ac:dyDescent="0.25">
      <c r="A171" s="5" t="str">
        <f t="shared" si="16"/>
        <v>11507901</v>
      </c>
      <c r="B171" s="27">
        <v>11507</v>
      </c>
      <c r="C171" s="5" t="s">
        <v>57</v>
      </c>
      <c r="D171" s="27">
        <v>1</v>
      </c>
      <c r="E171" s="8" t="s">
        <v>133</v>
      </c>
      <c r="F171" s="9">
        <v>3</v>
      </c>
      <c r="G171" s="28" t="s">
        <v>159</v>
      </c>
      <c r="H171" s="28">
        <v>225</v>
      </c>
      <c r="I171" s="28">
        <v>1</v>
      </c>
      <c r="J171" s="28" t="s">
        <v>156</v>
      </c>
      <c r="K171" s="28">
        <v>1875</v>
      </c>
      <c r="L171" s="28" t="str">
        <f>G171&amp;"+"&amp;H171&amp;"，"&amp;J171&amp;"+"&amp;K171</f>
        <v>防御+225，生命+1875</v>
      </c>
      <c r="M171" s="1">
        <v>3</v>
      </c>
      <c r="N171" s="1" t="str">
        <f t="shared" si="18"/>
        <v>15</v>
      </c>
      <c r="O171" s="29" t="s">
        <v>201</v>
      </c>
      <c r="P171" s="29"/>
      <c r="Q171" s="29"/>
      <c r="R171" s="30" t="s">
        <v>196</v>
      </c>
      <c r="S171" s="30"/>
      <c r="T171" s="30"/>
      <c r="V171" s="32" t="s">
        <v>193</v>
      </c>
      <c r="W171" s="31"/>
      <c r="X171" s="31"/>
    </row>
    <row r="172" spans="1:27" x14ac:dyDescent="0.25">
      <c r="A172" s="5" t="str">
        <f t="shared" si="16"/>
        <v>11507902</v>
      </c>
      <c r="B172" s="27">
        <v>11507</v>
      </c>
      <c r="C172" s="5" t="s">
        <v>57</v>
      </c>
      <c r="D172" s="27">
        <v>2</v>
      </c>
      <c r="E172" s="8" t="s">
        <v>134</v>
      </c>
      <c r="F172" s="9">
        <v>4</v>
      </c>
      <c r="G172" s="28" t="s">
        <v>160</v>
      </c>
      <c r="H172" s="28">
        <v>45</v>
      </c>
      <c r="I172" s="28">
        <v>10</v>
      </c>
      <c r="J172" s="28" t="s">
        <v>165</v>
      </c>
      <c r="K172" s="28">
        <v>60</v>
      </c>
      <c r="L172" s="28" t="str">
        <f>G172&amp;"+"&amp;H172/10&amp;"%，"&amp;J172&amp;"+"&amp;K172/10&amp;"%"</f>
        <v>生命加成+4.5%，闪避+6%</v>
      </c>
      <c r="M172" s="1">
        <v>3</v>
      </c>
      <c r="N172" s="1" t="str">
        <f t="shared" si="18"/>
        <v>15</v>
      </c>
      <c r="O172" s="29" t="s">
        <v>202</v>
      </c>
      <c r="P172" s="29"/>
      <c r="Q172" s="29"/>
      <c r="R172" s="30" t="s">
        <v>197</v>
      </c>
      <c r="S172" s="30"/>
      <c r="T172" s="30"/>
      <c r="V172" s="32" t="s">
        <v>194</v>
      </c>
      <c r="W172" s="31"/>
      <c r="X172" s="31"/>
    </row>
    <row r="173" spans="1:27" x14ac:dyDescent="0.25">
      <c r="A173" s="5" t="str">
        <f t="shared" si="16"/>
        <v>11507903</v>
      </c>
      <c r="B173" s="27">
        <v>11507</v>
      </c>
      <c r="C173" s="5" t="s">
        <v>57</v>
      </c>
      <c r="D173" s="27">
        <v>3</v>
      </c>
      <c r="E173" s="8" t="s">
        <v>135</v>
      </c>
      <c r="F173" s="9">
        <v>6</v>
      </c>
      <c r="G173" s="28" t="s">
        <v>162</v>
      </c>
      <c r="H173" s="28">
        <v>60</v>
      </c>
      <c r="I173" s="28">
        <v>1</v>
      </c>
      <c r="J173" s="28" t="s">
        <v>156</v>
      </c>
      <c r="K173" s="28">
        <v>5625</v>
      </c>
      <c r="L173" s="28" t="str">
        <f>G173&amp;"+"&amp;H173/10&amp;"%，"&amp;J173&amp;"+"&amp;K173&amp;""</f>
        <v>防御加成+6%，生命+5625</v>
      </c>
      <c r="M173" s="1">
        <v>3</v>
      </c>
      <c r="N173" s="1" t="str">
        <f t="shared" si="18"/>
        <v>15</v>
      </c>
      <c r="O173" s="29" t="s">
        <v>203</v>
      </c>
      <c r="P173" s="29"/>
      <c r="Q173" s="29"/>
      <c r="R173" s="30" t="s">
        <v>198</v>
      </c>
      <c r="S173" s="30"/>
      <c r="T173" s="30"/>
      <c r="V173" s="32" t="s">
        <v>195</v>
      </c>
      <c r="W173" s="31"/>
      <c r="X173" s="31"/>
    </row>
    <row r="174" spans="1:27" x14ac:dyDescent="0.25">
      <c r="A174" s="5" t="str">
        <f t="shared" si="16"/>
        <v>11507904</v>
      </c>
      <c r="B174" s="27">
        <v>11507</v>
      </c>
      <c r="C174" s="5" t="s">
        <v>57</v>
      </c>
      <c r="D174" s="27">
        <v>4</v>
      </c>
      <c r="E174" s="8" t="s">
        <v>136</v>
      </c>
      <c r="F174" s="9">
        <v>8</v>
      </c>
      <c r="G174" s="28" t="s">
        <v>163</v>
      </c>
      <c r="H174" s="28">
        <v>22</v>
      </c>
      <c r="I174" s="28">
        <v>14</v>
      </c>
      <c r="J174" s="28" t="s">
        <v>168</v>
      </c>
      <c r="K174" s="28">
        <v>150</v>
      </c>
      <c r="L174" s="28" t="str">
        <f>G174&amp;"+"&amp;H174/10&amp;"%，"&amp;J174&amp;"+"&amp;K174/10&amp;"%"</f>
        <v>伤害减免+2.2%，暴击免伤+15%</v>
      </c>
      <c r="M174" s="1">
        <v>3</v>
      </c>
      <c r="N174" s="1" t="str">
        <f t="shared" si="18"/>
        <v>15</v>
      </c>
      <c r="O174" s="29" t="s">
        <v>208</v>
      </c>
      <c r="P174" s="29"/>
      <c r="Q174" s="29"/>
      <c r="R174" s="30" t="s">
        <v>208</v>
      </c>
      <c r="S174" s="30"/>
      <c r="T174" s="30"/>
      <c r="V174" s="32" t="s">
        <v>210</v>
      </c>
      <c r="W174" s="31"/>
      <c r="X174" s="31"/>
    </row>
    <row r="175" spans="1:27" x14ac:dyDescent="0.25">
      <c r="A175" s="5" t="str">
        <f t="shared" si="16"/>
        <v>11507905</v>
      </c>
      <c r="B175" s="27">
        <v>11507</v>
      </c>
      <c r="C175" s="5" t="s">
        <v>57</v>
      </c>
      <c r="D175" s="27">
        <v>5</v>
      </c>
      <c r="E175" s="8" t="s">
        <v>137</v>
      </c>
      <c r="F175" s="9">
        <v>4</v>
      </c>
      <c r="G175" s="28" t="s">
        <v>160</v>
      </c>
      <c r="H175" s="28">
        <v>90</v>
      </c>
      <c r="I175" s="28">
        <v>8</v>
      </c>
      <c r="J175" s="28" t="s">
        <v>163</v>
      </c>
      <c r="K175" s="28">
        <v>30</v>
      </c>
      <c r="L175" s="28" t="str">
        <f>G175&amp;"+"&amp;H175/10&amp;"%，"&amp;J175&amp;"+"&amp;K175/10&amp;"%"</f>
        <v>生命加成+9%，伤害减免+3%</v>
      </c>
      <c r="M175" s="1">
        <v>3</v>
      </c>
      <c r="N175" s="1" t="str">
        <f t="shared" si="18"/>
        <v>15</v>
      </c>
      <c r="O175" s="29" t="s">
        <v>209</v>
      </c>
      <c r="P175" s="29"/>
      <c r="Q175" s="29"/>
      <c r="R175" s="30" t="s">
        <v>199</v>
      </c>
      <c r="S175" s="30"/>
      <c r="T175" s="30"/>
      <c r="V175" s="32" t="s">
        <v>209</v>
      </c>
      <c r="W175" s="31"/>
      <c r="X175" s="31"/>
    </row>
    <row r="176" spans="1:27" x14ac:dyDescent="0.25">
      <c r="A176" s="5" t="str">
        <f t="shared" si="16"/>
        <v>11507906</v>
      </c>
      <c r="B176" s="27">
        <v>11507</v>
      </c>
      <c r="C176" s="5" t="s">
        <v>57</v>
      </c>
      <c r="D176" s="27">
        <v>6</v>
      </c>
      <c r="E176" s="8" t="s">
        <v>211</v>
      </c>
      <c r="F176" s="9">
        <v>3</v>
      </c>
      <c r="G176" s="28" t="s">
        <v>159</v>
      </c>
      <c r="H176" s="28">
        <v>450</v>
      </c>
      <c r="I176" s="28">
        <v>1</v>
      </c>
      <c r="J176" s="28" t="s">
        <v>156</v>
      </c>
      <c r="K176" s="28">
        <v>14700</v>
      </c>
      <c r="L176" s="28" t="str">
        <f>G176&amp;"+"&amp;H176&amp;"，"&amp;J176&amp;"+"&amp;K176&amp;""</f>
        <v>防御+450，生命+14700</v>
      </c>
      <c r="M176" s="1">
        <v>3</v>
      </c>
      <c r="N176" s="1" t="str">
        <f t="shared" si="18"/>
        <v>15</v>
      </c>
      <c r="O176" s="29" t="s">
        <v>256</v>
      </c>
      <c r="P176" s="29"/>
      <c r="Q176" s="29"/>
      <c r="R176" s="30" t="s">
        <v>259</v>
      </c>
      <c r="S176" s="30"/>
      <c r="T176" s="30"/>
      <c r="V176" s="31" t="s">
        <v>251</v>
      </c>
      <c r="W176" s="31"/>
      <c r="X176" s="31"/>
      <c r="AA176" s="1">
        <f>1800*12.7925+15000</f>
        <v>38026.5</v>
      </c>
    </row>
    <row r="177" spans="1:27" x14ac:dyDescent="0.25">
      <c r="A177" s="5" t="str">
        <f t="shared" si="16"/>
        <v>11507907</v>
      </c>
      <c r="B177" s="27">
        <v>11507</v>
      </c>
      <c r="C177" s="5" t="s">
        <v>57</v>
      </c>
      <c r="D177" s="27">
        <v>7</v>
      </c>
      <c r="E177" s="8" t="s">
        <v>212</v>
      </c>
      <c r="F177" s="9">
        <v>6</v>
      </c>
      <c r="G177" s="28" t="s">
        <v>162</v>
      </c>
      <c r="H177" s="28">
        <v>60</v>
      </c>
      <c r="I177" s="28">
        <v>23</v>
      </c>
      <c r="J177" s="28" t="s">
        <v>262</v>
      </c>
      <c r="K177" s="28">
        <v>22</v>
      </c>
      <c r="L177" s="28" t="str">
        <f>G177&amp;"+"&amp;H177/10&amp;"%，"&amp;J177&amp;"+"&amp;K177/10&amp;"%"</f>
        <v>防御加成+6%，最终免伤+2.2%</v>
      </c>
      <c r="M177" s="1">
        <v>3</v>
      </c>
      <c r="N177" s="1" t="str">
        <f t="shared" si="18"/>
        <v>15</v>
      </c>
      <c r="O177" s="29" t="s">
        <v>254</v>
      </c>
      <c r="P177" s="29"/>
      <c r="Q177" s="29"/>
      <c r="R177" s="30" t="s">
        <v>253</v>
      </c>
      <c r="S177" s="30"/>
      <c r="T177" s="30"/>
      <c r="V177" s="31" t="s">
        <v>252</v>
      </c>
      <c r="W177" s="31"/>
      <c r="X177" s="31"/>
    </row>
    <row r="178" spans="1:27" x14ac:dyDescent="0.25">
      <c r="A178" s="5" t="str">
        <f t="shared" si="16"/>
        <v>11507908</v>
      </c>
      <c r="B178" s="27">
        <v>11507</v>
      </c>
      <c r="C178" s="5" t="s">
        <v>57</v>
      </c>
      <c r="D178" s="27">
        <v>8</v>
      </c>
      <c r="E178" s="8" t="s">
        <v>213</v>
      </c>
      <c r="F178" s="9">
        <v>3</v>
      </c>
      <c r="G178" s="28" t="s">
        <v>159</v>
      </c>
      <c r="H178" s="28">
        <v>675</v>
      </c>
      <c r="I178" s="28">
        <v>1</v>
      </c>
      <c r="J178" s="28" t="s">
        <v>156</v>
      </c>
      <c r="K178" s="28">
        <v>21600</v>
      </c>
      <c r="L178" s="28" t="str">
        <f>G178&amp;"+"&amp;H178&amp;"，"&amp;J178&amp;"+"&amp;K178&amp;""</f>
        <v>防御+675，生命+21600</v>
      </c>
      <c r="M178" s="1">
        <v>3</v>
      </c>
      <c r="N178" s="1" t="str">
        <f t="shared" si="18"/>
        <v>15</v>
      </c>
      <c r="O178" s="29" t="s">
        <v>257</v>
      </c>
      <c r="P178" s="29"/>
      <c r="Q178" s="29"/>
      <c r="R178" s="30" t="s">
        <v>260</v>
      </c>
      <c r="S178" s="30"/>
      <c r="T178" s="30"/>
      <c r="V178" s="31" t="s">
        <v>250</v>
      </c>
      <c r="W178" s="31"/>
      <c r="X178" s="31"/>
      <c r="Z178" s="1">
        <v>3000</v>
      </c>
      <c r="AA178" s="1">
        <f>Z178*12.7925+Z179</f>
        <v>43377.5</v>
      </c>
    </row>
    <row r="179" spans="1:27" x14ac:dyDescent="0.25">
      <c r="A179" s="5" t="str">
        <f t="shared" si="16"/>
        <v>11507909</v>
      </c>
      <c r="B179" s="27">
        <v>11507</v>
      </c>
      <c r="C179" s="5" t="s">
        <v>57</v>
      </c>
      <c r="D179" s="27">
        <v>9</v>
      </c>
      <c r="E179" s="8" t="s">
        <v>214</v>
      </c>
      <c r="F179" s="9">
        <v>6</v>
      </c>
      <c r="G179" s="28" t="s">
        <v>162</v>
      </c>
      <c r="H179" s="28">
        <v>90</v>
      </c>
      <c r="I179" s="28">
        <v>23</v>
      </c>
      <c r="J179" s="28" t="s">
        <v>262</v>
      </c>
      <c r="K179" s="28">
        <v>30</v>
      </c>
      <c r="L179" s="28" t="str">
        <f>G179&amp;"+"&amp;H179/10&amp;"%，"&amp;J179&amp;"+"&amp;K179/10&amp;"%"</f>
        <v>防御加成+9%，最终免伤+3%</v>
      </c>
      <c r="M179" s="1">
        <v>3</v>
      </c>
      <c r="N179" s="1" t="str">
        <f t="shared" si="18"/>
        <v>15</v>
      </c>
      <c r="O179" s="29" t="s">
        <v>255</v>
      </c>
      <c r="P179" s="29"/>
      <c r="Q179" s="29"/>
      <c r="R179" s="30" t="s">
        <v>204</v>
      </c>
      <c r="S179" s="30"/>
      <c r="T179" s="30"/>
      <c r="V179" s="31" t="s">
        <v>200</v>
      </c>
      <c r="W179" s="31"/>
      <c r="X179" s="31"/>
      <c r="Z179" s="1">
        <v>5000</v>
      </c>
    </row>
    <row r="180" spans="1:27" x14ac:dyDescent="0.25">
      <c r="A180" s="5" t="str">
        <f t="shared" ref="A180" si="21">B180&amp;9&amp;D180</f>
        <v>11507910</v>
      </c>
      <c r="B180" s="27">
        <v>11507</v>
      </c>
      <c r="C180" s="5" t="s">
        <v>57</v>
      </c>
      <c r="D180" s="27">
        <v>10</v>
      </c>
      <c r="E180" s="8" t="s">
        <v>215</v>
      </c>
      <c r="F180" s="9">
        <v>3</v>
      </c>
      <c r="G180" s="28" t="s">
        <v>159</v>
      </c>
      <c r="H180" s="28">
        <v>1012</v>
      </c>
      <c r="I180" s="28">
        <v>1</v>
      </c>
      <c r="J180" s="28" t="s">
        <v>156</v>
      </c>
      <c r="K180" s="28">
        <v>32400</v>
      </c>
      <c r="L180" s="28" t="str">
        <f>G180&amp;"+"&amp;H180&amp;"，"&amp;J180&amp;"+"&amp;K180&amp;""</f>
        <v>防御+1012，生命+32400</v>
      </c>
      <c r="M180" s="1">
        <v>3</v>
      </c>
      <c r="N180" s="1" t="str">
        <f t="shared" si="18"/>
        <v>15</v>
      </c>
      <c r="O180" s="29" t="s">
        <v>258</v>
      </c>
      <c r="P180" s="29"/>
      <c r="Q180" s="29"/>
      <c r="R180" s="30" t="s">
        <v>261</v>
      </c>
      <c r="S180" s="30"/>
      <c r="T180" s="30"/>
      <c r="V180" s="31" t="s">
        <v>249</v>
      </c>
      <c r="W180" s="31"/>
      <c r="X180" s="31"/>
    </row>
    <row r="181" spans="1:27" x14ac:dyDescent="0.25">
      <c r="A181" s="5" t="str">
        <f t="shared" si="19"/>
        <v>11507911</v>
      </c>
      <c r="B181" s="27">
        <v>11507</v>
      </c>
      <c r="C181" s="5" t="s">
        <v>57</v>
      </c>
      <c r="D181" s="27">
        <v>11</v>
      </c>
      <c r="E181" s="8" t="s">
        <v>216</v>
      </c>
      <c r="F181" s="9">
        <v>3</v>
      </c>
      <c r="G181" s="28" t="s">
        <v>159</v>
      </c>
      <c r="H181" s="28">
        <v>0</v>
      </c>
      <c r="I181" s="28">
        <v>1</v>
      </c>
      <c r="J181" s="28" t="s">
        <v>156</v>
      </c>
      <c r="K181" s="28">
        <v>0</v>
      </c>
      <c r="L181" s="28" t="str">
        <f>G181&amp;"+"&amp;H181&amp;"，"&amp;J181&amp;"+"&amp;K181&amp;""</f>
        <v>防御+0，生命+0</v>
      </c>
      <c r="M181" s="1">
        <v>3</v>
      </c>
      <c r="N181" s="1" t="str">
        <f t="shared" si="18"/>
        <v>15</v>
      </c>
      <c r="O181" s="29">
        <v>1875</v>
      </c>
      <c r="P181" s="29">
        <v>36000</v>
      </c>
      <c r="Q181" s="29"/>
      <c r="R181" s="30">
        <v>1350</v>
      </c>
      <c r="S181" s="30">
        <v>43200</v>
      </c>
      <c r="T181" s="30"/>
      <c r="V181" s="31">
        <v>3600</v>
      </c>
      <c r="W181" s="31">
        <v>1350</v>
      </c>
      <c r="X181" s="31"/>
    </row>
    <row r="182" spans="1:27" x14ac:dyDescent="0.25">
      <c r="A182" s="5" t="str">
        <f t="shared" si="19"/>
        <v>11507912</v>
      </c>
      <c r="B182" s="27">
        <v>11507</v>
      </c>
      <c r="C182" s="5" t="s">
        <v>57</v>
      </c>
      <c r="D182" s="27">
        <v>12</v>
      </c>
      <c r="E182" s="8" t="s">
        <v>217</v>
      </c>
      <c r="F182" s="9">
        <v>6</v>
      </c>
      <c r="G182" s="28" t="s">
        <v>162</v>
      </c>
      <c r="H182" s="28">
        <v>0</v>
      </c>
      <c r="I182" s="28">
        <v>23</v>
      </c>
      <c r="J182" s="28" t="s">
        <v>262</v>
      </c>
      <c r="K182" s="28">
        <v>0</v>
      </c>
      <c r="L182" s="28" t="str">
        <f>G182&amp;"+"&amp;H182/10&amp;"%，"&amp;J182&amp;"+"&amp;K182/10&amp;"%"</f>
        <v>防御加成+0%，最终免伤+0%</v>
      </c>
      <c r="M182" s="1">
        <v>3</v>
      </c>
      <c r="N182" s="1" t="str">
        <f t="shared" si="18"/>
        <v>15</v>
      </c>
      <c r="O182" s="29"/>
      <c r="P182" s="29"/>
      <c r="Q182" s="29"/>
      <c r="R182" s="30"/>
      <c r="S182" s="30"/>
      <c r="T182" s="30"/>
      <c r="V182" s="31"/>
      <c r="W182" s="31"/>
      <c r="X182" s="31"/>
    </row>
    <row r="183" spans="1:27" x14ac:dyDescent="0.25">
      <c r="A183" s="5" t="str">
        <f t="shared" si="19"/>
        <v>11507913</v>
      </c>
      <c r="B183" s="27">
        <v>11507</v>
      </c>
      <c r="C183" s="5" t="s">
        <v>57</v>
      </c>
      <c r="D183" s="27">
        <v>13</v>
      </c>
      <c r="E183" s="8" t="s">
        <v>218</v>
      </c>
      <c r="F183" s="9">
        <v>3</v>
      </c>
      <c r="G183" s="28" t="s">
        <v>159</v>
      </c>
      <c r="H183" s="28">
        <v>0</v>
      </c>
      <c r="I183" s="28">
        <v>1</v>
      </c>
      <c r="J183" s="28" t="s">
        <v>156</v>
      </c>
      <c r="K183" s="28">
        <v>0</v>
      </c>
      <c r="L183" s="28" t="str">
        <f>G183&amp;"+"&amp;H183&amp;"，"&amp;J183&amp;"+"&amp;K183&amp;""</f>
        <v>防御+0，生命+0</v>
      </c>
      <c r="M183" s="1">
        <v>3</v>
      </c>
      <c r="N183" s="1" t="str">
        <f t="shared" si="18"/>
        <v>15</v>
      </c>
      <c r="O183" s="29"/>
      <c r="P183" s="29"/>
      <c r="Q183" s="29">
        <f>O181*13+P181</f>
        <v>60375</v>
      </c>
      <c r="R183" s="30"/>
      <c r="S183" s="30"/>
      <c r="T183" s="30">
        <f>R181*13+S181</f>
        <v>60750</v>
      </c>
      <c r="V183" s="31"/>
      <c r="W183" s="31"/>
      <c r="X183" s="31">
        <f>V181*13+W181*13</f>
        <v>64350</v>
      </c>
      <c r="Z183" s="1">
        <f>2400*13</f>
        <v>31200</v>
      </c>
    </row>
    <row r="184" spans="1:27" x14ac:dyDescent="0.25">
      <c r="A184" s="5" t="str">
        <f t="shared" si="19"/>
        <v>11507914</v>
      </c>
      <c r="B184" s="27">
        <v>11507</v>
      </c>
      <c r="C184" s="5" t="s">
        <v>57</v>
      </c>
      <c r="D184" s="27">
        <v>14</v>
      </c>
      <c r="E184" s="8" t="s">
        <v>219</v>
      </c>
      <c r="F184" s="9">
        <v>6</v>
      </c>
      <c r="G184" s="28" t="s">
        <v>162</v>
      </c>
      <c r="H184" s="28">
        <v>0</v>
      </c>
      <c r="I184" s="28">
        <v>23</v>
      </c>
      <c r="J184" s="28" t="s">
        <v>262</v>
      </c>
      <c r="K184" s="28">
        <v>0</v>
      </c>
      <c r="L184" s="28" t="str">
        <f>G184&amp;"+"&amp;H184/10&amp;"%，"&amp;J184&amp;"+"&amp;K184/10&amp;"%"</f>
        <v>防御加成+0%，最终免伤+0%</v>
      </c>
      <c r="M184" s="1">
        <v>3</v>
      </c>
      <c r="N184" s="1" t="str">
        <f t="shared" si="18"/>
        <v>15</v>
      </c>
    </row>
    <row r="185" spans="1:27" x14ac:dyDescent="0.25">
      <c r="A185" s="5" t="str">
        <f t="shared" si="19"/>
        <v>11507915</v>
      </c>
      <c r="B185" s="27">
        <v>11507</v>
      </c>
      <c r="C185" s="5" t="s">
        <v>57</v>
      </c>
      <c r="D185" s="27">
        <v>15</v>
      </c>
      <c r="E185" s="8" t="s">
        <v>220</v>
      </c>
      <c r="F185" s="9">
        <v>3</v>
      </c>
      <c r="G185" s="28" t="s">
        <v>159</v>
      </c>
      <c r="H185" s="28">
        <v>0</v>
      </c>
      <c r="I185" s="28">
        <v>1</v>
      </c>
      <c r="J185" s="28" t="s">
        <v>156</v>
      </c>
      <c r="K185" s="28">
        <v>0</v>
      </c>
      <c r="L185" s="28" t="str">
        <f>G185&amp;"+"&amp;H185&amp;"，"&amp;J185&amp;"+"&amp;K185&amp;""</f>
        <v>防御+0，生命+0</v>
      </c>
      <c r="M185" s="1">
        <v>3</v>
      </c>
      <c r="N185" s="1" t="str">
        <f t="shared" si="18"/>
        <v>15</v>
      </c>
    </row>
    <row r="186" spans="1:27" x14ac:dyDescent="0.25">
      <c r="A186" s="5" t="str">
        <f t="shared" si="16"/>
        <v>11508901</v>
      </c>
      <c r="B186" s="5">
        <v>11508</v>
      </c>
      <c r="C186" s="19" t="s">
        <v>58</v>
      </c>
      <c r="D186" s="5">
        <v>1</v>
      </c>
      <c r="E186" s="8" t="s">
        <v>133</v>
      </c>
      <c r="F186" s="9">
        <v>2</v>
      </c>
      <c r="G186" s="28" t="s">
        <v>158</v>
      </c>
      <c r="H186" s="28">
        <v>240</v>
      </c>
      <c r="I186" s="28">
        <v>1</v>
      </c>
      <c r="J186" s="28" t="s">
        <v>156</v>
      </c>
      <c r="K186" s="28">
        <v>1200</v>
      </c>
      <c r="L186" s="28" t="str">
        <f>G186&amp;"+"&amp;H186&amp;"，"&amp;J186&amp;"+"&amp;K186</f>
        <v>攻击+240，生命+1200</v>
      </c>
      <c r="M186" s="1">
        <v>1</v>
      </c>
      <c r="N186" s="1" t="str">
        <f t="shared" si="18"/>
        <v>15</v>
      </c>
    </row>
    <row r="187" spans="1:27" x14ac:dyDescent="0.25">
      <c r="A187" s="5" t="str">
        <f t="shared" si="16"/>
        <v>11508902</v>
      </c>
      <c r="B187" s="5">
        <v>11508</v>
      </c>
      <c r="C187" s="19" t="s">
        <v>58</v>
      </c>
      <c r="D187" s="5">
        <v>2</v>
      </c>
      <c r="E187" s="8" t="s">
        <v>134</v>
      </c>
      <c r="F187" s="9">
        <v>5</v>
      </c>
      <c r="G187" s="28" t="s">
        <v>161</v>
      </c>
      <c r="H187" s="28">
        <v>45</v>
      </c>
      <c r="I187" s="28">
        <v>6</v>
      </c>
      <c r="J187" s="28" t="s">
        <v>162</v>
      </c>
      <c r="K187" s="28">
        <v>30</v>
      </c>
      <c r="L187" s="28" t="str">
        <f>G187&amp;"+"&amp;H187/10&amp;"%，"&amp;J187&amp;"+"&amp;K187/10&amp;"%"</f>
        <v>攻击加成+4.5%，防御加成+3%</v>
      </c>
      <c r="M187" s="1">
        <v>1</v>
      </c>
      <c r="N187" s="1" t="str">
        <f t="shared" si="18"/>
        <v>15</v>
      </c>
    </row>
    <row r="188" spans="1:27" x14ac:dyDescent="0.25">
      <c r="A188" s="5" t="str">
        <f t="shared" si="16"/>
        <v>11508903</v>
      </c>
      <c r="B188" s="5">
        <v>11508</v>
      </c>
      <c r="C188" s="19" t="s">
        <v>58</v>
      </c>
      <c r="D188" s="5">
        <v>3</v>
      </c>
      <c r="E188" s="8" t="s">
        <v>135</v>
      </c>
      <c r="F188" s="9">
        <v>3</v>
      </c>
      <c r="G188" s="28" t="s">
        <v>159</v>
      </c>
      <c r="H188" s="28">
        <v>180</v>
      </c>
      <c r="I188" s="28">
        <v>4</v>
      </c>
      <c r="J188" s="28" t="s">
        <v>160</v>
      </c>
      <c r="K188" s="28">
        <v>45</v>
      </c>
      <c r="L188" s="28" t="str">
        <f>G188&amp;"+"&amp;H188&amp;"，"&amp;J188&amp;"+"&amp;K188/10&amp;"%"</f>
        <v>防御+180，生命加成+4.5%</v>
      </c>
      <c r="M188" s="1">
        <v>1</v>
      </c>
      <c r="N188" s="1" t="str">
        <f t="shared" si="18"/>
        <v>15</v>
      </c>
    </row>
    <row r="189" spans="1:27" x14ac:dyDescent="0.25">
      <c r="A189" s="5" t="str">
        <f t="shared" si="16"/>
        <v>11508904</v>
      </c>
      <c r="B189" s="5">
        <v>11508</v>
      </c>
      <c r="C189" s="19" t="s">
        <v>58</v>
      </c>
      <c r="D189" s="5">
        <v>4</v>
      </c>
      <c r="E189" s="8" t="s">
        <v>136</v>
      </c>
      <c r="F189" s="9">
        <v>8</v>
      </c>
      <c r="G189" s="28" t="s">
        <v>163</v>
      </c>
      <c r="H189" s="28">
        <v>22</v>
      </c>
      <c r="I189" s="28">
        <v>14</v>
      </c>
      <c r="J189" s="28" t="s">
        <v>168</v>
      </c>
      <c r="K189" s="28">
        <v>150</v>
      </c>
      <c r="L189" s="28" t="str">
        <f>G189&amp;"+"&amp;H189/10&amp;"%，"&amp;J189&amp;"+"&amp;K189/10&amp;"%"</f>
        <v>伤害减免+2.2%，暴击免伤+15%</v>
      </c>
      <c r="M189" s="1">
        <v>1</v>
      </c>
      <c r="N189" s="1" t="str">
        <f t="shared" si="18"/>
        <v>15</v>
      </c>
    </row>
    <row r="190" spans="1:27" x14ac:dyDescent="0.25">
      <c r="A190" s="5" t="str">
        <f t="shared" si="16"/>
        <v>11508905</v>
      </c>
      <c r="B190" s="5">
        <v>11508</v>
      </c>
      <c r="C190" s="19" t="s">
        <v>58</v>
      </c>
      <c r="D190" s="5">
        <v>5</v>
      </c>
      <c r="E190" s="8" t="s">
        <v>137</v>
      </c>
      <c r="F190" s="9">
        <v>7</v>
      </c>
      <c r="G190" s="28" t="s">
        <v>151</v>
      </c>
      <c r="H190" s="28">
        <v>75</v>
      </c>
      <c r="I190" s="28">
        <v>8</v>
      </c>
      <c r="J190" s="28" t="s">
        <v>163</v>
      </c>
      <c r="K190" s="28">
        <v>30</v>
      </c>
      <c r="L190" s="28" t="str">
        <f>G190&amp;"+"&amp;H190/10&amp;"%，"&amp;J190&amp;"+"&amp;K190/10&amp;"%"</f>
        <v>伤害加成+7.5%，伤害减免+3%</v>
      </c>
      <c r="M190" s="1">
        <v>1</v>
      </c>
      <c r="N190" s="1" t="str">
        <f t="shared" si="18"/>
        <v>15</v>
      </c>
    </row>
    <row r="191" spans="1:27" x14ac:dyDescent="0.25">
      <c r="A191" s="5" t="str">
        <f t="shared" si="16"/>
        <v>11508906</v>
      </c>
      <c r="B191" s="5">
        <v>11508</v>
      </c>
      <c r="C191" s="19" t="s">
        <v>58</v>
      </c>
      <c r="D191" s="5">
        <v>6</v>
      </c>
      <c r="E191" s="8" t="s">
        <v>211</v>
      </c>
      <c r="F191" s="9">
        <v>2</v>
      </c>
      <c r="G191" s="28" t="s">
        <v>158</v>
      </c>
      <c r="H191" s="28">
        <v>562</v>
      </c>
      <c r="I191" s="28">
        <v>1</v>
      </c>
      <c r="J191" s="28" t="s">
        <v>156</v>
      </c>
      <c r="K191" s="28">
        <v>12000</v>
      </c>
      <c r="L191" s="28" t="str">
        <f>G191&amp;"+"&amp;H191&amp;"，"&amp;J191&amp;"+"&amp;K191&amp;""</f>
        <v>攻击+562，生命+12000</v>
      </c>
      <c r="M191" s="1">
        <v>1</v>
      </c>
      <c r="N191" s="1" t="str">
        <f t="shared" si="18"/>
        <v>15</v>
      </c>
    </row>
    <row r="192" spans="1:27" x14ac:dyDescent="0.25">
      <c r="A192" s="5" t="str">
        <f t="shared" si="16"/>
        <v>11508907</v>
      </c>
      <c r="B192" s="5">
        <v>11508</v>
      </c>
      <c r="C192" s="19" t="s">
        <v>58</v>
      </c>
      <c r="D192" s="5">
        <v>7</v>
      </c>
      <c r="E192" s="8" t="s">
        <v>212</v>
      </c>
      <c r="F192" s="9">
        <v>4</v>
      </c>
      <c r="G192" s="28" t="s">
        <v>160</v>
      </c>
      <c r="H192" s="28">
        <v>90</v>
      </c>
      <c r="I192" s="28">
        <v>23</v>
      </c>
      <c r="J192" s="28" t="s">
        <v>262</v>
      </c>
      <c r="K192" s="28">
        <v>22</v>
      </c>
      <c r="L192" s="28" t="str">
        <f>G192&amp;"+"&amp;H192/10&amp;"%，"&amp;J192&amp;"+"&amp;K192/10&amp;"%"</f>
        <v>生命加成+9%，最终免伤+2.2%</v>
      </c>
      <c r="M192" s="1">
        <v>1</v>
      </c>
      <c r="N192" s="1" t="str">
        <f t="shared" si="18"/>
        <v>15</v>
      </c>
    </row>
    <row r="193" spans="1:14" x14ac:dyDescent="0.25">
      <c r="A193" s="5" t="str">
        <f t="shared" si="16"/>
        <v>11508908</v>
      </c>
      <c r="B193" s="5">
        <v>11508</v>
      </c>
      <c r="C193" s="19" t="s">
        <v>58</v>
      </c>
      <c r="D193" s="5">
        <v>8</v>
      </c>
      <c r="E193" s="8" t="s">
        <v>213</v>
      </c>
      <c r="F193" s="9">
        <v>2</v>
      </c>
      <c r="G193" s="28" t="s">
        <v>158</v>
      </c>
      <c r="H193" s="28">
        <v>937</v>
      </c>
      <c r="I193" s="28">
        <v>1</v>
      </c>
      <c r="J193" s="28" t="s">
        <v>156</v>
      </c>
      <c r="K193" s="28">
        <v>18000</v>
      </c>
      <c r="L193" s="28" t="str">
        <f>G193&amp;"+"&amp;H193&amp;"，"&amp;J193&amp;"+"&amp;K193&amp;""</f>
        <v>攻击+937，生命+18000</v>
      </c>
      <c r="M193" s="1">
        <v>1</v>
      </c>
      <c r="N193" s="1" t="str">
        <f t="shared" si="18"/>
        <v>15</v>
      </c>
    </row>
    <row r="194" spans="1:14" x14ac:dyDescent="0.25">
      <c r="A194" s="5" t="str">
        <f t="shared" si="16"/>
        <v>11508909</v>
      </c>
      <c r="B194" s="5">
        <v>11508</v>
      </c>
      <c r="C194" s="19" t="s">
        <v>58</v>
      </c>
      <c r="D194" s="5">
        <v>9</v>
      </c>
      <c r="E194" s="8" t="s">
        <v>214</v>
      </c>
      <c r="F194" s="9">
        <v>4</v>
      </c>
      <c r="G194" s="28" t="s">
        <v>160</v>
      </c>
      <c r="H194" s="28">
        <v>135</v>
      </c>
      <c r="I194" s="28">
        <v>23</v>
      </c>
      <c r="J194" s="28" t="s">
        <v>262</v>
      </c>
      <c r="K194" s="28">
        <v>33</v>
      </c>
      <c r="L194" s="28" t="str">
        <f>G194&amp;"+"&amp;H194/10&amp;"%，"&amp;J194&amp;"+"&amp;K194/10&amp;"%"</f>
        <v>生命加成+13.5%，最终免伤+3.3%</v>
      </c>
      <c r="M194" s="1">
        <v>1</v>
      </c>
      <c r="N194" s="1" t="str">
        <f t="shared" si="18"/>
        <v>15</v>
      </c>
    </row>
    <row r="195" spans="1:14" x14ac:dyDescent="0.25">
      <c r="A195" s="5" t="str">
        <f t="shared" ref="A195" si="22">B195&amp;9&amp;D195</f>
        <v>11508910</v>
      </c>
      <c r="B195" s="5">
        <v>11508</v>
      </c>
      <c r="C195" s="19" t="s">
        <v>58</v>
      </c>
      <c r="D195" s="5">
        <v>10</v>
      </c>
      <c r="E195" s="8" t="s">
        <v>215</v>
      </c>
      <c r="F195" s="9">
        <v>2</v>
      </c>
      <c r="G195" s="28" t="s">
        <v>158</v>
      </c>
      <c r="H195" s="28">
        <v>1406</v>
      </c>
      <c r="I195" s="28">
        <v>1</v>
      </c>
      <c r="J195" s="28" t="s">
        <v>156</v>
      </c>
      <c r="K195" s="28">
        <v>27000</v>
      </c>
      <c r="L195" s="28" t="str">
        <f>G195&amp;"+"&amp;H195&amp;"，"&amp;J195&amp;"+"&amp;K195&amp;""</f>
        <v>攻击+1406，生命+27000</v>
      </c>
      <c r="M195" s="1">
        <v>1</v>
      </c>
      <c r="N195" s="1" t="str">
        <f t="shared" si="18"/>
        <v>15</v>
      </c>
    </row>
    <row r="196" spans="1:14" x14ac:dyDescent="0.25">
      <c r="A196" s="5" t="str">
        <f t="shared" si="19"/>
        <v>11508911</v>
      </c>
      <c r="B196" s="5">
        <v>11508</v>
      </c>
      <c r="C196" s="19" t="s">
        <v>58</v>
      </c>
      <c r="D196" s="5">
        <v>11</v>
      </c>
      <c r="E196" s="8" t="s">
        <v>216</v>
      </c>
      <c r="F196" s="9">
        <v>2</v>
      </c>
      <c r="G196" s="28" t="s">
        <v>158</v>
      </c>
      <c r="H196" s="28">
        <v>0</v>
      </c>
      <c r="I196" s="28">
        <v>1</v>
      </c>
      <c r="J196" s="28" t="s">
        <v>156</v>
      </c>
      <c r="K196" s="28">
        <v>0</v>
      </c>
      <c r="L196" s="28" t="str">
        <f>G196&amp;"+"&amp;H196&amp;"，"&amp;J196&amp;"+"&amp;K196&amp;""</f>
        <v>攻击+0，生命+0</v>
      </c>
      <c r="M196" s="1">
        <v>1</v>
      </c>
      <c r="N196" s="1" t="str">
        <f t="shared" si="18"/>
        <v>15</v>
      </c>
    </row>
    <row r="197" spans="1:14" x14ac:dyDescent="0.25">
      <c r="A197" s="5" t="str">
        <f t="shared" si="19"/>
        <v>11508912</v>
      </c>
      <c r="B197" s="5">
        <v>11508</v>
      </c>
      <c r="C197" s="19" t="s">
        <v>58</v>
      </c>
      <c r="D197" s="5">
        <v>12</v>
      </c>
      <c r="E197" s="8" t="s">
        <v>217</v>
      </c>
      <c r="F197" s="9">
        <v>4</v>
      </c>
      <c r="G197" s="28" t="s">
        <v>160</v>
      </c>
      <c r="H197" s="28">
        <v>0</v>
      </c>
      <c r="I197" s="28">
        <v>23</v>
      </c>
      <c r="J197" s="28" t="s">
        <v>262</v>
      </c>
      <c r="K197" s="28">
        <v>0</v>
      </c>
      <c r="L197" s="28" t="str">
        <f>G197&amp;"+"&amp;H197/10&amp;"%，"&amp;J197&amp;"+"&amp;K197/10&amp;"%"</f>
        <v>生命加成+0%，最终免伤+0%</v>
      </c>
      <c r="M197" s="1">
        <v>1</v>
      </c>
      <c r="N197" s="1" t="str">
        <f t="shared" si="18"/>
        <v>15</v>
      </c>
    </row>
    <row r="198" spans="1:14" x14ac:dyDescent="0.25">
      <c r="A198" s="5" t="str">
        <f t="shared" si="19"/>
        <v>11508913</v>
      </c>
      <c r="B198" s="5">
        <v>11508</v>
      </c>
      <c r="C198" s="19" t="s">
        <v>58</v>
      </c>
      <c r="D198" s="5">
        <v>13</v>
      </c>
      <c r="E198" s="8" t="s">
        <v>218</v>
      </c>
      <c r="F198" s="9">
        <v>2</v>
      </c>
      <c r="G198" s="28" t="s">
        <v>158</v>
      </c>
      <c r="H198" s="28">
        <v>0</v>
      </c>
      <c r="I198" s="28">
        <v>1</v>
      </c>
      <c r="J198" s="28" t="s">
        <v>156</v>
      </c>
      <c r="K198" s="28">
        <v>0</v>
      </c>
      <c r="L198" s="28" t="str">
        <f>G198&amp;"+"&amp;H198&amp;"，"&amp;J198&amp;"+"&amp;K198&amp;""</f>
        <v>攻击+0，生命+0</v>
      </c>
      <c r="M198" s="1">
        <v>1</v>
      </c>
      <c r="N198" s="1" t="str">
        <f t="shared" si="18"/>
        <v>15</v>
      </c>
    </row>
    <row r="199" spans="1:14" x14ac:dyDescent="0.25">
      <c r="A199" s="5" t="str">
        <f t="shared" si="19"/>
        <v>11508914</v>
      </c>
      <c r="B199" s="5">
        <v>11508</v>
      </c>
      <c r="C199" s="19" t="s">
        <v>58</v>
      </c>
      <c r="D199" s="5">
        <v>14</v>
      </c>
      <c r="E199" s="8" t="s">
        <v>219</v>
      </c>
      <c r="F199" s="9">
        <v>4</v>
      </c>
      <c r="G199" s="28" t="s">
        <v>160</v>
      </c>
      <c r="H199" s="28">
        <v>0</v>
      </c>
      <c r="I199" s="28">
        <v>23</v>
      </c>
      <c r="J199" s="28" t="s">
        <v>262</v>
      </c>
      <c r="K199" s="28">
        <v>0</v>
      </c>
      <c r="L199" s="28" t="str">
        <f>G199&amp;"+"&amp;H199/10&amp;"%，"&amp;J199&amp;"+"&amp;K199/10&amp;"%"</f>
        <v>生命加成+0%，最终免伤+0%</v>
      </c>
      <c r="M199" s="1">
        <v>1</v>
      </c>
      <c r="N199" s="1" t="str">
        <f t="shared" si="18"/>
        <v>15</v>
      </c>
    </row>
    <row r="200" spans="1:14" x14ac:dyDescent="0.25">
      <c r="A200" s="5" t="str">
        <f t="shared" si="19"/>
        <v>11508915</v>
      </c>
      <c r="B200" s="5">
        <v>11508</v>
      </c>
      <c r="C200" s="19" t="s">
        <v>58</v>
      </c>
      <c r="D200" s="5">
        <v>15</v>
      </c>
      <c r="E200" s="8" t="s">
        <v>220</v>
      </c>
      <c r="F200" s="9">
        <v>2</v>
      </c>
      <c r="G200" s="28" t="s">
        <v>158</v>
      </c>
      <c r="H200" s="28">
        <v>0</v>
      </c>
      <c r="I200" s="28">
        <v>1</v>
      </c>
      <c r="J200" s="28" t="s">
        <v>156</v>
      </c>
      <c r="K200" s="28">
        <v>0</v>
      </c>
      <c r="L200" s="28" t="str">
        <f>G200&amp;"+"&amp;H200&amp;"，"&amp;J200&amp;"+"&amp;K200&amp;""</f>
        <v>攻击+0，生命+0</v>
      </c>
      <c r="M200" s="1">
        <v>1</v>
      </c>
      <c r="N200" s="1" t="str">
        <f t="shared" si="18"/>
        <v>15</v>
      </c>
    </row>
    <row r="201" spans="1:14" x14ac:dyDescent="0.25">
      <c r="A201" s="5" t="str">
        <f t="shared" si="16"/>
        <v>11302901</v>
      </c>
      <c r="B201" s="5">
        <v>11302</v>
      </c>
      <c r="C201" s="5" t="s">
        <v>59</v>
      </c>
      <c r="D201" s="5">
        <v>1</v>
      </c>
      <c r="E201" s="8" t="s">
        <v>133</v>
      </c>
      <c r="F201" s="9">
        <v>2</v>
      </c>
      <c r="G201" s="28" t="s">
        <v>158</v>
      </c>
      <c r="H201" s="28">
        <f>INT(H21*0.6)</f>
        <v>192</v>
      </c>
      <c r="I201" s="28">
        <v>1</v>
      </c>
      <c r="J201" s="28" t="s">
        <v>156</v>
      </c>
      <c r="K201" s="28">
        <f t="shared" ref="K201:K215" si="23">INT(K21*0.6)</f>
        <v>960</v>
      </c>
      <c r="L201" s="28" t="str">
        <f>G201&amp;"+"&amp;H201&amp;"，"&amp;J201&amp;"+"&amp;K201</f>
        <v>攻击+192，生命+960</v>
      </c>
      <c r="M201" s="1">
        <v>1</v>
      </c>
      <c r="N201" s="1" t="str">
        <f t="shared" si="18"/>
        <v>13</v>
      </c>
    </row>
    <row r="202" spans="1:14" x14ac:dyDescent="0.25">
      <c r="A202" s="5" t="str">
        <f t="shared" si="16"/>
        <v>11302902</v>
      </c>
      <c r="B202" s="5">
        <v>11302</v>
      </c>
      <c r="C202" s="5" t="s">
        <v>59</v>
      </c>
      <c r="D202" s="5">
        <v>2</v>
      </c>
      <c r="E202" s="8" t="s">
        <v>134</v>
      </c>
      <c r="F202" s="9">
        <v>5</v>
      </c>
      <c r="G202" s="28" t="s">
        <v>161</v>
      </c>
      <c r="H202" s="28">
        <f t="shared" ref="H202:H215" si="24">INT(H22*0.6)</f>
        <v>36</v>
      </c>
      <c r="I202" s="28">
        <v>6</v>
      </c>
      <c r="J202" s="28" t="s">
        <v>162</v>
      </c>
      <c r="K202" s="28">
        <f t="shared" si="23"/>
        <v>24</v>
      </c>
      <c r="L202" s="28" t="str">
        <f>G202&amp;"+"&amp;H202/10&amp;"%，"&amp;J202&amp;"+"&amp;K202/10&amp;"%"</f>
        <v>攻击加成+3.6%，防御加成+2.4%</v>
      </c>
      <c r="M202" s="1">
        <v>1</v>
      </c>
      <c r="N202" s="1" t="str">
        <f t="shared" si="18"/>
        <v>13</v>
      </c>
    </row>
    <row r="203" spans="1:14" x14ac:dyDescent="0.25">
      <c r="A203" s="5" t="str">
        <f t="shared" si="16"/>
        <v>11302903</v>
      </c>
      <c r="B203" s="5">
        <v>11302</v>
      </c>
      <c r="C203" s="5" t="s">
        <v>59</v>
      </c>
      <c r="D203" s="5">
        <v>3</v>
      </c>
      <c r="E203" s="8" t="s">
        <v>135</v>
      </c>
      <c r="F203" s="9">
        <v>3</v>
      </c>
      <c r="G203" s="28" t="s">
        <v>159</v>
      </c>
      <c r="H203" s="28">
        <f t="shared" si="24"/>
        <v>144</v>
      </c>
      <c r="I203" s="28">
        <v>4</v>
      </c>
      <c r="J203" s="28" t="s">
        <v>160</v>
      </c>
      <c r="K203" s="28">
        <f t="shared" si="23"/>
        <v>36</v>
      </c>
      <c r="L203" s="28" t="str">
        <f>G203&amp;"+"&amp;H203&amp;"，"&amp;J203&amp;"+"&amp;K203/10&amp;"%"</f>
        <v>防御+144，生命加成+3.6%</v>
      </c>
      <c r="M203" s="1">
        <v>1</v>
      </c>
      <c r="N203" s="1" t="str">
        <f t="shared" si="18"/>
        <v>13</v>
      </c>
    </row>
    <row r="204" spans="1:14" x14ac:dyDescent="0.25">
      <c r="A204" s="5" t="str">
        <f t="shared" si="16"/>
        <v>11302904</v>
      </c>
      <c r="B204" s="5">
        <v>11302</v>
      </c>
      <c r="C204" s="5" t="s">
        <v>59</v>
      </c>
      <c r="D204" s="5">
        <v>4</v>
      </c>
      <c r="E204" s="8" t="s">
        <v>136</v>
      </c>
      <c r="F204" s="9">
        <v>8</v>
      </c>
      <c r="G204" s="28" t="s">
        <v>163</v>
      </c>
      <c r="H204" s="28">
        <f t="shared" si="24"/>
        <v>18</v>
      </c>
      <c r="I204" s="28">
        <v>14</v>
      </c>
      <c r="J204" s="28" t="s">
        <v>168</v>
      </c>
      <c r="K204" s="28">
        <f t="shared" si="23"/>
        <v>120</v>
      </c>
      <c r="L204" s="28" t="str">
        <f>G204&amp;"+"&amp;H204/10&amp;"%，"&amp;J204&amp;"+"&amp;K204/10&amp;"%"</f>
        <v>伤害减免+1.8%，暴击免伤+12%</v>
      </c>
      <c r="M204" s="1">
        <v>1</v>
      </c>
      <c r="N204" s="1" t="str">
        <f t="shared" si="18"/>
        <v>13</v>
      </c>
    </row>
    <row r="205" spans="1:14" x14ac:dyDescent="0.25">
      <c r="A205" s="5" t="str">
        <f t="shared" si="16"/>
        <v>11302905</v>
      </c>
      <c r="B205" s="5">
        <v>11302</v>
      </c>
      <c r="C205" s="5" t="s">
        <v>59</v>
      </c>
      <c r="D205" s="5">
        <v>5</v>
      </c>
      <c r="E205" s="8" t="s">
        <v>137</v>
      </c>
      <c r="F205" s="9">
        <v>7</v>
      </c>
      <c r="G205" s="28" t="s">
        <v>151</v>
      </c>
      <c r="H205" s="28">
        <f t="shared" si="24"/>
        <v>60</v>
      </c>
      <c r="I205" s="28">
        <v>8</v>
      </c>
      <c r="J205" s="28" t="s">
        <v>163</v>
      </c>
      <c r="K205" s="28">
        <f t="shared" si="23"/>
        <v>24</v>
      </c>
      <c r="L205" s="28" t="str">
        <f>G205&amp;"+"&amp;H205/10&amp;"%，"&amp;J205&amp;"+"&amp;K205/10&amp;"%"</f>
        <v>伤害加成+6%，伤害减免+2.4%</v>
      </c>
      <c r="M205" s="1">
        <v>1</v>
      </c>
      <c r="N205" s="1" t="str">
        <f t="shared" si="18"/>
        <v>13</v>
      </c>
    </row>
    <row r="206" spans="1:14" x14ac:dyDescent="0.25">
      <c r="A206" s="5" t="str">
        <f t="shared" si="16"/>
        <v>11302906</v>
      </c>
      <c r="B206" s="5">
        <v>11302</v>
      </c>
      <c r="C206" s="5" t="s">
        <v>59</v>
      </c>
      <c r="D206" s="5">
        <v>6</v>
      </c>
      <c r="E206" s="8" t="s">
        <v>211</v>
      </c>
      <c r="F206" s="9">
        <v>2</v>
      </c>
      <c r="G206" s="28" t="s">
        <v>158</v>
      </c>
      <c r="H206" s="28">
        <f t="shared" si="24"/>
        <v>450</v>
      </c>
      <c r="I206" s="28">
        <v>1</v>
      </c>
      <c r="J206" s="28" t="s">
        <v>156</v>
      </c>
      <c r="K206" s="28">
        <f t="shared" si="23"/>
        <v>9600</v>
      </c>
      <c r="L206" s="28" t="str">
        <f>G206&amp;"+"&amp;H206&amp;"，"&amp;J206&amp;"+"&amp;K206&amp;""</f>
        <v>攻击+450，生命+9600</v>
      </c>
      <c r="M206" s="1">
        <v>1</v>
      </c>
      <c r="N206" s="1" t="str">
        <f t="shared" si="18"/>
        <v>13</v>
      </c>
    </row>
    <row r="207" spans="1:14" x14ac:dyDescent="0.25">
      <c r="A207" s="5" t="str">
        <f t="shared" si="16"/>
        <v>11302907</v>
      </c>
      <c r="B207" s="5">
        <v>11302</v>
      </c>
      <c r="C207" s="5" t="s">
        <v>59</v>
      </c>
      <c r="D207" s="5">
        <v>7</v>
      </c>
      <c r="E207" s="8" t="s">
        <v>212</v>
      </c>
      <c r="F207" s="9">
        <v>4</v>
      </c>
      <c r="G207" s="28" t="s">
        <v>160</v>
      </c>
      <c r="H207" s="28">
        <f t="shared" si="24"/>
        <v>72</v>
      </c>
      <c r="I207" s="28">
        <v>23</v>
      </c>
      <c r="J207" s="28" t="s">
        <v>262</v>
      </c>
      <c r="K207" s="28">
        <f t="shared" si="23"/>
        <v>18</v>
      </c>
      <c r="L207" s="28" t="str">
        <f>G207&amp;"+"&amp;H207/10&amp;"%，"&amp;J207&amp;"+"&amp;K207/10&amp;"%"</f>
        <v>生命加成+7.2%，最终免伤+1.8%</v>
      </c>
      <c r="M207" s="1">
        <v>1</v>
      </c>
      <c r="N207" s="1" t="str">
        <f t="shared" si="18"/>
        <v>13</v>
      </c>
    </row>
    <row r="208" spans="1:14" x14ac:dyDescent="0.25">
      <c r="A208" s="5" t="str">
        <f t="shared" si="16"/>
        <v>11302908</v>
      </c>
      <c r="B208" s="5">
        <v>11302</v>
      </c>
      <c r="C208" s="5" t="s">
        <v>59</v>
      </c>
      <c r="D208" s="5">
        <v>8</v>
      </c>
      <c r="E208" s="8" t="s">
        <v>213</v>
      </c>
      <c r="F208" s="9">
        <v>2</v>
      </c>
      <c r="G208" s="28" t="s">
        <v>158</v>
      </c>
      <c r="H208" s="28">
        <f t="shared" si="24"/>
        <v>750</v>
      </c>
      <c r="I208" s="28">
        <v>1</v>
      </c>
      <c r="J208" s="28" t="s">
        <v>156</v>
      </c>
      <c r="K208" s="28">
        <f t="shared" si="23"/>
        <v>14400</v>
      </c>
      <c r="L208" s="28" t="str">
        <f>G208&amp;"+"&amp;H208&amp;"，"&amp;J208&amp;"+"&amp;K208&amp;""</f>
        <v>攻击+750，生命+14400</v>
      </c>
      <c r="M208" s="1">
        <v>1</v>
      </c>
      <c r="N208" s="1" t="str">
        <f t="shared" si="18"/>
        <v>13</v>
      </c>
    </row>
    <row r="209" spans="1:14" x14ac:dyDescent="0.25">
      <c r="A209" s="5" t="str">
        <f t="shared" ref="A209:A239" si="25">B209&amp;90&amp;D209</f>
        <v>11302909</v>
      </c>
      <c r="B209" s="5">
        <v>11302</v>
      </c>
      <c r="C209" s="5" t="s">
        <v>59</v>
      </c>
      <c r="D209" s="5">
        <v>9</v>
      </c>
      <c r="E209" s="8" t="s">
        <v>214</v>
      </c>
      <c r="F209" s="9">
        <v>4</v>
      </c>
      <c r="G209" s="28" t="s">
        <v>160</v>
      </c>
      <c r="H209" s="28">
        <f t="shared" si="24"/>
        <v>108</v>
      </c>
      <c r="I209" s="28">
        <v>23</v>
      </c>
      <c r="J209" s="28" t="s">
        <v>262</v>
      </c>
      <c r="K209" s="28">
        <f t="shared" si="23"/>
        <v>27</v>
      </c>
      <c r="L209" s="28" t="str">
        <f>G209&amp;"+"&amp;H209/10&amp;"%，"&amp;J209&amp;"+"&amp;K209/10&amp;"%"</f>
        <v>生命加成+10.8%，最终免伤+2.7%</v>
      </c>
      <c r="M209" s="1">
        <v>1</v>
      </c>
      <c r="N209" s="1" t="str">
        <f t="shared" si="18"/>
        <v>13</v>
      </c>
    </row>
    <row r="210" spans="1:14" x14ac:dyDescent="0.25">
      <c r="A210" s="5" t="str">
        <f t="shared" ref="A210" si="26">B210&amp;9&amp;D210</f>
        <v>11302910</v>
      </c>
      <c r="B210" s="5">
        <v>11302</v>
      </c>
      <c r="C210" s="5" t="s">
        <v>59</v>
      </c>
      <c r="D210" s="5">
        <v>10</v>
      </c>
      <c r="E210" s="8" t="s">
        <v>215</v>
      </c>
      <c r="F210" s="9">
        <v>2</v>
      </c>
      <c r="G210" s="28" t="s">
        <v>158</v>
      </c>
      <c r="H210" s="28">
        <f t="shared" si="24"/>
        <v>1125</v>
      </c>
      <c r="I210" s="28">
        <v>1</v>
      </c>
      <c r="J210" s="28" t="s">
        <v>156</v>
      </c>
      <c r="K210" s="28">
        <f t="shared" si="23"/>
        <v>21600</v>
      </c>
      <c r="L210" s="28" t="str">
        <f>G210&amp;"+"&amp;H210&amp;"，"&amp;J210&amp;"+"&amp;K210&amp;""</f>
        <v>攻击+1125，生命+21600</v>
      </c>
      <c r="M210" s="1">
        <v>1</v>
      </c>
      <c r="N210" s="1" t="str">
        <f t="shared" si="18"/>
        <v>13</v>
      </c>
    </row>
    <row r="211" spans="1:14" x14ac:dyDescent="0.25">
      <c r="A211" s="5" t="str">
        <f t="shared" si="19"/>
        <v>11302911</v>
      </c>
      <c r="B211" s="5">
        <v>11302</v>
      </c>
      <c r="C211" s="5" t="s">
        <v>59</v>
      </c>
      <c r="D211" s="5">
        <v>11</v>
      </c>
      <c r="E211" s="8" t="s">
        <v>216</v>
      </c>
      <c r="F211" s="9">
        <v>2</v>
      </c>
      <c r="G211" s="28" t="s">
        <v>158</v>
      </c>
      <c r="H211" s="28">
        <f t="shared" si="24"/>
        <v>0</v>
      </c>
      <c r="I211" s="28">
        <v>1</v>
      </c>
      <c r="J211" s="28" t="s">
        <v>156</v>
      </c>
      <c r="K211" s="28">
        <f t="shared" si="23"/>
        <v>0</v>
      </c>
      <c r="L211" s="28" t="str">
        <f>G211&amp;"+"&amp;H211&amp;"，"&amp;J211&amp;"+"&amp;K211&amp;""</f>
        <v>攻击+0，生命+0</v>
      </c>
      <c r="M211" s="1">
        <v>1</v>
      </c>
      <c r="N211" s="1" t="str">
        <f t="shared" si="18"/>
        <v>13</v>
      </c>
    </row>
    <row r="212" spans="1:14" x14ac:dyDescent="0.25">
      <c r="A212" s="5" t="str">
        <f t="shared" si="19"/>
        <v>11302912</v>
      </c>
      <c r="B212" s="5">
        <v>11302</v>
      </c>
      <c r="C212" s="5" t="s">
        <v>59</v>
      </c>
      <c r="D212" s="5">
        <v>12</v>
      </c>
      <c r="E212" s="8" t="s">
        <v>217</v>
      </c>
      <c r="F212" s="9">
        <v>4</v>
      </c>
      <c r="G212" s="28" t="s">
        <v>160</v>
      </c>
      <c r="H212" s="28">
        <f t="shared" si="24"/>
        <v>0</v>
      </c>
      <c r="I212" s="28">
        <v>23</v>
      </c>
      <c r="J212" s="28" t="s">
        <v>262</v>
      </c>
      <c r="K212" s="28">
        <f t="shared" si="23"/>
        <v>0</v>
      </c>
      <c r="L212" s="28" t="str">
        <f>G212&amp;"+"&amp;H212/10&amp;"%，"&amp;J212&amp;"+"&amp;K212/10&amp;"%"</f>
        <v>生命加成+0%，最终免伤+0%</v>
      </c>
      <c r="M212" s="1">
        <v>1</v>
      </c>
      <c r="N212" s="1" t="str">
        <f t="shared" si="18"/>
        <v>13</v>
      </c>
    </row>
    <row r="213" spans="1:14" x14ac:dyDescent="0.25">
      <c r="A213" s="5" t="str">
        <f t="shared" si="19"/>
        <v>11302913</v>
      </c>
      <c r="B213" s="5">
        <v>11302</v>
      </c>
      <c r="C213" s="5" t="s">
        <v>59</v>
      </c>
      <c r="D213" s="5">
        <v>13</v>
      </c>
      <c r="E213" s="8" t="s">
        <v>218</v>
      </c>
      <c r="F213" s="9">
        <v>2</v>
      </c>
      <c r="G213" s="28" t="s">
        <v>158</v>
      </c>
      <c r="H213" s="28">
        <f t="shared" si="24"/>
        <v>0</v>
      </c>
      <c r="I213" s="28">
        <v>1</v>
      </c>
      <c r="J213" s="28" t="s">
        <v>156</v>
      </c>
      <c r="K213" s="28">
        <f t="shared" si="23"/>
        <v>0</v>
      </c>
      <c r="L213" s="28" t="str">
        <f>G213&amp;"+"&amp;H213&amp;"，"&amp;J213&amp;"+"&amp;K213&amp;""</f>
        <v>攻击+0，生命+0</v>
      </c>
      <c r="M213" s="1">
        <v>1</v>
      </c>
      <c r="N213" s="1" t="str">
        <f t="shared" si="18"/>
        <v>13</v>
      </c>
    </row>
    <row r="214" spans="1:14" x14ac:dyDescent="0.25">
      <c r="A214" s="5" t="str">
        <f t="shared" si="19"/>
        <v>11302914</v>
      </c>
      <c r="B214" s="5">
        <v>11302</v>
      </c>
      <c r="C214" s="5" t="s">
        <v>59</v>
      </c>
      <c r="D214" s="5">
        <v>14</v>
      </c>
      <c r="E214" s="8" t="s">
        <v>219</v>
      </c>
      <c r="F214" s="9">
        <v>4</v>
      </c>
      <c r="G214" s="28" t="s">
        <v>160</v>
      </c>
      <c r="H214" s="28">
        <f t="shared" si="24"/>
        <v>0</v>
      </c>
      <c r="I214" s="28">
        <v>23</v>
      </c>
      <c r="J214" s="28" t="s">
        <v>262</v>
      </c>
      <c r="K214" s="28">
        <f t="shared" si="23"/>
        <v>0</v>
      </c>
      <c r="L214" s="28" t="str">
        <f>G214&amp;"+"&amp;H214/10&amp;"%，"&amp;J214&amp;"+"&amp;K214/10&amp;"%"</f>
        <v>生命加成+0%，最终免伤+0%</v>
      </c>
      <c r="M214" s="1">
        <v>1</v>
      </c>
      <c r="N214" s="1" t="str">
        <f t="shared" ref="N214:N277" si="27">MIDB(B214,2,2)</f>
        <v>13</v>
      </c>
    </row>
    <row r="215" spans="1:14" x14ac:dyDescent="0.25">
      <c r="A215" s="5" t="str">
        <f t="shared" si="19"/>
        <v>11302915</v>
      </c>
      <c r="B215" s="5">
        <v>11302</v>
      </c>
      <c r="C215" s="5" t="s">
        <v>59</v>
      </c>
      <c r="D215" s="5">
        <v>15</v>
      </c>
      <c r="E215" s="8" t="s">
        <v>220</v>
      </c>
      <c r="F215" s="9">
        <v>2</v>
      </c>
      <c r="G215" s="28" t="s">
        <v>158</v>
      </c>
      <c r="H215" s="28">
        <f t="shared" si="24"/>
        <v>0</v>
      </c>
      <c r="I215" s="28">
        <v>1</v>
      </c>
      <c r="J215" s="28" t="s">
        <v>156</v>
      </c>
      <c r="K215" s="28">
        <f t="shared" si="23"/>
        <v>0</v>
      </c>
      <c r="L215" s="28" t="str">
        <f>G215&amp;"+"&amp;H215&amp;"，"&amp;J215&amp;"+"&amp;K215&amp;""</f>
        <v>攻击+0，生命+0</v>
      </c>
      <c r="M215" s="1">
        <v>1</v>
      </c>
      <c r="N215" s="1" t="str">
        <f t="shared" si="27"/>
        <v>13</v>
      </c>
    </row>
    <row r="216" spans="1:14" x14ac:dyDescent="0.25">
      <c r="A216" s="5" t="str">
        <f t="shared" si="25"/>
        <v>11304901</v>
      </c>
      <c r="B216" s="5">
        <v>11304</v>
      </c>
      <c r="C216" s="19" t="s">
        <v>60</v>
      </c>
      <c r="D216" s="5">
        <v>1</v>
      </c>
      <c r="E216" s="8" t="s">
        <v>133</v>
      </c>
      <c r="F216" s="9">
        <v>2</v>
      </c>
      <c r="G216" s="28" t="s">
        <v>158</v>
      </c>
      <c r="H216" s="28">
        <v>192</v>
      </c>
      <c r="I216" s="28">
        <v>1</v>
      </c>
      <c r="J216" s="28" t="s">
        <v>156</v>
      </c>
      <c r="K216" s="28">
        <v>960</v>
      </c>
      <c r="L216" s="28" t="str">
        <f>G216&amp;"+"&amp;H216&amp;"，"&amp;J216&amp;"+"&amp;K216</f>
        <v>攻击+192，生命+960</v>
      </c>
      <c r="M216" s="1">
        <v>1</v>
      </c>
      <c r="N216" s="1" t="str">
        <f t="shared" si="27"/>
        <v>13</v>
      </c>
    </row>
    <row r="217" spans="1:14" x14ac:dyDescent="0.25">
      <c r="A217" s="5" t="str">
        <f t="shared" si="25"/>
        <v>11304902</v>
      </c>
      <c r="B217" s="5">
        <v>11304</v>
      </c>
      <c r="C217" s="19" t="s">
        <v>60</v>
      </c>
      <c r="D217" s="5">
        <v>2</v>
      </c>
      <c r="E217" s="8" t="s">
        <v>134</v>
      </c>
      <c r="F217" s="9">
        <v>5</v>
      </c>
      <c r="G217" s="28" t="s">
        <v>161</v>
      </c>
      <c r="H217" s="28">
        <v>36</v>
      </c>
      <c r="I217" s="28">
        <v>6</v>
      </c>
      <c r="J217" s="28" t="s">
        <v>162</v>
      </c>
      <c r="K217" s="28">
        <v>24</v>
      </c>
      <c r="L217" s="28" t="str">
        <f>G217&amp;"+"&amp;H217/10&amp;"%，"&amp;J217&amp;"+"&amp;K217/10&amp;"%"</f>
        <v>攻击加成+3.6%，防御加成+2.4%</v>
      </c>
      <c r="M217" s="1">
        <v>1</v>
      </c>
      <c r="N217" s="1" t="str">
        <f t="shared" si="27"/>
        <v>13</v>
      </c>
    </row>
    <row r="218" spans="1:14" x14ac:dyDescent="0.25">
      <c r="A218" s="5" t="str">
        <f t="shared" si="25"/>
        <v>11304903</v>
      </c>
      <c r="B218" s="5">
        <v>11304</v>
      </c>
      <c r="C218" s="19" t="s">
        <v>60</v>
      </c>
      <c r="D218" s="5">
        <v>3</v>
      </c>
      <c r="E218" s="8" t="s">
        <v>135</v>
      </c>
      <c r="F218" s="9">
        <v>3</v>
      </c>
      <c r="G218" s="28" t="s">
        <v>159</v>
      </c>
      <c r="H218" s="28">
        <v>144</v>
      </c>
      <c r="I218" s="28">
        <v>4</v>
      </c>
      <c r="J218" s="28" t="s">
        <v>160</v>
      </c>
      <c r="K218" s="28">
        <v>36</v>
      </c>
      <c r="L218" s="28" t="str">
        <f>G218&amp;"+"&amp;H218&amp;"，"&amp;J218&amp;"+"&amp;K218/10&amp;"%"</f>
        <v>防御+144，生命加成+3.6%</v>
      </c>
      <c r="M218" s="1">
        <v>1</v>
      </c>
      <c r="N218" s="1" t="str">
        <f t="shared" si="27"/>
        <v>13</v>
      </c>
    </row>
    <row r="219" spans="1:14" x14ac:dyDescent="0.25">
      <c r="A219" s="5" t="str">
        <f t="shared" si="25"/>
        <v>11304904</v>
      </c>
      <c r="B219" s="5">
        <v>11304</v>
      </c>
      <c r="C219" s="19" t="s">
        <v>60</v>
      </c>
      <c r="D219" s="5">
        <v>4</v>
      </c>
      <c r="E219" s="8" t="s">
        <v>136</v>
      </c>
      <c r="F219" s="9">
        <v>8</v>
      </c>
      <c r="G219" s="28" t="s">
        <v>163</v>
      </c>
      <c r="H219" s="28">
        <v>18</v>
      </c>
      <c r="I219" s="28">
        <v>14</v>
      </c>
      <c r="J219" s="28" t="s">
        <v>168</v>
      </c>
      <c r="K219" s="28">
        <v>120</v>
      </c>
      <c r="L219" s="28" t="str">
        <f>G219&amp;"+"&amp;H219/10&amp;"%，"&amp;J219&amp;"+"&amp;K219/10&amp;"%"</f>
        <v>伤害减免+1.8%，暴击免伤+12%</v>
      </c>
      <c r="M219" s="1">
        <v>1</v>
      </c>
      <c r="N219" s="1" t="str">
        <f t="shared" si="27"/>
        <v>13</v>
      </c>
    </row>
    <row r="220" spans="1:14" x14ac:dyDescent="0.25">
      <c r="A220" s="5" t="str">
        <f t="shared" si="25"/>
        <v>11304905</v>
      </c>
      <c r="B220" s="5">
        <v>11304</v>
      </c>
      <c r="C220" s="19" t="s">
        <v>60</v>
      </c>
      <c r="D220" s="5">
        <v>5</v>
      </c>
      <c r="E220" s="8" t="s">
        <v>137</v>
      </c>
      <c r="F220" s="9">
        <v>7</v>
      </c>
      <c r="G220" s="28" t="s">
        <v>151</v>
      </c>
      <c r="H220" s="28">
        <v>60</v>
      </c>
      <c r="I220" s="28">
        <v>8</v>
      </c>
      <c r="J220" s="28" t="s">
        <v>163</v>
      </c>
      <c r="K220" s="28">
        <v>24</v>
      </c>
      <c r="L220" s="28" t="str">
        <f>G220&amp;"+"&amp;H220/10&amp;"%，"&amp;J220&amp;"+"&amp;K220/10&amp;"%"</f>
        <v>伤害加成+6%，伤害减免+2.4%</v>
      </c>
      <c r="M220" s="1">
        <v>1</v>
      </c>
      <c r="N220" s="1" t="str">
        <f t="shared" si="27"/>
        <v>13</v>
      </c>
    </row>
    <row r="221" spans="1:14" x14ac:dyDescent="0.25">
      <c r="A221" s="5" t="str">
        <f t="shared" si="25"/>
        <v>11304906</v>
      </c>
      <c r="B221" s="5">
        <v>11304</v>
      </c>
      <c r="C221" s="19" t="s">
        <v>60</v>
      </c>
      <c r="D221" s="5">
        <v>6</v>
      </c>
      <c r="E221" s="8" t="s">
        <v>211</v>
      </c>
      <c r="F221" s="9">
        <v>2</v>
      </c>
      <c r="G221" s="28" t="s">
        <v>158</v>
      </c>
      <c r="H221" s="28">
        <v>450</v>
      </c>
      <c r="I221" s="28">
        <v>1</v>
      </c>
      <c r="J221" s="28" t="s">
        <v>156</v>
      </c>
      <c r="K221" s="28">
        <v>9600</v>
      </c>
      <c r="L221" s="28" t="str">
        <f>G221&amp;"+"&amp;H221&amp;"，"&amp;J221&amp;"+"&amp;K221&amp;""</f>
        <v>攻击+450，生命+9600</v>
      </c>
      <c r="M221" s="1">
        <v>1</v>
      </c>
      <c r="N221" s="1" t="str">
        <f t="shared" si="27"/>
        <v>13</v>
      </c>
    </row>
    <row r="222" spans="1:14" x14ac:dyDescent="0.25">
      <c r="A222" s="5" t="str">
        <f t="shared" si="25"/>
        <v>11304907</v>
      </c>
      <c r="B222" s="5">
        <v>11304</v>
      </c>
      <c r="C222" s="19" t="s">
        <v>60</v>
      </c>
      <c r="D222" s="5">
        <v>7</v>
      </c>
      <c r="E222" s="8" t="s">
        <v>212</v>
      </c>
      <c r="F222" s="9">
        <v>4</v>
      </c>
      <c r="G222" s="28" t="s">
        <v>160</v>
      </c>
      <c r="H222" s="28">
        <v>72</v>
      </c>
      <c r="I222" s="28">
        <v>23</v>
      </c>
      <c r="J222" s="28" t="s">
        <v>262</v>
      </c>
      <c r="K222" s="28">
        <v>18</v>
      </c>
      <c r="L222" s="28" t="str">
        <f>G222&amp;"+"&amp;H222/10&amp;"%，"&amp;J222&amp;"+"&amp;K222/10&amp;"%"</f>
        <v>生命加成+7.2%，最终免伤+1.8%</v>
      </c>
      <c r="M222" s="1">
        <v>1</v>
      </c>
      <c r="N222" s="1" t="str">
        <f t="shared" si="27"/>
        <v>13</v>
      </c>
    </row>
    <row r="223" spans="1:14" x14ac:dyDescent="0.25">
      <c r="A223" s="5" t="str">
        <f t="shared" si="25"/>
        <v>11304908</v>
      </c>
      <c r="B223" s="5">
        <v>11304</v>
      </c>
      <c r="C223" s="19" t="s">
        <v>60</v>
      </c>
      <c r="D223" s="5">
        <v>8</v>
      </c>
      <c r="E223" s="8" t="s">
        <v>213</v>
      </c>
      <c r="F223" s="9">
        <v>2</v>
      </c>
      <c r="G223" s="28" t="s">
        <v>158</v>
      </c>
      <c r="H223" s="28">
        <v>750</v>
      </c>
      <c r="I223" s="28">
        <v>1</v>
      </c>
      <c r="J223" s="28" t="s">
        <v>156</v>
      </c>
      <c r="K223" s="28">
        <v>14400</v>
      </c>
      <c r="L223" s="28" t="str">
        <f>G223&amp;"+"&amp;H223&amp;"，"&amp;J223&amp;"+"&amp;K223&amp;""</f>
        <v>攻击+750，生命+14400</v>
      </c>
      <c r="M223" s="1">
        <v>1</v>
      </c>
      <c r="N223" s="1" t="str">
        <f t="shared" si="27"/>
        <v>13</v>
      </c>
    </row>
    <row r="224" spans="1:14" x14ac:dyDescent="0.25">
      <c r="A224" s="5" t="str">
        <f t="shared" si="25"/>
        <v>11304909</v>
      </c>
      <c r="B224" s="5">
        <v>11304</v>
      </c>
      <c r="C224" s="19" t="s">
        <v>60</v>
      </c>
      <c r="D224" s="5">
        <v>9</v>
      </c>
      <c r="E224" s="8" t="s">
        <v>214</v>
      </c>
      <c r="F224" s="9">
        <v>4</v>
      </c>
      <c r="G224" s="28" t="s">
        <v>160</v>
      </c>
      <c r="H224" s="28">
        <v>108</v>
      </c>
      <c r="I224" s="28">
        <v>23</v>
      </c>
      <c r="J224" s="28" t="s">
        <v>262</v>
      </c>
      <c r="K224" s="28">
        <v>27</v>
      </c>
      <c r="L224" s="28" t="str">
        <f>G224&amp;"+"&amp;H224/10&amp;"%，"&amp;J224&amp;"+"&amp;K224/10&amp;"%"</f>
        <v>生命加成+10.8%，最终免伤+2.7%</v>
      </c>
      <c r="M224" s="1">
        <v>1</v>
      </c>
      <c r="N224" s="1" t="str">
        <f t="shared" si="27"/>
        <v>13</v>
      </c>
    </row>
    <row r="225" spans="1:14" x14ac:dyDescent="0.25">
      <c r="A225" s="5" t="str">
        <f t="shared" ref="A225:A245" si="28">B225&amp;9&amp;D225</f>
        <v>11304910</v>
      </c>
      <c r="B225" s="5">
        <v>11304</v>
      </c>
      <c r="C225" s="19" t="s">
        <v>60</v>
      </c>
      <c r="D225" s="5">
        <v>10</v>
      </c>
      <c r="E225" s="8" t="s">
        <v>215</v>
      </c>
      <c r="F225" s="9">
        <v>2</v>
      </c>
      <c r="G225" s="28" t="s">
        <v>158</v>
      </c>
      <c r="H225" s="28">
        <v>1125</v>
      </c>
      <c r="I225" s="28">
        <v>1</v>
      </c>
      <c r="J225" s="28" t="s">
        <v>156</v>
      </c>
      <c r="K225" s="28">
        <v>21600</v>
      </c>
      <c r="L225" s="28" t="str">
        <f>G225&amp;"+"&amp;H225&amp;"，"&amp;J225&amp;"+"&amp;K225&amp;""</f>
        <v>攻击+1125，生命+21600</v>
      </c>
      <c r="M225" s="1">
        <v>1</v>
      </c>
      <c r="N225" s="1" t="str">
        <f t="shared" si="27"/>
        <v>13</v>
      </c>
    </row>
    <row r="226" spans="1:14" x14ac:dyDescent="0.25">
      <c r="A226" s="5" t="str">
        <f t="shared" si="28"/>
        <v>11304911</v>
      </c>
      <c r="B226" s="5">
        <v>11304</v>
      </c>
      <c r="C226" s="19" t="s">
        <v>60</v>
      </c>
      <c r="D226" s="5">
        <v>11</v>
      </c>
      <c r="E226" s="8" t="s">
        <v>216</v>
      </c>
      <c r="F226" s="9">
        <v>2</v>
      </c>
      <c r="G226" s="28" t="s">
        <v>158</v>
      </c>
      <c r="H226" s="28">
        <v>0</v>
      </c>
      <c r="I226" s="28">
        <v>1</v>
      </c>
      <c r="J226" s="28" t="s">
        <v>156</v>
      </c>
      <c r="K226" s="28">
        <v>0</v>
      </c>
      <c r="L226" s="28" t="str">
        <f>G226&amp;"+"&amp;H226&amp;"，"&amp;J226&amp;"+"&amp;K226&amp;""</f>
        <v>攻击+0，生命+0</v>
      </c>
      <c r="M226" s="1">
        <v>1</v>
      </c>
      <c r="N226" s="1" t="str">
        <f t="shared" si="27"/>
        <v>13</v>
      </c>
    </row>
    <row r="227" spans="1:14" x14ac:dyDescent="0.25">
      <c r="A227" s="5" t="str">
        <f t="shared" si="28"/>
        <v>11304912</v>
      </c>
      <c r="B227" s="5">
        <v>11304</v>
      </c>
      <c r="C227" s="19" t="s">
        <v>60</v>
      </c>
      <c r="D227" s="5">
        <v>12</v>
      </c>
      <c r="E227" s="8" t="s">
        <v>217</v>
      </c>
      <c r="F227" s="9">
        <v>4</v>
      </c>
      <c r="G227" s="28" t="s">
        <v>160</v>
      </c>
      <c r="H227" s="28">
        <v>0</v>
      </c>
      <c r="I227" s="28">
        <v>23</v>
      </c>
      <c r="J227" s="28" t="s">
        <v>262</v>
      </c>
      <c r="K227" s="28">
        <v>0</v>
      </c>
      <c r="L227" s="28" t="str">
        <f>G227&amp;"+"&amp;H227/10&amp;"%，"&amp;J227&amp;"+"&amp;K227/10&amp;"%"</f>
        <v>生命加成+0%，最终免伤+0%</v>
      </c>
      <c r="M227" s="1">
        <v>1</v>
      </c>
      <c r="N227" s="1" t="str">
        <f t="shared" si="27"/>
        <v>13</v>
      </c>
    </row>
    <row r="228" spans="1:14" x14ac:dyDescent="0.25">
      <c r="A228" s="5" t="str">
        <f t="shared" si="28"/>
        <v>11304913</v>
      </c>
      <c r="B228" s="5">
        <v>11304</v>
      </c>
      <c r="C228" s="19" t="s">
        <v>60</v>
      </c>
      <c r="D228" s="5">
        <v>13</v>
      </c>
      <c r="E228" s="8" t="s">
        <v>218</v>
      </c>
      <c r="F228" s="9">
        <v>2</v>
      </c>
      <c r="G228" s="28" t="s">
        <v>158</v>
      </c>
      <c r="H228" s="28">
        <v>0</v>
      </c>
      <c r="I228" s="28">
        <v>1</v>
      </c>
      <c r="J228" s="28" t="s">
        <v>156</v>
      </c>
      <c r="K228" s="28">
        <v>0</v>
      </c>
      <c r="L228" s="28" t="str">
        <f>G228&amp;"+"&amp;H228&amp;"，"&amp;J228&amp;"+"&amp;K228&amp;""</f>
        <v>攻击+0，生命+0</v>
      </c>
      <c r="M228" s="1">
        <v>1</v>
      </c>
      <c r="N228" s="1" t="str">
        <f t="shared" si="27"/>
        <v>13</v>
      </c>
    </row>
    <row r="229" spans="1:14" x14ac:dyDescent="0.25">
      <c r="A229" s="5" t="str">
        <f t="shared" si="28"/>
        <v>11304914</v>
      </c>
      <c r="B229" s="5">
        <v>11304</v>
      </c>
      <c r="C229" s="19" t="s">
        <v>60</v>
      </c>
      <c r="D229" s="5">
        <v>14</v>
      </c>
      <c r="E229" s="8" t="s">
        <v>219</v>
      </c>
      <c r="F229" s="9">
        <v>4</v>
      </c>
      <c r="G229" s="28" t="s">
        <v>160</v>
      </c>
      <c r="H229" s="28">
        <v>0</v>
      </c>
      <c r="I229" s="28">
        <v>23</v>
      </c>
      <c r="J229" s="28" t="s">
        <v>262</v>
      </c>
      <c r="K229" s="28">
        <v>0</v>
      </c>
      <c r="L229" s="28" t="str">
        <f>G229&amp;"+"&amp;H229/10&amp;"%，"&amp;J229&amp;"+"&amp;K229/10&amp;"%"</f>
        <v>生命加成+0%，最终免伤+0%</v>
      </c>
      <c r="M229" s="1">
        <v>1</v>
      </c>
      <c r="N229" s="1" t="str">
        <f t="shared" si="27"/>
        <v>13</v>
      </c>
    </row>
    <row r="230" spans="1:14" x14ac:dyDescent="0.25">
      <c r="A230" s="5" t="str">
        <f t="shared" si="28"/>
        <v>11304915</v>
      </c>
      <c r="B230" s="5">
        <v>11304</v>
      </c>
      <c r="C230" s="19" t="s">
        <v>60</v>
      </c>
      <c r="D230" s="5">
        <v>15</v>
      </c>
      <c r="E230" s="8" t="s">
        <v>220</v>
      </c>
      <c r="F230" s="9">
        <v>2</v>
      </c>
      <c r="G230" s="28" t="s">
        <v>158</v>
      </c>
      <c r="H230" s="28">
        <v>0</v>
      </c>
      <c r="I230" s="28">
        <v>1</v>
      </c>
      <c r="J230" s="28" t="s">
        <v>156</v>
      </c>
      <c r="K230" s="28">
        <v>0</v>
      </c>
      <c r="L230" s="28" t="str">
        <f>G230&amp;"+"&amp;H230&amp;"，"&amp;J230&amp;"+"&amp;K230&amp;""</f>
        <v>攻击+0，生命+0</v>
      </c>
      <c r="M230" s="1">
        <v>1</v>
      </c>
      <c r="N230" s="1" t="str">
        <f t="shared" si="27"/>
        <v>13</v>
      </c>
    </row>
    <row r="231" spans="1:14" x14ac:dyDescent="0.25">
      <c r="A231" s="5" t="str">
        <f t="shared" si="25"/>
        <v>11305901</v>
      </c>
      <c r="B231" s="5">
        <v>11305</v>
      </c>
      <c r="C231" s="5" t="s">
        <v>61</v>
      </c>
      <c r="D231" s="5">
        <v>1</v>
      </c>
      <c r="E231" s="8" t="s">
        <v>133</v>
      </c>
      <c r="F231" s="9">
        <v>2</v>
      </c>
      <c r="G231" s="28" t="s">
        <v>158</v>
      </c>
      <c r="H231" s="28">
        <v>240</v>
      </c>
      <c r="I231" s="28">
        <v>1</v>
      </c>
      <c r="J231" s="28" t="s">
        <v>156</v>
      </c>
      <c r="K231" s="28">
        <v>600</v>
      </c>
      <c r="L231" s="28" t="str">
        <f>G231&amp;"+"&amp;H231&amp;"，"&amp;J231&amp;"+"&amp;K231</f>
        <v>攻击+240，生命+600</v>
      </c>
      <c r="M231" s="1">
        <v>2</v>
      </c>
      <c r="N231" s="1" t="str">
        <f t="shared" si="27"/>
        <v>13</v>
      </c>
    </row>
    <row r="232" spans="1:14" x14ac:dyDescent="0.25">
      <c r="A232" s="5" t="str">
        <f t="shared" si="25"/>
        <v>11305902</v>
      </c>
      <c r="B232" s="5">
        <v>11305</v>
      </c>
      <c r="C232" s="5" t="s">
        <v>61</v>
      </c>
      <c r="D232" s="5">
        <v>2</v>
      </c>
      <c r="E232" s="8" t="s">
        <v>134</v>
      </c>
      <c r="F232" s="9">
        <v>5</v>
      </c>
      <c r="G232" s="28" t="s">
        <v>161</v>
      </c>
      <c r="H232" s="28">
        <v>48</v>
      </c>
      <c r="I232" s="28">
        <v>9</v>
      </c>
      <c r="J232" s="28" t="s">
        <v>164</v>
      </c>
      <c r="K232" s="28">
        <v>48</v>
      </c>
      <c r="L232" s="28" t="str">
        <f>G232&amp;"+"&amp;H232/10&amp;"%，"&amp;J232&amp;"+"&amp;K232/10&amp;"%"</f>
        <v>攻击加成+4.8%，命中+4.8%</v>
      </c>
      <c r="M232" s="1">
        <v>2</v>
      </c>
      <c r="N232" s="1" t="str">
        <f t="shared" si="27"/>
        <v>13</v>
      </c>
    </row>
    <row r="233" spans="1:14" x14ac:dyDescent="0.25">
      <c r="A233" s="5" t="str">
        <f t="shared" si="25"/>
        <v>11305903</v>
      </c>
      <c r="B233" s="5">
        <v>11305</v>
      </c>
      <c r="C233" s="5" t="s">
        <v>61</v>
      </c>
      <c r="D233" s="5">
        <v>3</v>
      </c>
      <c r="E233" s="8" t="s">
        <v>135</v>
      </c>
      <c r="F233" s="9">
        <v>3</v>
      </c>
      <c r="G233" s="28" t="s">
        <v>159</v>
      </c>
      <c r="H233" s="28">
        <v>240</v>
      </c>
      <c r="I233" s="28">
        <v>1</v>
      </c>
      <c r="J233" s="28" t="s">
        <v>156</v>
      </c>
      <c r="K233" s="28">
        <v>1800</v>
      </c>
      <c r="L233" s="28" t="str">
        <f>G233&amp;"+"&amp;H233&amp;"，"&amp;J233&amp;"+"&amp;K233&amp;""</f>
        <v>防御+240，生命+1800</v>
      </c>
      <c r="M233" s="1">
        <v>2</v>
      </c>
      <c r="N233" s="1" t="str">
        <f t="shared" si="27"/>
        <v>13</v>
      </c>
    </row>
    <row r="234" spans="1:14" x14ac:dyDescent="0.25">
      <c r="A234" s="5" t="str">
        <f t="shared" si="25"/>
        <v>11305904</v>
      </c>
      <c r="B234" s="5">
        <v>11305</v>
      </c>
      <c r="C234" s="5" t="s">
        <v>61</v>
      </c>
      <c r="D234" s="5">
        <v>4</v>
      </c>
      <c r="E234" s="8" t="s">
        <v>136</v>
      </c>
      <c r="F234" s="9">
        <v>7</v>
      </c>
      <c r="G234" s="28" t="s">
        <v>151</v>
      </c>
      <c r="H234" s="28">
        <v>36</v>
      </c>
      <c r="I234" s="28">
        <v>13</v>
      </c>
      <c r="J234" s="28" t="s">
        <v>167</v>
      </c>
      <c r="K234" s="28">
        <v>96</v>
      </c>
      <c r="L234" s="28" t="str">
        <f>G234&amp;"+"&amp;H234/10&amp;"%，"&amp;J234&amp;"+"&amp;K234/10&amp;"%"</f>
        <v>伤害加成+3.6%，暴击伤害+9.6%</v>
      </c>
      <c r="M234" s="1">
        <v>2</v>
      </c>
      <c r="N234" s="1" t="str">
        <f t="shared" si="27"/>
        <v>13</v>
      </c>
    </row>
    <row r="235" spans="1:14" x14ac:dyDescent="0.25">
      <c r="A235" s="5" t="str">
        <f t="shared" si="25"/>
        <v>11305905</v>
      </c>
      <c r="B235" s="5">
        <v>11305</v>
      </c>
      <c r="C235" s="5" t="s">
        <v>61</v>
      </c>
      <c r="D235" s="5">
        <v>5</v>
      </c>
      <c r="E235" s="8" t="s">
        <v>137</v>
      </c>
      <c r="F235" s="9">
        <v>7</v>
      </c>
      <c r="G235" s="28" t="s">
        <v>151</v>
      </c>
      <c r="H235" s="28">
        <v>60</v>
      </c>
      <c r="I235" s="28">
        <v>8</v>
      </c>
      <c r="J235" s="28" t="s">
        <v>163</v>
      </c>
      <c r="K235" s="28">
        <v>24</v>
      </c>
      <c r="L235" s="28" t="str">
        <f>G235&amp;"+"&amp;H235/10&amp;"%，"&amp;J235&amp;"+"&amp;K235/10&amp;"%"</f>
        <v>伤害加成+6%，伤害减免+2.4%</v>
      </c>
      <c r="M235" s="1">
        <v>2</v>
      </c>
      <c r="N235" s="1" t="str">
        <f t="shared" si="27"/>
        <v>13</v>
      </c>
    </row>
    <row r="236" spans="1:14" x14ac:dyDescent="0.25">
      <c r="A236" s="5" t="str">
        <f t="shared" si="25"/>
        <v>11305906</v>
      </c>
      <c r="B236" s="5">
        <v>11305</v>
      </c>
      <c r="C236" s="5" t="s">
        <v>61</v>
      </c>
      <c r="D236" s="5">
        <v>6</v>
      </c>
      <c r="E236" s="8" t="s">
        <v>211</v>
      </c>
      <c r="F236" s="9">
        <v>2</v>
      </c>
      <c r="G236" s="28" t="s">
        <v>158</v>
      </c>
      <c r="H236" s="28">
        <v>1200</v>
      </c>
      <c r="I236" s="28">
        <v>3</v>
      </c>
      <c r="J236" s="28" t="s">
        <v>159</v>
      </c>
      <c r="K236" s="28">
        <v>360</v>
      </c>
      <c r="L236" s="28" t="str">
        <f>G236&amp;"+"&amp;H236&amp;"，"&amp;J236&amp;"+"&amp;K236&amp;""</f>
        <v>攻击+1200，防御+360</v>
      </c>
      <c r="M236" s="1">
        <v>2</v>
      </c>
      <c r="N236" s="1" t="str">
        <f t="shared" si="27"/>
        <v>13</v>
      </c>
    </row>
    <row r="237" spans="1:14" x14ac:dyDescent="0.25">
      <c r="A237" s="5" t="str">
        <f t="shared" si="25"/>
        <v>11305907</v>
      </c>
      <c r="B237" s="5">
        <v>11305</v>
      </c>
      <c r="C237" s="5" t="s">
        <v>61</v>
      </c>
      <c r="D237" s="5">
        <v>7</v>
      </c>
      <c r="E237" s="8" t="s">
        <v>212</v>
      </c>
      <c r="F237" s="9">
        <v>5</v>
      </c>
      <c r="G237" s="28" t="s">
        <v>161</v>
      </c>
      <c r="H237" s="28">
        <v>48</v>
      </c>
      <c r="I237" s="28">
        <v>22</v>
      </c>
      <c r="J237" s="28" t="s">
        <v>236</v>
      </c>
      <c r="K237" s="28">
        <v>18</v>
      </c>
      <c r="L237" s="28" t="str">
        <f>G237&amp;"+"&amp;H237/10&amp;"%，"&amp;J237&amp;"+"&amp;K237/10&amp;"%"</f>
        <v>攻击加成+4.8%，最终增伤+1.8%</v>
      </c>
      <c r="M237" s="1">
        <v>2</v>
      </c>
      <c r="N237" s="1" t="str">
        <f t="shared" si="27"/>
        <v>13</v>
      </c>
    </row>
    <row r="238" spans="1:14" x14ac:dyDescent="0.25">
      <c r="A238" s="5" t="str">
        <f t="shared" si="25"/>
        <v>11305908</v>
      </c>
      <c r="B238" s="5">
        <v>11305</v>
      </c>
      <c r="C238" s="5" t="s">
        <v>61</v>
      </c>
      <c r="D238" s="5">
        <v>8</v>
      </c>
      <c r="E238" s="8" t="s">
        <v>213</v>
      </c>
      <c r="F238" s="9">
        <v>2</v>
      </c>
      <c r="G238" s="28" t="s">
        <v>158</v>
      </c>
      <c r="H238" s="28">
        <v>1800</v>
      </c>
      <c r="I238" s="28">
        <v>3</v>
      </c>
      <c r="J238" s="28" t="s">
        <v>159</v>
      </c>
      <c r="K238" s="28">
        <v>540</v>
      </c>
      <c r="L238" s="28" t="str">
        <f>G238&amp;"+"&amp;H238&amp;"，"&amp;J238&amp;"+"&amp;K238&amp;""</f>
        <v>攻击+1800，防御+540</v>
      </c>
      <c r="M238" s="1">
        <v>2</v>
      </c>
      <c r="N238" s="1" t="str">
        <f t="shared" si="27"/>
        <v>13</v>
      </c>
    </row>
    <row r="239" spans="1:14" x14ac:dyDescent="0.25">
      <c r="A239" s="5" t="str">
        <f t="shared" si="25"/>
        <v>11305909</v>
      </c>
      <c r="B239" s="5">
        <v>11305</v>
      </c>
      <c r="C239" s="5" t="s">
        <v>61</v>
      </c>
      <c r="D239" s="5">
        <v>9</v>
      </c>
      <c r="E239" s="8" t="s">
        <v>214</v>
      </c>
      <c r="F239" s="9">
        <v>5</v>
      </c>
      <c r="G239" s="28" t="s">
        <v>161</v>
      </c>
      <c r="H239" s="28">
        <v>72</v>
      </c>
      <c r="I239" s="28">
        <v>22</v>
      </c>
      <c r="J239" s="28" t="s">
        <v>236</v>
      </c>
      <c r="K239" s="28">
        <v>27</v>
      </c>
      <c r="L239" s="28" t="str">
        <f>G239&amp;"+"&amp;H239/10&amp;"%，"&amp;J239&amp;"+"&amp;K239/10&amp;"%"</f>
        <v>攻击加成+7.2%，最终增伤+2.7%</v>
      </c>
      <c r="M239" s="1">
        <v>2</v>
      </c>
      <c r="N239" s="1" t="str">
        <f t="shared" si="27"/>
        <v>13</v>
      </c>
    </row>
    <row r="240" spans="1:14" x14ac:dyDescent="0.25">
      <c r="A240" s="5" t="str">
        <f t="shared" ref="A240" si="29">B240&amp;9&amp;D240</f>
        <v>11305910</v>
      </c>
      <c r="B240" s="5">
        <v>11305</v>
      </c>
      <c r="C240" s="5" t="s">
        <v>61</v>
      </c>
      <c r="D240" s="5">
        <v>10</v>
      </c>
      <c r="E240" s="8" t="s">
        <v>215</v>
      </c>
      <c r="F240" s="9">
        <v>2</v>
      </c>
      <c r="G240" s="28" t="s">
        <v>158</v>
      </c>
      <c r="H240" s="28">
        <v>2700</v>
      </c>
      <c r="I240" s="28">
        <v>3</v>
      </c>
      <c r="J240" s="28" t="s">
        <v>159</v>
      </c>
      <c r="K240" s="28">
        <v>810</v>
      </c>
      <c r="L240" s="28" t="str">
        <f>G240&amp;"+"&amp;H240&amp;"，"&amp;J240&amp;"+"&amp;K240&amp;""</f>
        <v>攻击+2700，防御+810</v>
      </c>
      <c r="M240" s="1">
        <v>2</v>
      </c>
      <c r="N240" s="1" t="str">
        <f t="shared" si="27"/>
        <v>13</v>
      </c>
    </row>
    <row r="241" spans="1:14" x14ac:dyDescent="0.25">
      <c r="A241" s="5" t="str">
        <f t="shared" si="28"/>
        <v>11305911</v>
      </c>
      <c r="B241" s="5">
        <v>11305</v>
      </c>
      <c r="C241" s="5" t="s">
        <v>61</v>
      </c>
      <c r="D241" s="5">
        <v>11</v>
      </c>
      <c r="E241" s="8" t="s">
        <v>216</v>
      </c>
      <c r="F241" s="9">
        <v>2</v>
      </c>
      <c r="G241" s="28" t="s">
        <v>158</v>
      </c>
      <c r="H241" s="28">
        <v>0</v>
      </c>
      <c r="I241" s="28">
        <v>3</v>
      </c>
      <c r="J241" s="28" t="s">
        <v>159</v>
      </c>
      <c r="K241" s="28">
        <v>0</v>
      </c>
      <c r="L241" s="28" t="str">
        <f>G241&amp;"+"&amp;H241&amp;"，"&amp;J241&amp;"+"&amp;K241&amp;""</f>
        <v>攻击+0，防御+0</v>
      </c>
      <c r="M241" s="1">
        <v>2</v>
      </c>
      <c r="N241" s="1" t="str">
        <f t="shared" si="27"/>
        <v>13</v>
      </c>
    </row>
    <row r="242" spans="1:14" x14ac:dyDescent="0.25">
      <c r="A242" s="5" t="str">
        <f t="shared" si="28"/>
        <v>11305912</v>
      </c>
      <c r="B242" s="5">
        <v>11305</v>
      </c>
      <c r="C242" s="5" t="s">
        <v>61</v>
      </c>
      <c r="D242" s="5">
        <v>12</v>
      </c>
      <c r="E242" s="8" t="s">
        <v>217</v>
      </c>
      <c r="F242" s="9">
        <v>5</v>
      </c>
      <c r="G242" s="28" t="s">
        <v>161</v>
      </c>
      <c r="H242" s="28">
        <v>0</v>
      </c>
      <c r="I242" s="28">
        <v>22</v>
      </c>
      <c r="J242" s="28" t="s">
        <v>236</v>
      </c>
      <c r="K242" s="28">
        <v>0</v>
      </c>
      <c r="L242" s="28" t="str">
        <f>G242&amp;"+"&amp;H242/10&amp;"%，"&amp;J242&amp;"+"&amp;K242/10&amp;"%"</f>
        <v>攻击加成+0%，最终增伤+0%</v>
      </c>
      <c r="M242" s="1">
        <v>2</v>
      </c>
      <c r="N242" s="1" t="str">
        <f t="shared" si="27"/>
        <v>13</v>
      </c>
    </row>
    <row r="243" spans="1:14" x14ac:dyDescent="0.25">
      <c r="A243" s="5" t="str">
        <f t="shared" si="28"/>
        <v>11305913</v>
      </c>
      <c r="B243" s="5">
        <v>11305</v>
      </c>
      <c r="C243" s="5" t="s">
        <v>61</v>
      </c>
      <c r="D243" s="5">
        <v>13</v>
      </c>
      <c r="E243" s="8" t="s">
        <v>218</v>
      </c>
      <c r="F243" s="9">
        <v>2</v>
      </c>
      <c r="G243" s="28" t="s">
        <v>158</v>
      </c>
      <c r="H243" s="28">
        <v>0</v>
      </c>
      <c r="I243" s="28">
        <v>3</v>
      </c>
      <c r="J243" s="28" t="s">
        <v>159</v>
      </c>
      <c r="K243" s="28">
        <v>0</v>
      </c>
      <c r="L243" s="28" t="str">
        <f>G243&amp;"+"&amp;H243&amp;"，"&amp;J243&amp;"+"&amp;K243&amp;""</f>
        <v>攻击+0，防御+0</v>
      </c>
      <c r="M243" s="1">
        <v>2</v>
      </c>
      <c r="N243" s="1" t="str">
        <f t="shared" si="27"/>
        <v>13</v>
      </c>
    </row>
    <row r="244" spans="1:14" x14ac:dyDescent="0.25">
      <c r="A244" s="5" t="str">
        <f t="shared" si="28"/>
        <v>11305914</v>
      </c>
      <c r="B244" s="5">
        <v>11305</v>
      </c>
      <c r="C244" s="5" t="s">
        <v>61</v>
      </c>
      <c r="D244" s="5">
        <v>14</v>
      </c>
      <c r="E244" s="8" t="s">
        <v>219</v>
      </c>
      <c r="F244" s="9">
        <v>5</v>
      </c>
      <c r="G244" s="28" t="s">
        <v>161</v>
      </c>
      <c r="H244" s="28">
        <v>0</v>
      </c>
      <c r="I244" s="28">
        <v>22</v>
      </c>
      <c r="J244" s="28" t="s">
        <v>236</v>
      </c>
      <c r="K244" s="28">
        <v>0</v>
      </c>
      <c r="L244" s="28" t="str">
        <f>G244&amp;"+"&amp;H244/10&amp;"%，"&amp;J244&amp;"+"&amp;K244/10&amp;"%"</f>
        <v>攻击加成+0%，最终增伤+0%</v>
      </c>
      <c r="M244" s="1">
        <v>2</v>
      </c>
      <c r="N244" s="1" t="str">
        <f t="shared" si="27"/>
        <v>13</v>
      </c>
    </row>
    <row r="245" spans="1:14" x14ac:dyDescent="0.25">
      <c r="A245" s="5" t="str">
        <f t="shared" si="28"/>
        <v>11305915</v>
      </c>
      <c r="B245" s="5">
        <v>11305</v>
      </c>
      <c r="C245" s="5" t="s">
        <v>61</v>
      </c>
      <c r="D245" s="5">
        <v>15</v>
      </c>
      <c r="E245" s="8" t="s">
        <v>220</v>
      </c>
      <c r="F245" s="9">
        <v>2</v>
      </c>
      <c r="G245" s="28" t="s">
        <v>158</v>
      </c>
      <c r="H245" s="28">
        <v>0</v>
      </c>
      <c r="I245" s="28">
        <v>3</v>
      </c>
      <c r="J245" s="28" t="s">
        <v>159</v>
      </c>
      <c r="K245" s="28">
        <v>0</v>
      </c>
      <c r="L245" s="28" t="str">
        <f>G245&amp;"+"&amp;H245&amp;"，"&amp;J245&amp;"+"&amp;K245&amp;""</f>
        <v>攻击+0，防御+0</v>
      </c>
      <c r="M245" s="1">
        <v>2</v>
      </c>
      <c r="N245" s="1" t="str">
        <f t="shared" si="27"/>
        <v>13</v>
      </c>
    </row>
    <row r="246" spans="1:14" x14ac:dyDescent="0.25">
      <c r="A246" s="5" t="str">
        <f t="shared" ref="A246:A309" si="30">B246&amp;90&amp;D246</f>
        <v>11306901</v>
      </c>
      <c r="B246" s="5">
        <v>11306</v>
      </c>
      <c r="C246" s="19" t="s">
        <v>62</v>
      </c>
      <c r="D246" s="5">
        <v>1</v>
      </c>
      <c r="E246" s="8" t="s">
        <v>133</v>
      </c>
      <c r="F246" s="9">
        <v>3</v>
      </c>
      <c r="G246" s="28" t="s">
        <v>159</v>
      </c>
      <c r="H246" s="28">
        <v>180</v>
      </c>
      <c r="I246" s="28">
        <v>1</v>
      </c>
      <c r="J246" s="28" t="s">
        <v>156</v>
      </c>
      <c r="K246" s="28">
        <v>1500</v>
      </c>
      <c r="L246" s="28" t="str">
        <f>G246&amp;"+"&amp;H246&amp;"，"&amp;J246&amp;"+"&amp;K246</f>
        <v>防御+180，生命+1500</v>
      </c>
      <c r="M246" s="1">
        <v>3</v>
      </c>
      <c r="N246" s="1" t="str">
        <f t="shared" si="27"/>
        <v>13</v>
      </c>
    </row>
    <row r="247" spans="1:14" x14ac:dyDescent="0.25">
      <c r="A247" s="5" t="str">
        <f t="shared" si="30"/>
        <v>11306902</v>
      </c>
      <c r="B247" s="5">
        <v>11306</v>
      </c>
      <c r="C247" s="19" t="s">
        <v>62</v>
      </c>
      <c r="D247" s="5">
        <v>2</v>
      </c>
      <c r="E247" s="8" t="s">
        <v>134</v>
      </c>
      <c r="F247" s="9">
        <v>4</v>
      </c>
      <c r="G247" s="28" t="s">
        <v>160</v>
      </c>
      <c r="H247" s="28">
        <v>36</v>
      </c>
      <c r="I247" s="28">
        <v>10</v>
      </c>
      <c r="J247" s="28" t="s">
        <v>165</v>
      </c>
      <c r="K247" s="28">
        <v>48</v>
      </c>
      <c r="L247" s="28" t="str">
        <f>G247&amp;"+"&amp;H247/10&amp;"%，"&amp;J247&amp;"+"&amp;K247/10&amp;"%"</f>
        <v>生命加成+3.6%，闪避+4.8%</v>
      </c>
      <c r="M247" s="1">
        <v>3</v>
      </c>
      <c r="N247" s="1" t="str">
        <f t="shared" si="27"/>
        <v>13</v>
      </c>
    </row>
    <row r="248" spans="1:14" x14ac:dyDescent="0.25">
      <c r="A248" s="5" t="str">
        <f t="shared" si="30"/>
        <v>11306903</v>
      </c>
      <c r="B248" s="5">
        <v>11306</v>
      </c>
      <c r="C248" s="19" t="s">
        <v>62</v>
      </c>
      <c r="D248" s="5">
        <v>3</v>
      </c>
      <c r="E248" s="8" t="s">
        <v>135</v>
      </c>
      <c r="F248" s="9">
        <v>6</v>
      </c>
      <c r="G248" s="28" t="s">
        <v>162</v>
      </c>
      <c r="H248" s="28">
        <v>48</v>
      </c>
      <c r="I248" s="28">
        <v>1</v>
      </c>
      <c r="J248" s="28" t="s">
        <v>156</v>
      </c>
      <c r="K248" s="28">
        <v>4500</v>
      </c>
      <c r="L248" s="28" t="str">
        <f>G248&amp;"+"&amp;H248/10&amp;"%，"&amp;J248&amp;"+"&amp;K248&amp;""</f>
        <v>防御加成+4.8%，生命+4500</v>
      </c>
      <c r="M248" s="1">
        <v>3</v>
      </c>
      <c r="N248" s="1" t="str">
        <f t="shared" si="27"/>
        <v>13</v>
      </c>
    </row>
    <row r="249" spans="1:14" x14ac:dyDescent="0.25">
      <c r="A249" s="5" t="str">
        <f t="shared" si="30"/>
        <v>11306904</v>
      </c>
      <c r="B249" s="5">
        <v>11306</v>
      </c>
      <c r="C249" s="19" t="s">
        <v>62</v>
      </c>
      <c r="D249" s="5">
        <v>4</v>
      </c>
      <c r="E249" s="8" t="s">
        <v>136</v>
      </c>
      <c r="F249" s="9">
        <v>8</v>
      </c>
      <c r="G249" s="28" t="s">
        <v>163</v>
      </c>
      <c r="H249" s="28">
        <v>18</v>
      </c>
      <c r="I249" s="28">
        <v>14</v>
      </c>
      <c r="J249" s="28" t="s">
        <v>168</v>
      </c>
      <c r="K249" s="28">
        <v>120</v>
      </c>
      <c r="L249" s="28" t="str">
        <f>G249&amp;"+"&amp;H249/10&amp;"%，"&amp;J249&amp;"+"&amp;K249/10&amp;"%"</f>
        <v>伤害减免+1.8%，暴击免伤+12%</v>
      </c>
      <c r="M249" s="1">
        <v>3</v>
      </c>
      <c r="N249" s="1" t="str">
        <f t="shared" si="27"/>
        <v>13</v>
      </c>
    </row>
    <row r="250" spans="1:14" x14ac:dyDescent="0.25">
      <c r="A250" s="5" t="str">
        <f t="shared" si="30"/>
        <v>11306905</v>
      </c>
      <c r="B250" s="5">
        <v>11306</v>
      </c>
      <c r="C250" s="19" t="s">
        <v>62</v>
      </c>
      <c r="D250" s="5">
        <v>5</v>
      </c>
      <c r="E250" s="8" t="s">
        <v>137</v>
      </c>
      <c r="F250" s="9">
        <v>4</v>
      </c>
      <c r="G250" s="28" t="s">
        <v>160</v>
      </c>
      <c r="H250" s="28">
        <v>72</v>
      </c>
      <c r="I250" s="28">
        <v>8</v>
      </c>
      <c r="J250" s="28" t="s">
        <v>163</v>
      </c>
      <c r="K250" s="28">
        <v>24</v>
      </c>
      <c r="L250" s="28" t="str">
        <f>G250&amp;"+"&amp;H250/10&amp;"%，"&amp;J250&amp;"+"&amp;K250/10&amp;"%"</f>
        <v>生命加成+7.2%，伤害减免+2.4%</v>
      </c>
      <c r="M250" s="1">
        <v>3</v>
      </c>
      <c r="N250" s="1" t="str">
        <f t="shared" si="27"/>
        <v>13</v>
      </c>
    </row>
    <row r="251" spans="1:14" x14ac:dyDescent="0.25">
      <c r="A251" s="5" t="str">
        <f t="shared" si="30"/>
        <v>11306906</v>
      </c>
      <c r="B251" s="5">
        <v>11306</v>
      </c>
      <c r="C251" s="19" t="s">
        <v>62</v>
      </c>
      <c r="D251" s="5">
        <v>6</v>
      </c>
      <c r="E251" s="8" t="s">
        <v>211</v>
      </c>
      <c r="F251" s="9">
        <v>3</v>
      </c>
      <c r="G251" s="28" t="s">
        <v>159</v>
      </c>
      <c r="H251" s="28">
        <v>360</v>
      </c>
      <c r="I251" s="28">
        <v>1</v>
      </c>
      <c r="J251" s="28" t="s">
        <v>156</v>
      </c>
      <c r="K251" s="28">
        <v>11760</v>
      </c>
      <c r="L251" s="28" t="str">
        <f>G251&amp;"+"&amp;H251&amp;"，"&amp;J251&amp;"+"&amp;K251&amp;""</f>
        <v>防御+360，生命+11760</v>
      </c>
      <c r="M251" s="1">
        <v>3</v>
      </c>
      <c r="N251" s="1" t="str">
        <f t="shared" si="27"/>
        <v>13</v>
      </c>
    </row>
    <row r="252" spans="1:14" x14ac:dyDescent="0.25">
      <c r="A252" s="5" t="str">
        <f t="shared" si="30"/>
        <v>11306907</v>
      </c>
      <c r="B252" s="5">
        <v>11306</v>
      </c>
      <c r="C252" s="19" t="s">
        <v>62</v>
      </c>
      <c r="D252" s="5">
        <v>7</v>
      </c>
      <c r="E252" s="8" t="s">
        <v>212</v>
      </c>
      <c r="F252" s="9">
        <v>6</v>
      </c>
      <c r="G252" s="28" t="s">
        <v>162</v>
      </c>
      <c r="H252" s="28">
        <v>48</v>
      </c>
      <c r="I252" s="28">
        <v>23</v>
      </c>
      <c r="J252" s="28" t="s">
        <v>262</v>
      </c>
      <c r="K252" s="28">
        <v>18</v>
      </c>
      <c r="L252" s="28" t="str">
        <f>G252&amp;"+"&amp;H252/10&amp;"%，"&amp;J252&amp;"+"&amp;K252/10&amp;"%"</f>
        <v>防御加成+4.8%，最终免伤+1.8%</v>
      </c>
      <c r="M252" s="1">
        <v>3</v>
      </c>
      <c r="N252" s="1" t="str">
        <f t="shared" si="27"/>
        <v>13</v>
      </c>
    </row>
    <row r="253" spans="1:14" x14ac:dyDescent="0.25">
      <c r="A253" s="5" t="str">
        <f t="shared" si="30"/>
        <v>11306908</v>
      </c>
      <c r="B253" s="5">
        <v>11306</v>
      </c>
      <c r="C253" s="19" t="s">
        <v>62</v>
      </c>
      <c r="D253" s="5">
        <v>8</v>
      </c>
      <c r="E253" s="8" t="s">
        <v>213</v>
      </c>
      <c r="F253" s="9">
        <v>3</v>
      </c>
      <c r="G253" s="28" t="s">
        <v>159</v>
      </c>
      <c r="H253" s="28">
        <v>540</v>
      </c>
      <c r="I253" s="28">
        <v>1</v>
      </c>
      <c r="J253" s="28" t="s">
        <v>156</v>
      </c>
      <c r="K253" s="28">
        <v>17280</v>
      </c>
      <c r="L253" s="28" t="str">
        <f>G253&amp;"+"&amp;H253&amp;"，"&amp;J253&amp;"+"&amp;K253&amp;""</f>
        <v>防御+540，生命+17280</v>
      </c>
      <c r="M253" s="1">
        <v>3</v>
      </c>
      <c r="N253" s="1" t="str">
        <f t="shared" si="27"/>
        <v>13</v>
      </c>
    </row>
    <row r="254" spans="1:14" x14ac:dyDescent="0.25">
      <c r="A254" s="5" t="str">
        <f t="shared" si="30"/>
        <v>11306909</v>
      </c>
      <c r="B254" s="5">
        <v>11306</v>
      </c>
      <c r="C254" s="19" t="s">
        <v>62</v>
      </c>
      <c r="D254" s="5">
        <v>9</v>
      </c>
      <c r="E254" s="8" t="s">
        <v>214</v>
      </c>
      <c r="F254" s="9">
        <v>6</v>
      </c>
      <c r="G254" s="28" t="s">
        <v>162</v>
      </c>
      <c r="H254" s="28">
        <v>72</v>
      </c>
      <c r="I254" s="28">
        <v>23</v>
      </c>
      <c r="J254" s="28" t="s">
        <v>262</v>
      </c>
      <c r="K254" s="28">
        <v>24</v>
      </c>
      <c r="L254" s="28" t="str">
        <f>G254&amp;"+"&amp;H254/10&amp;"%，"&amp;J254&amp;"+"&amp;K254/10&amp;"%"</f>
        <v>防御加成+7.2%，最终免伤+2.4%</v>
      </c>
      <c r="M254" s="1">
        <v>3</v>
      </c>
      <c r="N254" s="1" t="str">
        <f t="shared" si="27"/>
        <v>13</v>
      </c>
    </row>
    <row r="255" spans="1:14" x14ac:dyDescent="0.25">
      <c r="A255" s="5" t="str">
        <f t="shared" ref="A255:A318" si="31">B255&amp;9&amp;D255</f>
        <v>11306910</v>
      </c>
      <c r="B255" s="5">
        <v>11306</v>
      </c>
      <c r="C255" s="19" t="s">
        <v>62</v>
      </c>
      <c r="D255" s="5">
        <v>10</v>
      </c>
      <c r="E255" s="8" t="s">
        <v>215</v>
      </c>
      <c r="F255" s="9">
        <v>3</v>
      </c>
      <c r="G255" s="28" t="s">
        <v>159</v>
      </c>
      <c r="H255" s="28">
        <v>810</v>
      </c>
      <c r="I255" s="28">
        <v>1</v>
      </c>
      <c r="J255" s="28" t="s">
        <v>156</v>
      </c>
      <c r="K255" s="28">
        <v>25920</v>
      </c>
      <c r="L255" s="28" t="str">
        <f>G255&amp;"+"&amp;H255&amp;"，"&amp;J255&amp;"+"&amp;K255&amp;""</f>
        <v>防御+810，生命+25920</v>
      </c>
      <c r="M255" s="1">
        <v>3</v>
      </c>
      <c r="N255" s="1" t="str">
        <f t="shared" si="27"/>
        <v>13</v>
      </c>
    </row>
    <row r="256" spans="1:14" x14ac:dyDescent="0.25">
      <c r="A256" s="5" t="str">
        <f t="shared" si="31"/>
        <v>11306911</v>
      </c>
      <c r="B256" s="5">
        <v>11306</v>
      </c>
      <c r="C256" s="19" t="s">
        <v>62</v>
      </c>
      <c r="D256" s="5">
        <v>11</v>
      </c>
      <c r="E256" s="8" t="s">
        <v>216</v>
      </c>
      <c r="F256" s="9">
        <v>3</v>
      </c>
      <c r="G256" s="28" t="s">
        <v>159</v>
      </c>
      <c r="H256" s="28">
        <v>0</v>
      </c>
      <c r="I256" s="28">
        <v>1</v>
      </c>
      <c r="J256" s="28" t="s">
        <v>156</v>
      </c>
      <c r="K256" s="28">
        <v>0</v>
      </c>
      <c r="L256" s="28" t="str">
        <f>G256&amp;"+"&amp;H256&amp;"，"&amp;J256&amp;"+"&amp;K256&amp;""</f>
        <v>防御+0，生命+0</v>
      </c>
      <c r="M256" s="1">
        <v>3</v>
      </c>
      <c r="N256" s="1" t="str">
        <f t="shared" si="27"/>
        <v>13</v>
      </c>
    </row>
    <row r="257" spans="1:14" x14ac:dyDescent="0.25">
      <c r="A257" s="5" t="str">
        <f t="shared" si="31"/>
        <v>11306912</v>
      </c>
      <c r="B257" s="5">
        <v>11306</v>
      </c>
      <c r="C257" s="19" t="s">
        <v>62</v>
      </c>
      <c r="D257" s="5">
        <v>12</v>
      </c>
      <c r="E257" s="8" t="s">
        <v>217</v>
      </c>
      <c r="F257" s="9">
        <v>6</v>
      </c>
      <c r="G257" s="28" t="s">
        <v>162</v>
      </c>
      <c r="H257" s="28">
        <v>0</v>
      </c>
      <c r="I257" s="28">
        <v>23</v>
      </c>
      <c r="J257" s="28" t="s">
        <v>262</v>
      </c>
      <c r="K257" s="28">
        <v>0</v>
      </c>
      <c r="L257" s="28" t="str">
        <f>G257&amp;"+"&amp;H257/10&amp;"%，"&amp;J257&amp;"+"&amp;K257/10&amp;"%"</f>
        <v>防御加成+0%，最终免伤+0%</v>
      </c>
      <c r="M257" s="1">
        <v>3</v>
      </c>
      <c r="N257" s="1" t="str">
        <f t="shared" si="27"/>
        <v>13</v>
      </c>
    </row>
    <row r="258" spans="1:14" x14ac:dyDescent="0.25">
      <c r="A258" s="5" t="str">
        <f t="shared" si="31"/>
        <v>11306913</v>
      </c>
      <c r="B258" s="5">
        <v>11306</v>
      </c>
      <c r="C258" s="19" t="s">
        <v>62</v>
      </c>
      <c r="D258" s="5">
        <v>13</v>
      </c>
      <c r="E258" s="8" t="s">
        <v>218</v>
      </c>
      <c r="F258" s="9">
        <v>3</v>
      </c>
      <c r="G258" s="28" t="s">
        <v>159</v>
      </c>
      <c r="H258" s="28">
        <v>0</v>
      </c>
      <c r="I258" s="28">
        <v>1</v>
      </c>
      <c r="J258" s="28" t="s">
        <v>156</v>
      </c>
      <c r="K258" s="28">
        <v>0</v>
      </c>
      <c r="L258" s="28" t="str">
        <f>G258&amp;"+"&amp;H258&amp;"，"&amp;J258&amp;"+"&amp;K258&amp;""</f>
        <v>防御+0，生命+0</v>
      </c>
      <c r="M258" s="1">
        <v>3</v>
      </c>
      <c r="N258" s="1" t="str">
        <f t="shared" si="27"/>
        <v>13</v>
      </c>
    </row>
    <row r="259" spans="1:14" x14ac:dyDescent="0.25">
      <c r="A259" s="5" t="str">
        <f t="shared" si="31"/>
        <v>11306914</v>
      </c>
      <c r="B259" s="5">
        <v>11306</v>
      </c>
      <c r="C259" s="19" t="s">
        <v>62</v>
      </c>
      <c r="D259" s="5">
        <v>14</v>
      </c>
      <c r="E259" s="8" t="s">
        <v>219</v>
      </c>
      <c r="F259" s="9">
        <v>6</v>
      </c>
      <c r="G259" s="28" t="s">
        <v>162</v>
      </c>
      <c r="H259" s="28">
        <v>0</v>
      </c>
      <c r="I259" s="28">
        <v>23</v>
      </c>
      <c r="J259" s="28" t="s">
        <v>262</v>
      </c>
      <c r="K259" s="28">
        <v>0</v>
      </c>
      <c r="L259" s="28" t="str">
        <f>G259&amp;"+"&amp;H259/10&amp;"%，"&amp;J259&amp;"+"&amp;K259/10&amp;"%"</f>
        <v>防御加成+0%，最终免伤+0%</v>
      </c>
      <c r="M259" s="1">
        <v>3</v>
      </c>
      <c r="N259" s="1" t="str">
        <f t="shared" si="27"/>
        <v>13</v>
      </c>
    </row>
    <row r="260" spans="1:14" x14ac:dyDescent="0.25">
      <c r="A260" s="5" t="str">
        <f t="shared" si="31"/>
        <v>11306915</v>
      </c>
      <c r="B260" s="5">
        <v>11306</v>
      </c>
      <c r="C260" s="19" t="s">
        <v>62</v>
      </c>
      <c r="D260" s="5">
        <v>15</v>
      </c>
      <c r="E260" s="8" t="s">
        <v>220</v>
      </c>
      <c r="F260" s="9">
        <v>3</v>
      </c>
      <c r="G260" s="28" t="s">
        <v>159</v>
      </c>
      <c r="H260" s="28">
        <v>0</v>
      </c>
      <c r="I260" s="28">
        <v>1</v>
      </c>
      <c r="J260" s="28" t="s">
        <v>156</v>
      </c>
      <c r="K260" s="28">
        <v>0</v>
      </c>
      <c r="L260" s="28" t="str">
        <f>G260&amp;"+"&amp;H260&amp;"，"&amp;J260&amp;"+"&amp;K260&amp;""</f>
        <v>防御+0，生命+0</v>
      </c>
      <c r="M260" s="1">
        <v>3</v>
      </c>
      <c r="N260" s="1" t="str">
        <f t="shared" si="27"/>
        <v>13</v>
      </c>
    </row>
    <row r="261" spans="1:14" x14ac:dyDescent="0.25">
      <c r="A261" s="5" t="str">
        <f t="shared" si="30"/>
        <v>11002901</v>
      </c>
      <c r="B261" s="5">
        <v>11002</v>
      </c>
      <c r="C261" s="5" t="s">
        <v>63</v>
      </c>
      <c r="D261" s="5">
        <v>1</v>
      </c>
      <c r="E261" s="8" t="s">
        <v>133</v>
      </c>
      <c r="F261" s="9">
        <v>2</v>
      </c>
      <c r="G261" s="28" t="s">
        <v>158</v>
      </c>
      <c r="H261" s="28">
        <v>200</v>
      </c>
      <c r="I261" s="28">
        <v>1</v>
      </c>
      <c r="J261" s="28" t="s">
        <v>156</v>
      </c>
      <c r="K261" s="28">
        <v>500</v>
      </c>
      <c r="L261" s="28" t="s">
        <v>239</v>
      </c>
      <c r="M261" s="1">
        <v>2</v>
      </c>
      <c r="N261" s="1" t="str">
        <f t="shared" si="27"/>
        <v>10</v>
      </c>
    </row>
    <row r="262" spans="1:14" x14ac:dyDescent="0.25">
      <c r="A262" s="5" t="str">
        <f t="shared" si="30"/>
        <v>11002902</v>
      </c>
      <c r="B262" s="5">
        <v>11002</v>
      </c>
      <c r="C262" s="5" t="s">
        <v>63</v>
      </c>
      <c r="D262" s="5">
        <v>2</v>
      </c>
      <c r="E262" s="8" t="s">
        <v>134</v>
      </c>
      <c r="F262" s="9">
        <v>5</v>
      </c>
      <c r="G262" s="28" t="s">
        <v>161</v>
      </c>
      <c r="H262" s="28">
        <v>40</v>
      </c>
      <c r="I262" s="28">
        <v>9</v>
      </c>
      <c r="J262" s="28" t="s">
        <v>164</v>
      </c>
      <c r="K262" s="28">
        <v>40</v>
      </c>
      <c r="L262" s="28" t="s">
        <v>240</v>
      </c>
      <c r="M262" s="1">
        <v>2</v>
      </c>
      <c r="N262" s="1" t="str">
        <f t="shared" si="27"/>
        <v>10</v>
      </c>
    </row>
    <row r="263" spans="1:14" x14ac:dyDescent="0.25">
      <c r="A263" s="5" t="str">
        <f t="shared" si="30"/>
        <v>11002903</v>
      </c>
      <c r="B263" s="5">
        <v>11002</v>
      </c>
      <c r="C263" s="5" t="s">
        <v>63</v>
      </c>
      <c r="D263" s="5">
        <v>3</v>
      </c>
      <c r="E263" s="8" t="s">
        <v>135</v>
      </c>
      <c r="F263" s="9">
        <v>3</v>
      </c>
      <c r="G263" s="28" t="s">
        <v>159</v>
      </c>
      <c r="H263" s="28">
        <v>200</v>
      </c>
      <c r="I263" s="28">
        <v>1</v>
      </c>
      <c r="J263" s="28" t="s">
        <v>156</v>
      </c>
      <c r="K263" s="28">
        <v>1500</v>
      </c>
      <c r="L263" s="28" t="s">
        <v>241</v>
      </c>
      <c r="M263" s="1">
        <v>2</v>
      </c>
      <c r="N263" s="1" t="str">
        <f t="shared" si="27"/>
        <v>10</v>
      </c>
    </row>
    <row r="264" spans="1:14" x14ac:dyDescent="0.25">
      <c r="A264" s="5" t="str">
        <f t="shared" si="30"/>
        <v>11002904</v>
      </c>
      <c r="B264" s="5">
        <v>11002</v>
      </c>
      <c r="C264" s="5" t="s">
        <v>63</v>
      </c>
      <c r="D264" s="5">
        <v>4</v>
      </c>
      <c r="E264" s="8" t="s">
        <v>136</v>
      </c>
      <c r="F264" s="9">
        <v>7</v>
      </c>
      <c r="G264" s="28" t="s">
        <v>151</v>
      </c>
      <c r="H264" s="28">
        <v>30</v>
      </c>
      <c r="I264" s="28">
        <v>13</v>
      </c>
      <c r="J264" s="28" t="s">
        <v>167</v>
      </c>
      <c r="K264" s="28">
        <v>80</v>
      </c>
      <c r="L264" s="28" t="s">
        <v>242</v>
      </c>
      <c r="M264" s="1">
        <v>2</v>
      </c>
      <c r="N264" s="1" t="str">
        <f t="shared" si="27"/>
        <v>10</v>
      </c>
    </row>
    <row r="265" spans="1:14" x14ac:dyDescent="0.25">
      <c r="A265" s="5" t="str">
        <f t="shared" si="30"/>
        <v>11002905</v>
      </c>
      <c r="B265" s="5">
        <v>11002</v>
      </c>
      <c r="C265" s="5" t="s">
        <v>63</v>
      </c>
      <c r="D265" s="5">
        <v>5</v>
      </c>
      <c r="E265" s="8" t="s">
        <v>137</v>
      </c>
      <c r="F265" s="9">
        <v>7</v>
      </c>
      <c r="G265" s="28" t="s">
        <v>151</v>
      </c>
      <c r="H265" s="28">
        <v>50</v>
      </c>
      <c r="I265" s="28">
        <v>8</v>
      </c>
      <c r="J265" s="28" t="s">
        <v>163</v>
      </c>
      <c r="K265" s="28">
        <v>20</v>
      </c>
      <c r="L265" s="28" t="s">
        <v>243</v>
      </c>
      <c r="M265" s="1">
        <v>2</v>
      </c>
      <c r="N265" s="1" t="str">
        <f t="shared" si="27"/>
        <v>10</v>
      </c>
    </row>
    <row r="266" spans="1:14" x14ac:dyDescent="0.25">
      <c r="A266" s="5" t="str">
        <f t="shared" si="30"/>
        <v>11002906</v>
      </c>
      <c r="B266" s="5">
        <v>11002</v>
      </c>
      <c r="C266" s="5" t="s">
        <v>63</v>
      </c>
      <c r="D266" s="5">
        <v>6</v>
      </c>
      <c r="E266" s="8" t="s">
        <v>211</v>
      </c>
      <c r="F266" s="9">
        <v>2</v>
      </c>
      <c r="G266" s="28" t="s">
        <v>158</v>
      </c>
      <c r="H266" s="28">
        <v>1000</v>
      </c>
      <c r="I266" s="28">
        <v>3</v>
      </c>
      <c r="J266" s="28" t="s">
        <v>159</v>
      </c>
      <c r="K266" s="28">
        <v>300</v>
      </c>
      <c r="L266" s="28" t="s">
        <v>244</v>
      </c>
      <c r="M266" s="1">
        <v>2</v>
      </c>
      <c r="N266" s="1" t="str">
        <f t="shared" si="27"/>
        <v>10</v>
      </c>
    </row>
    <row r="267" spans="1:14" x14ac:dyDescent="0.25">
      <c r="A267" s="5" t="str">
        <f t="shared" si="30"/>
        <v>11002907</v>
      </c>
      <c r="B267" s="5">
        <v>11002</v>
      </c>
      <c r="C267" s="5" t="s">
        <v>63</v>
      </c>
      <c r="D267" s="5">
        <v>7</v>
      </c>
      <c r="E267" s="8" t="s">
        <v>212</v>
      </c>
      <c r="F267" s="9">
        <v>5</v>
      </c>
      <c r="G267" s="28" t="s">
        <v>161</v>
      </c>
      <c r="H267" s="28">
        <v>40</v>
      </c>
      <c r="I267" s="28">
        <v>22</v>
      </c>
      <c r="J267" s="28" t="s">
        <v>236</v>
      </c>
      <c r="K267" s="28">
        <v>15</v>
      </c>
      <c r="L267" s="28" t="s">
        <v>245</v>
      </c>
      <c r="M267" s="1">
        <v>2</v>
      </c>
      <c r="N267" s="1" t="str">
        <f t="shared" si="27"/>
        <v>10</v>
      </c>
    </row>
    <row r="268" spans="1:14" x14ac:dyDescent="0.25">
      <c r="A268" s="5" t="str">
        <f t="shared" si="30"/>
        <v>11002908</v>
      </c>
      <c r="B268" s="5">
        <v>11002</v>
      </c>
      <c r="C268" s="5" t="s">
        <v>63</v>
      </c>
      <c r="D268" s="5">
        <v>8</v>
      </c>
      <c r="E268" s="8" t="s">
        <v>213</v>
      </c>
      <c r="F268" s="9">
        <v>2</v>
      </c>
      <c r="G268" s="28" t="s">
        <v>158</v>
      </c>
      <c r="H268" s="28">
        <v>1500</v>
      </c>
      <c r="I268" s="28">
        <v>3</v>
      </c>
      <c r="J268" s="28" t="s">
        <v>159</v>
      </c>
      <c r="K268" s="28">
        <v>450</v>
      </c>
      <c r="L268" s="28" t="s">
        <v>246</v>
      </c>
      <c r="M268" s="1">
        <v>2</v>
      </c>
      <c r="N268" s="1" t="str">
        <f t="shared" si="27"/>
        <v>10</v>
      </c>
    </row>
    <row r="269" spans="1:14" x14ac:dyDescent="0.25">
      <c r="A269" s="5" t="str">
        <f t="shared" si="30"/>
        <v>11002909</v>
      </c>
      <c r="B269" s="5">
        <v>11002</v>
      </c>
      <c r="C269" s="5" t="s">
        <v>63</v>
      </c>
      <c r="D269" s="5">
        <v>9</v>
      </c>
      <c r="E269" s="8" t="s">
        <v>214</v>
      </c>
      <c r="F269" s="9">
        <v>5</v>
      </c>
      <c r="G269" s="28" t="s">
        <v>161</v>
      </c>
      <c r="H269" s="28">
        <v>60</v>
      </c>
      <c r="I269" s="28">
        <v>22</v>
      </c>
      <c r="J269" s="28" t="s">
        <v>236</v>
      </c>
      <c r="K269" s="28">
        <v>22</v>
      </c>
      <c r="L269" s="28" t="s">
        <v>247</v>
      </c>
      <c r="M269" s="1">
        <v>2</v>
      </c>
      <c r="N269" s="1" t="str">
        <f t="shared" si="27"/>
        <v>10</v>
      </c>
    </row>
    <row r="270" spans="1:14" x14ac:dyDescent="0.25">
      <c r="A270" s="5" t="str">
        <f t="shared" ref="A270" si="32">B270&amp;9&amp;D270</f>
        <v>11002910</v>
      </c>
      <c r="B270" s="5">
        <v>11002</v>
      </c>
      <c r="C270" s="5" t="s">
        <v>63</v>
      </c>
      <c r="D270" s="5">
        <v>10</v>
      </c>
      <c r="E270" s="8" t="s">
        <v>215</v>
      </c>
      <c r="F270" s="9">
        <v>2</v>
      </c>
      <c r="G270" s="28" t="s">
        <v>158</v>
      </c>
      <c r="H270" s="28">
        <v>2250</v>
      </c>
      <c r="I270" s="28">
        <v>3</v>
      </c>
      <c r="J270" s="28" t="s">
        <v>159</v>
      </c>
      <c r="K270" s="28">
        <v>675</v>
      </c>
      <c r="L270" s="28" t="s">
        <v>248</v>
      </c>
      <c r="M270" s="1">
        <v>2</v>
      </c>
      <c r="N270" s="1" t="str">
        <f t="shared" si="27"/>
        <v>10</v>
      </c>
    </row>
    <row r="271" spans="1:14" x14ac:dyDescent="0.25">
      <c r="A271" s="5" t="str">
        <f t="shared" si="31"/>
        <v>11002911</v>
      </c>
      <c r="B271" s="5">
        <v>11002</v>
      </c>
      <c r="C271" s="5" t="s">
        <v>63</v>
      </c>
      <c r="D271" s="5">
        <v>11</v>
      </c>
      <c r="E271" s="8" t="s">
        <v>216</v>
      </c>
      <c r="F271" s="9">
        <v>2</v>
      </c>
      <c r="G271" s="28" t="s">
        <v>158</v>
      </c>
      <c r="H271" s="28">
        <v>0</v>
      </c>
      <c r="I271" s="28">
        <v>3</v>
      </c>
      <c r="J271" s="28" t="s">
        <v>159</v>
      </c>
      <c r="K271" s="28">
        <v>0</v>
      </c>
      <c r="L271" s="28" t="s">
        <v>237</v>
      </c>
      <c r="M271" s="1">
        <v>2</v>
      </c>
      <c r="N271" s="1" t="str">
        <f t="shared" si="27"/>
        <v>10</v>
      </c>
    </row>
    <row r="272" spans="1:14" x14ac:dyDescent="0.25">
      <c r="A272" s="5" t="str">
        <f t="shared" si="31"/>
        <v>11002912</v>
      </c>
      <c r="B272" s="5">
        <v>11002</v>
      </c>
      <c r="C272" s="5" t="s">
        <v>63</v>
      </c>
      <c r="D272" s="5">
        <v>12</v>
      </c>
      <c r="E272" s="8" t="s">
        <v>217</v>
      </c>
      <c r="F272" s="9">
        <v>5</v>
      </c>
      <c r="G272" s="28" t="s">
        <v>161</v>
      </c>
      <c r="H272" s="28">
        <v>0</v>
      </c>
      <c r="I272" s="28">
        <v>22</v>
      </c>
      <c r="J272" s="28" t="s">
        <v>236</v>
      </c>
      <c r="K272" s="28">
        <v>0</v>
      </c>
      <c r="L272" s="28" t="s">
        <v>238</v>
      </c>
      <c r="M272" s="1">
        <v>2</v>
      </c>
      <c r="N272" s="1" t="str">
        <f t="shared" si="27"/>
        <v>10</v>
      </c>
    </row>
    <row r="273" spans="1:14" x14ac:dyDescent="0.25">
      <c r="A273" s="5" t="str">
        <f t="shared" si="31"/>
        <v>11002913</v>
      </c>
      <c r="B273" s="5">
        <v>11002</v>
      </c>
      <c r="C273" s="5" t="s">
        <v>63</v>
      </c>
      <c r="D273" s="5">
        <v>13</v>
      </c>
      <c r="E273" s="8" t="s">
        <v>218</v>
      </c>
      <c r="F273" s="9">
        <v>2</v>
      </c>
      <c r="G273" s="28" t="s">
        <v>158</v>
      </c>
      <c r="H273" s="28">
        <v>0</v>
      </c>
      <c r="I273" s="28">
        <v>3</v>
      </c>
      <c r="J273" s="28" t="s">
        <v>159</v>
      </c>
      <c r="K273" s="28">
        <v>0</v>
      </c>
      <c r="L273" s="28" t="s">
        <v>237</v>
      </c>
      <c r="M273" s="1">
        <v>2</v>
      </c>
      <c r="N273" s="1" t="str">
        <f t="shared" si="27"/>
        <v>10</v>
      </c>
    </row>
    <row r="274" spans="1:14" x14ac:dyDescent="0.25">
      <c r="A274" s="5" t="str">
        <f t="shared" si="31"/>
        <v>11002914</v>
      </c>
      <c r="B274" s="5">
        <v>11002</v>
      </c>
      <c r="C274" s="5" t="s">
        <v>63</v>
      </c>
      <c r="D274" s="5">
        <v>14</v>
      </c>
      <c r="E274" s="8" t="s">
        <v>219</v>
      </c>
      <c r="F274" s="9">
        <v>5</v>
      </c>
      <c r="G274" s="28" t="s">
        <v>161</v>
      </c>
      <c r="H274" s="28">
        <v>0</v>
      </c>
      <c r="I274" s="28">
        <v>22</v>
      </c>
      <c r="J274" s="28" t="s">
        <v>236</v>
      </c>
      <c r="K274" s="28">
        <v>0</v>
      </c>
      <c r="L274" s="28" t="s">
        <v>238</v>
      </c>
      <c r="M274" s="1">
        <v>2</v>
      </c>
      <c r="N274" s="1" t="str">
        <f t="shared" si="27"/>
        <v>10</v>
      </c>
    </row>
    <row r="275" spans="1:14" x14ac:dyDescent="0.25">
      <c r="A275" s="5" t="str">
        <f t="shared" si="31"/>
        <v>11002915</v>
      </c>
      <c r="B275" s="5">
        <v>11002</v>
      </c>
      <c r="C275" s="5" t="s">
        <v>63</v>
      </c>
      <c r="D275" s="5">
        <v>15</v>
      </c>
      <c r="E275" s="8" t="s">
        <v>220</v>
      </c>
      <c r="F275" s="9">
        <v>2</v>
      </c>
      <c r="G275" s="28" t="s">
        <v>158</v>
      </c>
      <c r="H275" s="28">
        <v>0</v>
      </c>
      <c r="I275" s="28">
        <v>3</v>
      </c>
      <c r="J275" s="28" t="s">
        <v>159</v>
      </c>
      <c r="K275" s="28">
        <v>0</v>
      </c>
      <c r="L275" s="28" t="s">
        <v>237</v>
      </c>
      <c r="M275" s="1">
        <v>2</v>
      </c>
      <c r="N275" s="1" t="str">
        <f t="shared" si="27"/>
        <v>10</v>
      </c>
    </row>
    <row r="276" spans="1:14" x14ac:dyDescent="0.25">
      <c r="A276" s="5" t="str">
        <f t="shared" si="30"/>
        <v>11003901</v>
      </c>
      <c r="B276" s="5">
        <v>11003</v>
      </c>
      <c r="C276" s="19" t="s">
        <v>64</v>
      </c>
      <c r="D276" s="5">
        <v>1</v>
      </c>
      <c r="E276" s="8" t="s">
        <v>133</v>
      </c>
      <c r="F276" s="9">
        <v>3</v>
      </c>
      <c r="G276" s="28" t="s">
        <v>159</v>
      </c>
      <c r="H276" s="28">
        <v>112</v>
      </c>
      <c r="I276" s="28">
        <v>1</v>
      </c>
      <c r="J276" s="28" t="s">
        <v>156</v>
      </c>
      <c r="K276" s="28">
        <v>937</v>
      </c>
      <c r="L276" s="28" t="str">
        <f>G276&amp;"+"&amp;H276&amp;"，"&amp;J276&amp;"+"&amp;K276</f>
        <v>防御+112，生命+937</v>
      </c>
      <c r="M276" s="1">
        <v>3</v>
      </c>
      <c r="N276" s="1" t="str">
        <f t="shared" si="27"/>
        <v>10</v>
      </c>
    </row>
    <row r="277" spans="1:14" x14ac:dyDescent="0.25">
      <c r="A277" s="5" t="str">
        <f t="shared" si="30"/>
        <v>11003902</v>
      </c>
      <c r="B277" s="5">
        <v>11003</v>
      </c>
      <c r="C277" s="19" t="s">
        <v>64</v>
      </c>
      <c r="D277" s="5">
        <v>2</v>
      </c>
      <c r="E277" s="8" t="s">
        <v>134</v>
      </c>
      <c r="F277" s="9">
        <v>4</v>
      </c>
      <c r="G277" s="28" t="s">
        <v>160</v>
      </c>
      <c r="H277" s="28">
        <v>22</v>
      </c>
      <c r="I277" s="28">
        <v>10</v>
      </c>
      <c r="J277" s="28" t="s">
        <v>165</v>
      </c>
      <c r="K277" s="28">
        <v>30</v>
      </c>
      <c r="L277" s="28" t="str">
        <f>G277&amp;"+"&amp;H277/10&amp;"%，"&amp;J277&amp;"+"&amp;K277/10&amp;"%"</f>
        <v>生命加成+2.2%，闪避+3%</v>
      </c>
      <c r="M277" s="1">
        <v>3</v>
      </c>
      <c r="N277" s="1" t="str">
        <f t="shared" si="27"/>
        <v>10</v>
      </c>
    </row>
    <row r="278" spans="1:14" x14ac:dyDescent="0.25">
      <c r="A278" s="5" t="str">
        <f t="shared" si="30"/>
        <v>11003903</v>
      </c>
      <c r="B278" s="5">
        <v>11003</v>
      </c>
      <c r="C278" s="19" t="s">
        <v>64</v>
      </c>
      <c r="D278" s="5">
        <v>3</v>
      </c>
      <c r="E278" s="8" t="s">
        <v>135</v>
      </c>
      <c r="F278" s="9">
        <v>6</v>
      </c>
      <c r="G278" s="28" t="s">
        <v>162</v>
      </c>
      <c r="H278" s="28">
        <v>30</v>
      </c>
      <c r="I278" s="28">
        <v>1</v>
      </c>
      <c r="J278" s="28" t="s">
        <v>156</v>
      </c>
      <c r="K278" s="28">
        <v>2812</v>
      </c>
      <c r="L278" s="28" t="str">
        <f>G278&amp;"+"&amp;H278/10&amp;"%，"&amp;J278&amp;"+"&amp;K278&amp;""</f>
        <v>防御加成+3%，生命+2812</v>
      </c>
      <c r="M278" s="1">
        <v>3</v>
      </c>
      <c r="N278" s="1" t="str">
        <f t="shared" ref="N278:N341" si="33">MIDB(B278,2,2)</f>
        <v>10</v>
      </c>
    </row>
    <row r="279" spans="1:14" x14ac:dyDescent="0.25">
      <c r="A279" s="5" t="str">
        <f t="shared" si="30"/>
        <v>11003904</v>
      </c>
      <c r="B279" s="5">
        <v>11003</v>
      </c>
      <c r="C279" s="19" t="s">
        <v>64</v>
      </c>
      <c r="D279" s="5">
        <v>4</v>
      </c>
      <c r="E279" s="8" t="s">
        <v>136</v>
      </c>
      <c r="F279" s="9">
        <v>8</v>
      </c>
      <c r="G279" s="28" t="s">
        <v>163</v>
      </c>
      <c r="H279" s="28">
        <v>11</v>
      </c>
      <c r="I279" s="28">
        <v>14</v>
      </c>
      <c r="J279" s="28" t="s">
        <v>168</v>
      </c>
      <c r="K279" s="28">
        <v>75</v>
      </c>
      <c r="L279" s="28" t="str">
        <f>G279&amp;"+"&amp;H279/10&amp;"%，"&amp;J279&amp;"+"&amp;K279/10&amp;"%"</f>
        <v>伤害减免+1.1%，暴击免伤+7.5%</v>
      </c>
      <c r="M279" s="1">
        <v>3</v>
      </c>
      <c r="N279" s="1" t="str">
        <f t="shared" si="33"/>
        <v>10</v>
      </c>
    </row>
    <row r="280" spans="1:14" x14ac:dyDescent="0.25">
      <c r="A280" s="5" t="str">
        <f t="shared" si="30"/>
        <v>11003905</v>
      </c>
      <c r="B280" s="5">
        <v>11003</v>
      </c>
      <c r="C280" s="19" t="s">
        <v>64</v>
      </c>
      <c r="D280" s="5">
        <v>5</v>
      </c>
      <c r="E280" s="8" t="s">
        <v>137</v>
      </c>
      <c r="F280" s="9">
        <v>4</v>
      </c>
      <c r="G280" s="28" t="s">
        <v>160</v>
      </c>
      <c r="H280" s="28">
        <v>45</v>
      </c>
      <c r="I280" s="28">
        <v>8</v>
      </c>
      <c r="J280" s="28" t="s">
        <v>163</v>
      </c>
      <c r="K280" s="28">
        <v>15</v>
      </c>
      <c r="L280" s="28" t="str">
        <f>G280&amp;"+"&amp;H280/10&amp;"%，"&amp;J280&amp;"+"&amp;K280/10&amp;"%"</f>
        <v>生命加成+4.5%，伤害减免+1.5%</v>
      </c>
      <c r="M280" s="1">
        <v>3</v>
      </c>
      <c r="N280" s="1" t="str">
        <f t="shared" si="33"/>
        <v>10</v>
      </c>
    </row>
    <row r="281" spans="1:14" x14ac:dyDescent="0.25">
      <c r="A281" s="5" t="str">
        <f t="shared" si="30"/>
        <v>11003906</v>
      </c>
      <c r="B281" s="5">
        <v>11003</v>
      </c>
      <c r="C281" s="19" t="s">
        <v>64</v>
      </c>
      <c r="D281" s="5">
        <v>6</v>
      </c>
      <c r="E281" s="8" t="s">
        <v>211</v>
      </c>
      <c r="F281" s="9">
        <v>3</v>
      </c>
      <c r="G281" s="28" t="s">
        <v>159</v>
      </c>
      <c r="H281" s="28">
        <v>225</v>
      </c>
      <c r="I281" s="28">
        <v>1</v>
      </c>
      <c r="J281" s="28" t="s">
        <v>156</v>
      </c>
      <c r="K281" s="28">
        <v>7350</v>
      </c>
      <c r="L281" s="28" t="str">
        <f>G281&amp;"+"&amp;H281&amp;"，"&amp;J281&amp;"+"&amp;K281&amp;""</f>
        <v>防御+225，生命+7350</v>
      </c>
      <c r="M281" s="1">
        <v>3</v>
      </c>
      <c r="N281" s="1" t="str">
        <f t="shared" si="33"/>
        <v>10</v>
      </c>
    </row>
    <row r="282" spans="1:14" x14ac:dyDescent="0.25">
      <c r="A282" s="5" t="str">
        <f t="shared" si="30"/>
        <v>11003907</v>
      </c>
      <c r="B282" s="5">
        <v>11003</v>
      </c>
      <c r="C282" s="19" t="s">
        <v>64</v>
      </c>
      <c r="D282" s="5">
        <v>7</v>
      </c>
      <c r="E282" s="8" t="s">
        <v>212</v>
      </c>
      <c r="F282" s="9">
        <v>6</v>
      </c>
      <c r="G282" s="28" t="s">
        <v>162</v>
      </c>
      <c r="H282" s="28">
        <v>30</v>
      </c>
      <c r="I282" s="28">
        <v>23</v>
      </c>
      <c r="J282" s="28" t="s">
        <v>262</v>
      </c>
      <c r="K282" s="28">
        <v>11</v>
      </c>
      <c r="L282" s="28" t="str">
        <f>G282&amp;"+"&amp;H282/10&amp;"%，"&amp;J282&amp;"+"&amp;K282/10&amp;"%"</f>
        <v>防御加成+3%，最终免伤+1.1%</v>
      </c>
      <c r="M282" s="1">
        <v>3</v>
      </c>
      <c r="N282" s="1" t="str">
        <f t="shared" si="33"/>
        <v>10</v>
      </c>
    </row>
    <row r="283" spans="1:14" x14ac:dyDescent="0.25">
      <c r="A283" s="5" t="str">
        <f t="shared" si="30"/>
        <v>11003908</v>
      </c>
      <c r="B283" s="5">
        <v>11003</v>
      </c>
      <c r="C283" s="19" t="s">
        <v>64</v>
      </c>
      <c r="D283" s="5">
        <v>8</v>
      </c>
      <c r="E283" s="8" t="s">
        <v>213</v>
      </c>
      <c r="F283" s="9">
        <v>3</v>
      </c>
      <c r="G283" s="28" t="s">
        <v>159</v>
      </c>
      <c r="H283" s="28">
        <v>337</v>
      </c>
      <c r="I283" s="28">
        <v>1</v>
      </c>
      <c r="J283" s="28" t="s">
        <v>156</v>
      </c>
      <c r="K283" s="28">
        <v>10800</v>
      </c>
      <c r="L283" s="28" t="str">
        <f>G283&amp;"+"&amp;H283&amp;"，"&amp;J283&amp;"+"&amp;K283&amp;""</f>
        <v>防御+337，生命+10800</v>
      </c>
      <c r="M283" s="1">
        <v>3</v>
      </c>
      <c r="N283" s="1" t="str">
        <f t="shared" si="33"/>
        <v>10</v>
      </c>
    </row>
    <row r="284" spans="1:14" x14ac:dyDescent="0.25">
      <c r="A284" s="5" t="str">
        <f t="shared" si="30"/>
        <v>11003909</v>
      </c>
      <c r="B284" s="5">
        <v>11003</v>
      </c>
      <c r="C284" s="19" t="s">
        <v>64</v>
      </c>
      <c r="D284" s="5">
        <v>9</v>
      </c>
      <c r="E284" s="8" t="s">
        <v>214</v>
      </c>
      <c r="F284" s="9">
        <v>6</v>
      </c>
      <c r="G284" s="28" t="s">
        <v>162</v>
      </c>
      <c r="H284" s="28">
        <v>45</v>
      </c>
      <c r="I284" s="28">
        <v>23</v>
      </c>
      <c r="J284" s="28" t="s">
        <v>262</v>
      </c>
      <c r="K284" s="28">
        <v>15</v>
      </c>
      <c r="L284" s="28" t="str">
        <f>G284&amp;"+"&amp;H284/10&amp;"%，"&amp;J284&amp;"+"&amp;K284/10&amp;"%"</f>
        <v>防御加成+4.5%，最终免伤+1.5%</v>
      </c>
      <c r="M284" s="1">
        <v>3</v>
      </c>
      <c r="N284" s="1" t="str">
        <f t="shared" si="33"/>
        <v>10</v>
      </c>
    </row>
    <row r="285" spans="1:14" x14ac:dyDescent="0.25">
      <c r="A285" s="5" t="str">
        <f t="shared" ref="A285" si="34">B285&amp;9&amp;D285</f>
        <v>11003910</v>
      </c>
      <c r="B285" s="5">
        <v>11003</v>
      </c>
      <c r="C285" s="19" t="s">
        <v>64</v>
      </c>
      <c r="D285" s="5">
        <v>10</v>
      </c>
      <c r="E285" s="8" t="s">
        <v>215</v>
      </c>
      <c r="F285" s="9">
        <v>3</v>
      </c>
      <c r="G285" s="28" t="s">
        <v>159</v>
      </c>
      <c r="H285" s="28">
        <v>506</v>
      </c>
      <c r="I285" s="28">
        <v>1</v>
      </c>
      <c r="J285" s="28" t="s">
        <v>156</v>
      </c>
      <c r="K285" s="28">
        <v>16200</v>
      </c>
      <c r="L285" s="28" t="str">
        <f>G285&amp;"+"&amp;H285&amp;"，"&amp;J285&amp;"+"&amp;K285&amp;""</f>
        <v>防御+506，生命+16200</v>
      </c>
      <c r="M285" s="1">
        <v>3</v>
      </c>
      <c r="N285" s="1" t="str">
        <f t="shared" si="33"/>
        <v>10</v>
      </c>
    </row>
    <row r="286" spans="1:14" x14ac:dyDescent="0.25">
      <c r="A286" s="5" t="str">
        <f t="shared" si="31"/>
        <v>11003911</v>
      </c>
      <c r="B286" s="5">
        <v>11003</v>
      </c>
      <c r="C286" s="19" t="s">
        <v>64</v>
      </c>
      <c r="D286" s="5">
        <v>11</v>
      </c>
      <c r="E286" s="8" t="s">
        <v>216</v>
      </c>
      <c r="F286" s="9">
        <v>3</v>
      </c>
      <c r="G286" s="28" t="s">
        <v>159</v>
      </c>
      <c r="H286" s="28">
        <v>0</v>
      </c>
      <c r="I286" s="28">
        <v>1</v>
      </c>
      <c r="J286" s="28" t="s">
        <v>156</v>
      </c>
      <c r="K286" s="28">
        <v>0</v>
      </c>
      <c r="L286" s="28" t="str">
        <f>G286&amp;"+"&amp;H286&amp;"，"&amp;J286&amp;"+"&amp;K286&amp;""</f>
        <v>防御+0，生命+0</v>
      </c>
      <c r="M286" s="1">
        <v>3</v>
      </c>
      <c r="N286" s="1" t="str">
        <f t="shared" si="33"/>
        <v>10</v>
      </c>
    </row>
    <row r="287" spans="1:14" x14ac:dyDescent="0.25">
      <c r="A287" s="5" t="str">
        <f t="shared" si="31"/>
        <v>11003912</v>
      </c>
      <c r="B287" s="5">
        <v>11003</v>
      </c>
      <c r="C287" s="19" t="s">
        <v>64</v>
      </c>
      <c r="D287" s="5">
        <v>12</v>
      </c>
      <c r="E287" s="8" t="s">
        <v>217</v>
      </c>
      <c r="F287" s="9">
        <v>6</v>
      </c>
      <c r="G287" s="28" t="s">
        <v>162</v>
      </c>
      <c r="H287" s="28">
        <v>0</v>
      </c>
      <c r="I287" s="28">
        <v>23</v>
      </c>
      <c r="J287" s="28" t="s">
        <v>262</v>
      </c>
      <c r="K287" s="28">
        <v>0</v>
      </c>
      <c r="L287" s="28" t="str">
        <f>G287&amp;"+"&amp;H287/10&amp;"%，"&amp;J287&amp;"+"&amp;K287/10&amp;"%"</f>
        <v>防御加成+0%，最终免伤+0%</v>
      </c>
      <c r="M287" s="1">
        <v>3</v>
      </c>
      <c r="N287" s="1" t="str">
        <f t="shared" si="33"/>
        <v>10</v>
      </c>
    </row>
    <row r="288" spans="1:14" x14ac:dyDescent="0.25">
      <c r="A288" s="5" t="str">
        <f t="shared" si="31"/>
        <v>11003913</v>
      </c>
      <c r="B288" s="5">
        <v>11003</v>
      </c>
      <c r="C288" s="19" t="s">
        <v>64</v>
      </c>
      <c r="D288" s="5">
        <v>13</v>
      </c>
      <c r="E288" s="8" t="s">
        <v>218</v>
      </c>
      <c r="F288" s="9">
        <v>3</v>
      </c>
      <c r="G288" s="28" t="s">
        <v>159</v>
      </c>
      <c r="H288" s="28">
        <v>0</v>
      </c>
      <c r="I288" s="28">
        <v>1</v>
      </c>
      <c r="J288" s="28" t="s">
        <v>156</v>
      </c>
      <c r="K288" s="28">
        <v>0</v>
      </c>
      <c r="L288" s="28" t="str">
        <f>G288&amp;"+"&amp;H288&amp;"，"&amp;J288&amp;"+"&amp;K288&amp;""</f>
        <v>防御+0，生命+0</v>
      </c>
      <c r="M288" s="1">
        <v>3</v>
      </c>
      <c r="N288" s="1" t="str">
        <f t="shared" si="33"/>
        <v>10</v>
      </c>
    </row>
    <row r="289" spans="1:14" x14ac:dyDescent="0.25">
      <c r="A289" s="5" t="str">
        <f t="shared" si="31"/>
        <v>11003914</v>
      </c>
      <c r="B289" s="5">
        <v>11003</v>
      </c>
      <c r="C289" s="19" t="s">
        <v>64</v>
      </c>
      <c r="D289" s="5">
        <v>14</v>
      </c>
      <c r="E289" s="8" t="s">
        <v>219</v>
      </c>
      <c r="F289" s="9">
        <v>6</v>
      </c>
      <c r="G289" s="28" t="s">
        <v>162</v>
      </c>
      <c r="H289" s="28">
        <v>0</v>
      </c>
      <c r="I289" s="28">
        <v>23</v>
      </c>
      <c r="J289" s="28" t="s">
        <v>262</v>
      </c>
      <c r="K289" s="28">
        <v>0</v>
      </c>
      <c r="L289" s="28" t="str">
        <f>G289&amp;"+"&amp;H289/10&amp;"%，"&amp;J289&amp;"+"&amp;K289/10&amp;"%"</f>
        <v>防御加成+0%，最终免伤+0%</v>
      </c>
      <c r="M289" s="1">
        <v>3</v>
      </c>
      <c r="N289" s="1" t="str">
        <f t="shared" si="33"/>
        <v>10</v>
      </c>
    </row>
    <row r="290" spans="1:14" x14ac:dyDescent="0.25">
      <c r="A290" s="5" t="str">
        <f t="shared" si="31"/>
        <v>11003915</v>
      </c>
      <c r="B290" s="5">
        <v>11003</v>
      </c>
      <c r="C290" s="19" t="s">
        <v>64</v>
      </c>
      <c r="D290" s="5">
        <v>15</v>
      </c>
      <c r="E290" s="8" t="s">
        <v>220</v>
      </c>
      <c r="F290" s="9">
        <v>3</v>
      </c>
      <c r="G290" s="28" t="s">
        <v>159</v>
      </c>
      <c r="H290" s="28">
        <v>0</v>
      </c>
      <c r="I290" s="28">
        <v>1</v>
      </c>
      <c r="J290" s="28" t="s">
        <v>156</v>
      </c>
      <c r="K290" s="28">
        <v>0</v>
      </c>
      <c r="L290" s="28" t="str">
        <f>G290&amp;"+"&amp;H290&amp;"，"&amp;J290&amp;"+"&amp;K290&amp;""</f>
        <v>防御+0，生命+0</v>
      </c>
      <c r="M290" s="1">
        <v>3</v>
      </c>
      <c r="N290" s="1" t="str">
        <f t="shared" si="33"/>
        <v>10</v>
      </c>
    </row>
    <row r="291" spans="1:14" x14ac:dyDescent="0.25">
      <c r="A291" s="5" t="str">
        <f t="shared" si="30"/>
        <v>11004901</v>
      </c>
      <c r="B291" s="5">
        <v>11004</v>
      </c>
      <c r="C291" s="5" t="s">
        <v>65</v>
      </c>
      <c r="D291" s="5">
        <v>1</v>
      </c>
      <c r="E291" s="8" t="s">
        <v>133</v>
      </c>
      <c r="F291" s="9">
        <v>2</v>
      </c>
      <c r="G291" s="28" t="s">
        <v>158</v>
      </c>
      <c r="H291" s="28">
        <v>200</v>
      </c>
      <c r="I291" s="28">
        <v>1</v>
      </c>
      <c r="J291" s="28" t="s">
        <v>156</v>
      </c>
      <c r="K291" s="28">
        <v>500</v>
      </c>
      <c r="L291" s="28" t="s">
        <v>239</v>
      </c>
      <c r="M291" s="1">
        <v>2</v>
      </c>
      <c r="N291" s="1" t="str">
        <f t="shared" si="33"/>
        <v>10</v>
      </c>
    </row>
    <row r="292" spans="1:14" x14ac:dyDescent="0.25">
      <c r="A292" s="5" t="str">
        <f t="shared" si="30"/>
        <v>11004902</v>
      </c>
      <c r="B292" s="5">
        <v>11004</v>
      </c>
      <c r="C292" s="5" t="s">
        <v>65</v>
      </c>
      <c r="D292" s="5">
        <v>2</v>
      </c>
      <c r="E292" s="8" t="s">
        <v>134</v>
      </c>
      <c r="F292" s="9">
        <v>5</v>
      </c>
      <c r="G292" s="28" t="s">
        <v>161</v>
      </c>
      <c r="H292" s="28">
        <v>40</v>
      </c>
      <c r="I292" s="28">
        <v>9</v>
      </c>
      <c r="J292" s="28" t="s">
        <v>164</v>
      </c>
      <c r="K292" s="28">
        <v>40</v>
      </c>
      <c r="L292" s="28" t="s">
        <v>240</v>
      </c>
      <c r="M292" s="1">
        <v>2</v>
      </c>
      <c r="N292" s="1" t="str">
        <f t="shared" si="33"/>
        <v>10</v>
      </c>
    </row>
    <row r="293" spans="1:14" x14ac:dyDescent="0.25">
      <c r="A293" s="5" t="str">
        <f t="shared" si="30"/>
        <v>11004903</v>
      </c>
      <c r="B293" s="5">
        <v>11004</v>
      </c>
      <c r="C293" s="5" t="s">
        <v>65</v>
      </c>
      <c r="D293" s="5">
        <v>3</v>
      </c>
      <c r="E293" s="8" t="s">
        <v>135</v>
      </c>
      <c r="F293" s="9">
        <v>3</v>
      </c>
      <c r="G293" s="28" t="s">
        <v>159</v>
      </c>
      <c r="H293" s="28">
        <v>200</v>
      </c>
      <c r="I293" s="28">
        <v>1</v>
      </c>
      <c r="J293" s="28" t="s">
        <v>156</v>
      </c>
      <c r="K293" s="28">
        <v>1500</v>
      </c>
      <c r="L293" s="28" t="s">
        <v>241</v>
      </c>
      <c r="M293" s="1">
        <v>2</v>
      </c>
      <c r="N293" s="1" t="str">
        <f t="shared" si="33"/>
        <v>10</v>
      </c>
    </row>
    <row r="294" spans="1:14" x14ac:dyDescent="0.25">
      <c r="A294" s="5" t="str">
        <f t="shared" si="30"/>
        <v>11004904</v>
      </c>
      <c r="B294" s="5">
        <v>11004</v>
      </c>
      <c r="C294" s="5" t="s">
        <v>65</v>
      </c>
      <c r="D294" s="5">
        <v>4</v>
      </c>
      <c r="E294" s="8" t="s">
        <v>136</v>
      </c>
      <c r="F294" s="9">
        <v>7</v>
      </c>
      <c r="G294" s="28" t="s">
        <v>151</v>
      </c>
      <c r="H294" s="28">
        <v>30</v>
      </c>
      <c r="I294" s="28">
        <v>13</v>
      </c>
      <c r="J294" s="28" t="s">
        <v>167</v>
      </c>
      <c r="K294" s="28">
        <v>80</v>
      </c>
      <c r="L294" s="28" t="s">
        <v>242</v>
      </c>
      <c r="M294" s="1">
        <v>2</v>
      </c>
      <c r="N294" s="1" t="str">
        <f t="shared" si="33"/>
        <v>10</v>
      </c>
    </row>
    <row r="295" spans="1:14" x14ac:dyDescent="0.25">
      <c r="A295" s="5" t="str">
        <f t="shared" si="30"/>
        <v>11004905</v>
      </c>
      <c r="B295" s="5">
        <v>11004</v>
      </c>
      <c r="C295" s="5" t="s">
        <v>65</v>
      </c>
      <c r="D295" s="5">
        <v>5</v>
      </c>
      <c r="E295" s="8" t="s">
        <v>137</v>
      </c>
      <c r="F295" s="9">
        <v>7</v>
      </c>
      <c r="G295" s="28" t="s">
        <v>151</v>
      </c>
      <c r="H295" s="28">
        <v>50</v>
      </c>
      <c r="I295" s="28">
        <v>8</v>
      </c>
      <c r="J295" s="28" t="s">
        <v>163</v>
      </c>
      <c r="K295" s="28">
        <v>20</v>
      </c>
      <c r="L295" s="28" t="s">
        <v>243</v>
      </c>
      <c r="M295" s="1">
        <v>2</v>
      </c>
      <c r="N295" s="1" t="str">
        <f t="shared" si="33"/>
        <v>10</v>
      </c>
    </row>
    <row r="296" spans="1:14" x14ac:dyDescent="0.25">
      <c r="A296" s="5" t="str">
        <f t="shared" si="30"/>
        <v>11004906</v>
      </c>
      <c r="B296" s="5">
        <v>11004</v>
      </c>
      <c r="C296" s="5" t="s">
        <v>65</v>
      </c>
      <c r="D296" s="5">
        <v>6</v>
      </c>
      <c r="E296" s="8" t="s">
        <v>211</v>
      </c>
      <c r="F296" s="9">
        <v>2</v>
      </c>
      <c r="G296" s="28" t="s">
        <v>158</v>
      </c>
      <c r="H296" s="28">
        <v>1000</v>
      </c>
      <c r="I296" s="28">
        <v>3</v>
      </c>
      <c r="J296" s="28" t="s">
        <v>159</v>
      </c>
      <c r="K296" s="28">
        <v>300</v>
      </c>
      <c r="L296" s="28" t="s">
        <v>244</v>
      </c>
      <c r="M296" s="1">
        <v>2</v>
      </c>
      <c r="N296" s="1" t="str">
        <f t="shared" si="33"/>
        <v>10</v>
      </c>
    </row>
    <row r="297" spans="1:14" x14ac:dyDescent="0.25">
      <c r="A297" s="5" t="str">
        <f t="shared" si="30"/>
        <v>11004907</v>
      </c>
      <c r="B297" s="5">
        <v>11004</v>
      </c>
      <c r="C297" s="5" t="s">
        <v>65</v>
      </c>
      <c r="D297" s="5">
        <v>7</v>
      </c>
      <c r="E297" s="8" t="s">
        <v>212</v>
      </c>
      <c r="F297" s="9">
        <v>5</v>
      </c>
      <c r="G297" s="28" t="s">
        <v>161</v>
      </c>
      <c r="H297" s="28">
        <v>40</v>
      </c>
      <c r="I297" s="28">
        <v>22</v>
      </c>
      <c r="J297" s="28" t="s">
        <v>236</v>
      </c>
      <c r="K297" s="28">
        <v>15</v>
      </c>
      <c r="L297" s="28" t="s">
        <v>245</v>
      </c>
      <c r="M297" s="1">
        <v>2</v>
      </c>
      <c r="N297" s="1" t="str">
        <f t="shared" si="33"/>
        <v>10</v>
      </c>
    </row>
    <row r="298" spans="1:14" x14ac:dyDescent="0.25">
      <c r="A298" s="5" t="str">
        <f t="shared" si="30"/>
        <v>11004908</v>
      </c>
      <c r="B298" s="5">
        <v>11004</v>
      </c>
      <c r="C298" s="5" t="s">
        <v>65</v>
      </c>
      <c r="D298" s="5">
        <v>8</v>
      </c>
      <c r="E298" s="8" t="s">
        <v>213</v>
      </c>
      <c r="F298" s="9">
        <v>2</v>
      </c>
      <c r="G298" s="28" t="s">
        <v>158</v>
      </c>
      <c r="H298" s="28">
        <v>1500</v>
      </c>
      <c r="I298" s="28">
        <v>3</v>
      </c>
      <c r="J298" s="28" t="s">
        <v>159</v>
      </c>
      <c r="K298" s="28">
        <v>450</v>
      </c>
      <c r="L298" s="28" t="s">
        <v>246</v>
      </c>
      <c r="M298" s="1">
        <v>2</v>
      </c>
      <c r="N298" s="1" t="str">
        <f t="shared" si="33"/>
        <v>10</v>
      </c>
    </row>
    <row r="299" spans="1:14" x14ac:dyDescent="0.25">
      <c r="A299" s="5" t="str">
        <f t="shared" si="30"/>
        <v>11004909</v>
      </c>
      <c r="B299" s="5">
        <v>11004</v>
      </c>
      <c r="C299" s="5" t="s">
        <v>65</v>
      </c>
      <c r="D299" s="5">
        <v>9</v>
      </c>
      <c r="E299" s="8" t="s">
        <v>214</v>
      </c>
      <c r="F299" s="9">
        <v>5</v>
      </c>
      <c r="G299" s="28" t="s">
        <v>161</v>
      </c>
      <c r="H299" s="28">
        <v>60</v>
      </c>
      <c r="I299" s="28">
        <v>22</v>
      </c>
      <c r="J299" s="28" t="s">
        <v>236</v>
      </c>
      <c r="K299" s="28">
        <v>22</v>
      </c>
      <c r="L299" s="28" t="s">
        <v>247</v>
      </c>
      <c r="M299" s="1">
        <v>2</v>
      </c>
      <c r="N299" s="1" t="str">
        <f t="shared" si="33"/>
        <v>10</v>
      </c>
    </row>
    <row r="300" spans="1:14" x14ac:dyDescent="0.25">
      <c r="A300" s="5" t="str">
        <f t="shared" ref="A300" si="35">B300&amp;9&amp;D300</f>
        <v>11004910</v>
      </c>
      <c r="B300" s="5">
        <v>11004</v>
      </c>
      <c r="C300" s="5" t="s">
        <v>65</v>
      </c>
      <c r="D300" s="5">
        <v>10</v>
      </c>
      <c r="E300" s="8" t="s">
        <v>215</v>
      </c>
      <c r="F300" s="9">
        <v>2</v>
      </c>
      <c r="G300" s="28" t="s">
        <v>158</v>
      </c>
      <c r="H300" s="28">
        <v>2250</v>
      </c>
      <c r="I300" s="28">
        <v>3</v>
      </c>
      <c r="J300" s="28" t="s">
        <v>159</v>
      </c>
      <c r="K300" s="28">
        <v>675</v>
      </c>
      <c r="L300" s="28" t="s">
        <v>248</v>
      </c>
      <c r="M300" s="1">
        <v>2</v>
      </c>
      <c r="N300" s="1" t="str">
        <f t="shared" si="33"/>
        <v>10</v>
      </c>
    </row>
    <row r="301" spans="1:14" x14ac:dyDescent="0.25">
      <c r="A301" s="5" t="str">
        <f t="shared" si="31"/>
        <v>11004911</v>
      </c>
      <c r="B301" s="5">
        <v>11004</v>
      </c>
      <c r="C301" s="5" t="s">
        <v>65</v>
      </c>
      <c r="D301" s="5">
        <v>11</v>
      </c>
      <c r="E301" s="8" t="s">
        <v>216</v>
      </c>
      <c r="F301" s="9">
        <v>2</v>
      </c>
      <c r="G301" s="28" t="s">
        <v>158</v>
      </c>
      <c r="H301" s="28">
        <v>0</v>
      </c>
      <c r="I301" s="28">
        <v>3</v>
      </c>
      <c r="J301" s="28" t="s">
        <v>159</v>
      </c>
      <c r="K301" s="28">
        <v>0</v>
      </c>
      <c r="L301" s="28" t="s">
        <v>237</v>
      </c>
      <c r="M301" s="1">
        <v>2</v>
      </c>
      <c r="N301" s="1" t="str">
        <f t="shared" si="33"/>
        <v>10</v>
      </c>
    </row>
    <row r="302" spans="1:14" x14ac:dyDescent="0.25">
      <c r="A302" s="5" t="str">
        <f t="shared" si="31"/>
        <v>11004912</v>
      </c>
      <c r="B302" s="5">
        <v>11004</v>
      </c>
      <c r="C302" s="5" t="s">
        <v>65</v>
      </c>
      <c r="D302" s="5">
        <v>12</v>
      </c>
      <c r="E302" s="8" t="s">
        <v>217</v>
      </c>
      <c r="F302" s="9">
        <v>5</v>
      </c>
      <c r="G302" s="28" t="s">
        <v>161</v>
      </c>
      <c r="H302" s="28">
        <v>0</v>
      </c>
      <c r="I302" s="28">
        <v>22</v>
      </c>
      <c r="J302" s="28" t="s">
        <v>236</v>
      </c>
      <c r="K302" s="28">
        <v>0</v>
      </c>
      <c r="L302" s="28" t="s">
        <v>238</v>
      </c>
      <c r="M302" s="1">
        <v>2</v>
      </c>
      <c r="N302" s="1" t="str">
        <f t="shared" si="33"/>
        <v>10</v>
      </c>
    </row>
    <row r="303" spans="1:14" x14ac:dyDescent="0.25">
      <c r="A303" s="5" t="str">
        <f t="shared" si="31"/>
        <v>11004913</v>
      </c>
      <c r="B303" s="5">
        <v>11004</v>
      </c>
      <c r="C303" s="5" t="s">
        <v>65</v>
      </c>
      <c r="D303" s="5">
        <v>13</v>
      </c>
      <c r="E303" s="8" t="s">
        <v>218</v>
      </c>
      <c r="F303" s="9">
        <v>2</v>
      </c>
      <c r="G303" s="28" t="s">
        <v>158</v>
      </c>
      <c r="H303" s="28">
        <v>0</v>
      </c>
      <c r="I303" s="28">
        <v>3</v>
      </c>
      <c r="J303" s="28" t="s">
        <v>159</v>
      </c>
      <c r="K303" s="28">
        <v>0</v>
      </c>
      <c r="L303" s="28" t="s">
        <v>237</v>
      </c>
      <c r="M303" s="1">
        <v>2</v>
      </c>
      <c r="N303" s="1" t="str">
        <f t="shared" si="33"/>
        <v>10</v>
      </c>
    </row>
    <row r="304" spans="1:14" x14ac:dyDescent="0.25">
      <c r="A304" s="5" t="str">
        <f t="shared" si="31"/>
        <v>11004914</v>
      </c>
      <c r="B304" s="5">
        <v>11004</v>
      </c>
      <c r="C304" s="5" t="s">
        <v>65</v>
      </c>
      <c r="D304" s="5">
        <v>14</v>
      </c>
      <c r="E304" s="8" t="s">
        <v>219</v>
      </c>
      <c r="F304" s="9">
        <v>5</v>
      </c>
      <c r="G304" s="28" t="s">
        <v>161</v>
      </c>
      <c r="H304" s="28">
        <v>0</v>
      </c>
      <c r="I304" s="28">
        <v>22</v>
      </c>
      <c r="J304" s="28" t="s">
        <v>236</v>
      </c>
      <c r="K304" s="28">
        <v>0</v>
      </c>
      <c r="L304" s="28" t="s">
        <v>238</v>
      </c>
      <c r="M304" s="1">
        <v>2</v>
      </c>
      <c r="N304" s="1" t="str">
        <f t="shared" si="33"/>
        <v>10</v>
      </c>
    </row>
    <row r="305" spans="1:14" x14ac:dyDescent="0.25">
      <c r="A305" s="5" t="str">
        <f t="shared" si="31"/>
        <v>11004915</v>
      </c>
      <c r="B305" s="5">
        <v>11004</v>
      </c>
      <c r="C305" s="5" t="s">
        <v>65</v>
      </c>
      <c r="D305" s="5">
        <v>15</v>
      </c>
      <c r="E305" s="8" t="s">
        <v>220</v>
      </c>
      <c r="F305" s="9">
        <v>2</v>
      </c>
      <c r="G305" s="28" t="s">
        <v>158</v>
      </c>
      <c r="H305" s="28">
        <v>0</v>
      </c>
      <c r="I305" s="28">
        <v>3</v>
      </c>
      <c r="J305" s="28" t="s">
        <v>159</v>
      </c>
      <c r="K305" s="28">
        <v>0</v>
      </c>
      <c r="L305" s="28" t="s">
        <v>237</v>
      </c>
      <c r="M305" s="1">
        <v>2</v>
      </c>
      <c r="N305" s="1" t="str">
        <f t="shared" si="33"/>
        <v>10</v>
      </c>
    </row>
    <row r="306" spans="1:14" x14ac:dyDescent="0.25">
      <c r="A306" s="5" t="str">
        <f t="shared" si="30"/>
        <v>11005901</v>
      </c>
      <c r="B306" s="5">
        <v>11005</v>
      </c>
      <c r="C306" s="19" t="s">
        <v>66</v>
      </c>
      <c r="D306" s="5">
        <v>1</v>
      </c>
      <c r="E306" s="8" t="s">
        <v>133</v>
      </c>
      <c r="F306" s="9">
        <v>2</v>
      </c>
      <c r="G306" s="28" t="s">
        <v>158</v>
      </c>
      <c r="H306" s="28">
        <v>200</v>
      </c>
      <c r="I306" s="28">
        <v>1</v>
      </c>
      <c r="J306" s="28" t="s">
        <v>156</v>
      </c>
      <c r="K306" s="28">
        <v>500</v>
      </c>
      <c r="L306" s="28" t="s">
        <v>239</v>
      </c>
      <c r="M306" s="1">
        <v>2</v>
      </c>
      <c r="N306" s="1" t="str">
        <f t="shared" si="33"/>
        <v>10</v>
      </c>
    </row>
    <row r="307" spans="1:14" x14ac:dyDescent="0.25">
      <c r="A307" s="5" t="str">
        <f t="shared" si="30"/>
        <v>11005902</v>
      </c>
      <c r="B307" s="5">
        <v>11005</v>
      </c>
      <c r="C307" s="19" t="s">
        <v>66</v>
      </c>
      <c r="D307" s="5">
        <v>2</v>
      </c>
      <c r="E307" s="8" t="s">
        <v>134</v>
      </c>
      <c r="F307" s="9">
        <v>5</v>
      </c>
      <c r="G307" s="28" t="s">
        <v>161</v>
      </c>
      <c r="H307" s="28">
        <v>40</v>
      </c>
      <c r="I307" s="28">
        <v>9</v>
      </c>
      <c r="J307" s="28" t="s">
        <v>164</v>
      </c>
      <c r="K307" s="28">
        <v>40</v>
      </c>
      <c r="L307" s="28" t="s">
        <v>240</v>
      </c>
      <c r="M307" s="1">
        <v>2</v>
      </c>
      <c r="N307" s="1" t="str">
        <f t="shared" si="33"/>
        <v>10</v>
      </c>
    </row>
    <row r="308" spans="1:14" x14ac:dyDescent="0.25">
      <c r="A308" s="5" t="str">
        <f t="shared" si="30"/>
        <v>11005903</v>
      </c>
      <c r="B308" s="5">
        <v>11005</v>
      </c>
      <c r="C308" s="19" t="s">
        <v>66</v>
      </c>
      <c r="D308" s="5">
        <v>3</v>
      </c>
      <c r="E308" s="8" t="s">
        <v>135</v>
      </c>
      <c r="F308" s="9">
        <v>3</v>
      </c>
      <c r="G308" s="28" t="s">
        <v>159</v>
      </c>
      <c r="H308" s="28">
        <v>200</v>
      </c>
      <c r="I308" s="28">
        <v>1</v>
      </c>
      <c r="J308" s="28" t="s">
        <v>156</v>
      </c>
      <c r="K308" s="28">
        <v>1500</v>
      </c>
      <c r="L308" s="28" t="s">
        <v>241</v>
      </c>
      <c r="M308" s="1">
        <v>2</v>
      </c>
      <c r="N308" s="1" t="str">
        <f t="shared" si="33"/>
        <v>10</v>
      </c>
    </row>
    <row r="309" spans="1:14" x14ac:dyDescent="0.25">
      <c r="A309" s="5" t="str">
        <f t="shared" si="30"/>
        <v>11005904</v>
      </c>
      <c r="B309" s="5">
        <v>11005</v>
      </c>
      <c r="C309" s="19" t="s">
        <v>66</v>
      </c>
      <c r="D309" s="5">
        <v>4</v>
      </c>
      <c r="E309" s="8" t="s">
        <v>136</v>
      </c>
      <c r="F309" s="9">
        <v>7</v>
      </c>
      <c r="G309" s="28" t="s">
        <v>151</v>
      </c>
      <c r="H309" s="28">
        <v>30</v>
      </c>
      <c r="I309" s="28">
        <v>13</v>
      </c>
      <c r="J309" s="28" t="s">
        <v>167</v>
      </c>
      <c r="K309" s="28">
        <v>80</v>
      </c>
      <c r="L309" s="28" t="s">
        <v>242</v>
      </c>
      <c r="M309" s="1">
        <v>2</v>
      </c>
      <c r="N309" s="1" t="str">
        <f t="shared" si="33"/>
        <v>10</v>
      </c>
    </row>
    <row r="310" spans="1:14" x14ac:dyDescent="0.25">
      <c r="A310" s="5" t="str">
        <f t="shared" ref="A310:A373" si="36">B310&amp;90&amp;D310</f>
        <v>11005905</v>
      </c>
      <c r="B310" s="5">
        <v>11005</v>
      </c>
      <c r="C310" s="19" t="s">
        <v>66</v>
      </c>
      <c r="D310" s="5">
        <v>5</v>
      </c>
      <c r="E310" s="8" t="s">
        <v>137</v>
      </c>
      <c r="F310" s="9">
        <v>7</v>
      </c>
      <c r="G310" s="28" t="s">
        <v>151</v>
      </c>
      <c r="H310" s="28">
        <v>50</v>
      </c>
      <c r="I310" s="28">
        <v>8</v>
      </c>
      <c r="J310" s="28" t="s">
        <v>163</v>
      </c>
      <c r="K310" s="28">
        <v>20</v>
      </c>
      <c r="L310" s="28" t="s">
        <v>243</v>
      </c>
      <c r="M310" s="1">
        <v>2</v>
      </c>
      <c r="N310" s="1" t="str">
        <f t="shared" si="33"/>
        <v>10</v>
      </c>
    </row>
    <row r="311" spans="1:14" x14ac:dyDescent="0.25">
      <c r="A311" s="5" t="str">
        <f t="shared" si="36"/>
        <v>11005906</v>
      </c>
      <c r="B311" s="5">
        <v>11005</v>
      </c>
      <c r="C311" s="19" t="s">
        <v>66</v>
      </c>
      <c r="D311" s="5">
        <v>6</v>
      </c>
      <c r="E311" s="8" t="s">
        <v>211</v>
      </c>
      <c r="F311" s="9">
        <v>2</v>
      </c>
      <c r="G311" s="28" t="s">
        <v>158</v>
      </c>
      <c r="H311" s="28">
        <v>1000</v>
      </c>
      <c r="I311" s="28">
        <v>3</v>
      </c>
      <c r="J311" s="28" t="s">
        <v>159</v>
      </c>
      <c r="K311" s="28">
        <v>300</v>
      </c>
      <c r="L311" s="28" t="s">
        <v>244</v>
      </c>
      <c r="M311" s="1">
        <v>2</v>
      </c>
      <c r="N311" s="1" t="str">
        <f t="shared" si="33"/>
        <v>10</v>
      </c>
    </row>
    <row r="312" spans="1:14" x14ac:dyDescent="0.25">
      <c r="A312" s="5" t="str">
        <f t="shared" si="36"/>
        <v>11005907</v>
      </c>
      <c r="B312" s="5">
        <v>11005</v>
      </c>
      <c r="C312" s="19" t="s">
        <v>66</v>
      </c>
      <c r="D312" s="5">
        <v>7</v>
      </c>
      <c r="E312" s="8" t="s">
        <v>212</v>
      </c>
      <c r="F312" s="9">
        <v>5</v>
      </c>
      <c r="G312" s="28" t="s">
        <v>161</v>
      </c>
      <c r="H312" s="28">
        <v>40</v>
      </c>
      <c r="I312" s="28">
        <v>22</v>
      </c>
      <c r="J312" s="28" t="s">
        <v>236</v>
      </c>
      <c r="K312" s="28">
        <v>15</v>
      </c>
      <c r="L312" s="28" t="s">
        <v>245</v>
      </c>
      <c r="M312" s="1">
        <v>2</v>
      </c>
      <c r="N312" s="1" t="str">
        <f t="shared" si="33"/>
        <v>10</v>
      </c>
    </row>
    <row r="313" spans="1:14" x14ac:dyDescent="0.25">
      <c r="A313" s="5" t="str">
        <f t="shared" si="36"/>
        <v>11005908</v>
      </c>
      <c r="B313" s="5">
        <v>11005</v>
      </c>
      <c r="C313" s="19" t="s">
        <v>66</v>
      </c>
      <c r="D313" s="5">
        <v>8</v>
      </c>
      <c r="E313" s="8" t="s">
        <v>213</v>
      </c>
      <c r="F313" s="9">
        <v>2</v>
      </c>
      <c r="G313" s="28" t="s">
        <v>158</v>
      </c>
      <c r="H313" s="28">
        <v>1500</v>
      </c>
      <c r="I313" s="28">
        <v>3</v>
      </c>
      <c r="J313" s="28" t="s">
        <v>159</v>
      </c>
      <c r="K313" s="28">
        <v>450</v>
      </c>
      <c r="L313" s="28" t="s">
        <v>246</v>
      </c>
      <c r="M313" s="1">
        <v>2</v>
      </c>
      <c r="N313" s="1" t="str">
        <f t="shared" si="33"/>
        <v>10</v>
      </c>
    </row>
    <row r="314" spans="1:14" x14ac:dyDescent="0.25">
      <c r="A314" s="5" t="str">
        <f t="shared" si="36"/>
        <v>11005909</v>
      </c>
      <c r="B314" s="5">
        <v>11005</v>
      </c>
      <c r="C314" s="19" t="s">
        <v>66</v>
      </c>
      <c r="D314" s="5">
        <v>9</v>
      </c>
      <c r="E314" s="8" t="s">
        <v>214</v>
      </c>
      <c r="F314" s="9">
        <v>5</v>
      </c>
      <c r="G314" s="28" t="s">
        <v>161</v>
      </c>
      <c r="H314" s="28">
        <v>60</v>
      </c>
      <c r="I314" s="28">
        <v>22</v>
      </c>
      <c r="J314" s="28" t="s">
        <v>236</v>
      </c>
      <c r="K314" s="28">
        <v>22</v>
      </c>
      <c r="L314" s="28" t="s">
        <v>247</v>
      </c>
      <c r="M314" s="1">
        <v>2</v>
      </c>
      <c r="N314" s="1" t="str">
        <f t="shared" si="33"/>
        <v>10</v>
      </c>
    </row>
    <row r="315" spans="1:14" x14ac:dyDescent="0.25">
      <c r="A315" s="5" t="str">
        <f t="shared" ref="A315" si="37">B315&amp;9&amp;D315</f>
        <v>11005910</v>
      </c>
      <c r="B315" s="5">
        <v>11005</v>
      </c>
      <c r="C315" s="19" t="s">
        <v>66</v>
      </c>
      <c r="D315" s="5">
        <v>10</v>
      </c>
      <c r="E315" s="8" t="s">
        <v>215</v>
      </c>
      <c r="F315" s="9">
        <v>2</v>
      </c>
      <c r="G315" s="28" t="s">
        <v>158</v>
      </c>
      <c r="H315" s="28">
        <v>2250</v>
      </c>
      <c r="I315" s="28">
        <v>3</v>
      </c>
      <c r="J315" s="28" t="s">
        <v>159</v>
      </c>
      <c r="K315" s="28">
        <v>675</v>
      </c>
      <c r="L315" s="28" t="s">
        <v>248</v>
      </c>
      <c r="M315" s="1">
        <v>2</v>
      </c>
      <c r="N315" s="1" t="str">
        <f t="shared" si="33"/>
        <v>10</v>
      </c>
    </row>
    <row r="316" spans="1:14" x14ac:dyDescent="0.25">
      <c r="A316" s="5" t="str">
        <f t="shared" si="31"/>
        <v>11005911</v>
      </c>
      <c r="B316" s="5">
        <v>11005</v>
      </c>
      <c r="C316" s="19" t="s">
        <v>66</v>
      </c>
      <c r="D316" s="5">
        <v>11</v>
      </c>
      <c r="E316" s="8" t="s">
        <v>216</v>
      </c>
      <c r="F316" s="9">
        <v>2</v>
      </c>
      <c r="G316" s="28" t="s">
        <v>158</v>
      </c>
      <c r="H316" s="28">
        <v>0</v>
      </c>
      <c r="I316" s="28">
        <v>3</v>
      </c>
      <c r="J316" s="28" t="s">
        <v>159</v>
      </c>
      <c r="K316" s="28">
        <v>0</v>
      </c>
      <c r="L316" s="28" t="s">
        <v>237</v>
      </c>
      <c r="M316" s="1">
        <v>2</v>
      </c>
      <c r="N316" s="1" t="str">
        <f t="shared" si="33"/>
        <v>10</v>
      </c>
    </row>
    <row r="317" spans="1:14" x14ac:dyDescent="0.25">
      <c r="A317" s="5" t="str">
        <f t="shared" si="31"/>
        <v>11005912</v>
      </c>
      <c r="B317" s="5">
        <v>11005</v>
      </c>
      <c r="C317" s="19" t="s">
        <v>66</v>
      </c>
      <c r="D317" s="5">
        <v>12</v>
      </c>
      <c r="E317" s="8" t="s">
        <v>217</v>
      </c>
      <c r="F317" s="9">
        <v>5</v>
      </c>
      <c r="G317" s="28" t="s">
        <v>161</v>
      </c>
      <c r="H317" s="28">
        <v>0</v>
      </c>
      <c r="I317" s="28">
        <v>22</v>
      </c>
      <c r="J317" s="28" t="s">
        <v>236</v>
      </c>
      <c r="K317" s="28">
        <v>0</v>
      </c>
      <c r="L317" s="28" t="s">
        <v>238</v>
      </c>
      <c r="M317" s="1">
        <v>2</v>
      </c>
      <c r="N317" s="1" t="str">
        <f t="shared" si="33"/>
        <v>10</v>
      </c>
    </row>
    <row r="318" spans="1:14" x14ac:dyDescent="0.25">
      <c r="A318" s="5" t="str">
        <f t="shared" si="31"/>
        <v>11005913</v>
      </c>
      <c r="B318" s="5">
        <v>11005</v>
      </c>
      <c r="C318" s="19" t="s">
        <v>66</v>
      </c>
      <c r="D318" s="5">
        <v>13</v>
      </c>
      <c r="E318" s="8" t="s">
        <v>218</v>
      </c>
      <c r="F318" s="9">
        <v>2</v>
      </c>
      <c r="G318" s="28" t="s">
        <v>158</v>
      </c>
      <c r="H318" s="28">
        <v>0</v>
      </c>
      <c r="I318" s="28">
        <v>3</v>
      </c>
      <c r="J318" s="28" t="s">
        <v>159</v>
      </c>
      <c r="K318" s="28">
        <v>0</v>
      </c>
      <c r="L318" s="28" t="s">
        <v>237</v>
      </c>
      <c r="M318" s="1">
        <v>2</v>
      </c>
      <c r="N318" s="1" t="str">
        <f t="shared" si="33"/>
        <v>10</v>
      </c>
    </row>
    <row r="319" spans="1:14" x14ac:dyDescent="0.25">
      <c r="A319" s="5" t="str">
        <f t="shared" ref="A319:A380" si="38">B319&amp;9&amp;D319</f>
        <v>11005914</v>
      </c>
      <c r="B319" s="5">
        <v>11005</v>
      </c>
      <c r="C319" s="19" t="s">
        <v>66</v>
      </c>
      <c r="D319" s="5">
        <v>14</v>
      </c>
      <c r="E319" s="8" t="s">
        <v>219</v>
      </c>
      <c r="F319" s="9">
        <v>5</v>
      </c>
      <c r="G319" s="28" t="s">
        <v>161</v>
      </c>
      <c r="H319" s="28">
        <v>0</v>
      </c>
      <c r="I319" s="28">
        <v>22</v>
      </c>
      <c r="J319" s="28" t="s">
        <v>236</v>
      </c>
      <c r="K319" s="28">
        <v>0</v>
      </c>
      <c r="L319" s="28" t="s">
        <v>238</v>
      </c>
      <c r="M319" s="1">
        <v>2</v>
      </c>
      <c r="N319" s="1" t="str">
        <f t="shared" si="33"/>
        <v>10</v>
      </c>
    </row>
    <row r="320" spans="1:14" x14ac:dyDescent="0.25">
      <c r="A320" s="5" t="str">
        <f t="shared" si="38"/>
        <v>11005915</v>
      </c>
      <c r="B320" s="5">
        <v>11005</v>
      </c>
      <c r="C320" s="19" t="s">
        <v>66</v>
      </c>
      <c r="D320" s="5">
        <v>15</v>
      </c>
      <c r="E320" s="8" t="s">
        <v>220</v>
      </c>
      <c r="F320" s="9">
        <v>2</v>
      </c>
      <c r="G320" s="28" t="s">
        <v>158</v>
      </c>
      <c r="H320" s="28">
        <v>0</v>
      </c>
      <c r="I320" s="28">
        <v>3</v>
      </c>
      <c r="J320" s="28" t="s">
        <v>159</v>
      </c>
      <c r="K320" s="28">
        <v>0</v>
      </c>
      <c r="L320" s="28" t="s">
        <v>237</v>
      </c>
      <c r="M320" s="1">
        <v>2</v>
      </c>
      <c r="N320" s="1" t="str">
        <f t="shared" si="33"/>
        <v>10</v>
      </c>
    </row>
    <row r="321" spans="1:14" x14ac:dyDescent="0.25">
      <c r="A321" s="5" t="str">
        <f t="shared" si="36"/>
        <v>11006901</v>
      </c>
      <c r="B321" s="5">
        <v>11006</v>
      </c>
      <c r="C321" s="5" t="s">
        <v>67</v>
      </c>
      <c r="D321" s="5">
        <v>1</v>
      </c>
      <c r="E321" s="8" t="s">
        <v>133</v>
      </c>
      <c r="F321" s="9">
        <v>2</v>
      </c>
      <c r="G321" s="28" t="s">
        <v>158</v>
      </c>
      <c r="H321" s="28">
        <v>200</v>
      </c>
      <c r="I321" s="28">
        <v>1</v>
      </c>
      <c r="J321" s="28" t="s">
        <v>156</v>
      </c>
      <c r="K321" s="28">
        <v>500</v>
      </c>
      <c r="L321" s="28" t="s">
        <v>239</v>
      </c>
      <c r="M321" s="1">
        <v>2</v>
      </c>
      <c r="N321" s="1" t="str">
        <f t="shared" si="33"/>
        <v>10</v>
      </c>
    </row>
    <row r="322" spans="1:14" x14ac:dyDescent="0.25">
      <c r="A322" s="5" t="str">
        <f t="shared" si="36"/>
        <v>11006902</v>
      </c>
      <c r="B322" s="5">
        <v>11006</v>
      </c>
      <c r="C322" s="5" t="s">
        <v>67</v>
      </c>
      <c r="D322" s="5">
        <v>2</v>
      </c>
      <c r="E322" s="8" t="s">
        <v>134</v>
      </c>
      <c r="F322" s="9">
        <v>5</v>
      </c>
      <c r="G322" s="28" t="s">
        <v>161</v>
      </c>
      <c r="H322" s="28">
        <v>40</v>
      </c>
      <c r="I322" s="28">
        <v>9</v>
      </c>
      <c r="J322" s="28" t="s">
        <v>164</v>
      </c>
      <c r="K322" s="28">
        <v>40</v>
      </c>
      <c r="L322" s="28" t="s">
        <v>240</v>
      </c>
      <c r="M322" s="1">
        <v>2</v>
      </c>
      <c r="N322" s="1" t="str">
        <f t="shared" si="33"/>
        <v>10</v>
      </c>
    </row>
    <row r="323" spans="1:14" x14ac:dyDescent="0.25">
      <c r="A323" s="5" t="str">
        <f t="shared" si="36"/>
        <v>11006903</v>
      </c>
      <c r="B323" s="5">
        <v>11006</v>
      </c>
      <c r="C323" s="5" t="s">
        <v>67</v>
      </c>
      <c r="D323" s="5">
        <v>3</v>
      </c>
      <c r="E323" s="8" t="s">
        <v>135</v>
      </c>
      <c r="F323" s="9">
        <v>3</v>
      </c>
      <c r="G323" s="28" t="s">
        <v>159</v>
      </c>
      <c r="H323" s="28">
        <v>200</v>
      </c>
      <c r="I323" s="28">
        <v>1</v>
      </c>
      <c r="J323" s="28" t="s">
        <v>156</v>
      </c>
      <c r="K323" s="28">
        <v>1500</v>
      </c>
      <c r="L323" s="28" t="s">
        <v>241</v>
      </c>
      <c r="M323" s="1">
        <v>2</v>
      </c>
      <c r="N323" s="1" t="str">
        <f t="shared" si="33"/>
        <v>10</v>
      </c>
    </row>
    <row r="324" spans="1:14" x14ac:dyDescent="0.25">
      <c r="A324" s="5" t="str">
        <f t="shared" si="36"/>
        <v>11006904</v>
      </c>
      <c r="B324" s="5">
        <v>11006</v>
      </c>
      <c r="C324" s="5" t="s">
        <v>67</v>
      </c>
      <c r="D324" s="5">
        <v>4</v>
      </c>
      <c r="E324" s="8" t="s">
        <v>136</v>
      </c>
      <c r="F324" s="9">
        <v>7</v>
      </c>
      <c r="G324" s="28" t="s">
        <v>151</v>
      </c>
      <c r="H324" s="28">
        <v>30</v>
      </c>
      <c r="I324" s="28">
        <v>13</v>
      </c>
      <c r="J324" s="28" t="s">
        <v>167</v>
      </c>
      <c r="K324" s="28">
        <v>80</v>
      </c>
      <c r="L324" s="28" t="s">
        <v>242</v>
      </c>
      <c r="M324" s="1">
        <v>2</v>
      </c>
      <c r="N324" s="1" t="str">
        <f t="shared" si="33"/>
        <v>10</v>
      </c>
    </row>
    <row r="325" spans="1:14" x14ac:dyDescent="0.25">
      <c r="A325" s="5" t="str">
        <f t="shared" si="36"/>
        <v>11006905</v>
      </c>
      <c r="B325" s="5">
        <v>11006</v>
      </c>
      <c r="C325" s="5" t="s">
        <v>67</v>
      </c>
      <c r="D325" s="5">
        <v>5</v>
      </c>
      <c r="E325" s="8" t="s">
        <v>137</v>
      </c>
      <c r="F325" s="9">
        <v>7</v>
      </c>
      <c r="G325" s="28" t="s">
        <v>151</v>
      </c>
      <c r="H325" s="28">
        <v>50</v>
      </c>
      <c r="I325" s="28">
        <v>8</v>
      </c>
      <c r="J325" s="28" t="s">
        <v>163</v>
      </c>
      <c r="K325" s="28">
        <v>20</v>
      </c>
      <c r="L325" s="28" t="s">
        <v>243</v>
      </c>
      <c r="M325" s="1">
        <v>2</v>
      </c>
      <c r="N325" s="1" t="str">
        <f t="shared" si="33"/>
        <v>10</v>
      </c>
    </row>
    <row r="326" spans="1:14" x14ac:dyDescent="0.25">
      <c r="A326" s="5" t="str">
        <f t="shared" si="36"/>
        <v>11006906</v>
      </c>
      <c r="B326" s="5">
        <v>11006</v>
      </c>
      <c r="C326" s="5" t="s">
        <v>67</v>
      </c>
      <c r="D326" s="5">
        <v>6</v>
      </c>
      <c r="E326" s="8" t="s">
        <v>211</v>
      </c>
      <c r="F326" s="9">
        <v>2</v>
      </c>
      <c r="G326" s="28" t="s">
        <v>158</v>
      </c>
      <c r="H326" s="28">
        <v>1000</v>
      </c>
      <c r="I326" s="28">
        <v>3</v>
      </c>
      <c r="J326" s="28" t="s">
        <v>159</v>
      </c>
      <c r="K326" s="28">
        <v>300</v>
      </c>
      <c r="L326" s="28" t="s">
        <v>244</v>
      </c>
      <c r="M326" s="1">
        <v>2</v>
      </c>
      <c r="N326" s="1" t="str">
        <f t="shared" si="33"/>
        <v>10</v>
      </c>
    </row>
    <row r="327" spans="1:14" x14ac:dyDescent="0.25">
      <c r="A327" s="5" t="str">
        <f t="shared" si="36"/>
        <v>11006907</v>
      </c>
      <c r="B327" s="5">
        <v>11006</v>
      </c>
      <c r="C327" s="5" t="s">
        <v>67</v>
      </c>
      <c r="D327" s="5">
        <v>7</v>
      </c>
      <c r="E327" s="8" t="s">
        <v>212</v>
      </c>
      <c r="F327" s="9">
        <v>5</v>
      </c>
      <c r="G327" s="28" t="s">
        <v>161</v>
      </c>
      <c r="H327" s="28">
        <v>40</v>
      </c>
      <c r="I327" s="28">
        <v>22</v>
      </c>
      <c r="J327" s="28" t="s">
        <v>236</v>
      </c>
      <c r="K327" s="28">
        <v>15</v>
      </c>
      <c r="L327" s="28" t="s">
        <v>245</v>
      </c>
      <c r="M327" s="1">
        <v>2</v>
      </c>
      <c r="N327" s="1" t="str">
        <f t="shared" si="33"/>
        <v>10</v>
      </c>
    </row>
    <row r="328" spans="1:14" x14ac:dyDescent="0.25">
      <c r="A328" s="5" t="str">
        <f t="shared" si="36"/>
        <v>11006908</v>
      </c>
      <c r="B328" s="5">
        <v>11006</v>
      </c>
      <c r="C328" s="5" t="s">
        <v>67</v>
      </c>
      <c r="D328" s="5">
        <v>8</v>
      </c>
      <c r="E328" s="8" t="s">
        <v>213</v>
      </c>
      <c r="F328" s="9">
        <v>2</v>
      </c>
      <c r="G328" s="28" t="s">
        <v>158</v>
      </c>
      <c r="H328" s="28">
        <v>1500</v>
      </c>
      <c r="I328" s="28">
        <v>3</v>
      </c>
      <c r="J328" s="28" t="s">
        <v>159</v>
      </c>
      <c r="K328" s="28">
        <v>450</v>
      </c>
      <c r="L328" s="28" t="s">
        <v>246</v>
      </c>
      <c r="M328" s="1">
        <v>2</v>
      </c>
      <c r="N328" s="1" t="str">
        <f t="shared" si="33"/>
        <v>10</v>
      </c>
    </row>
    <row r="329" spans="1:14" x14ac:dyDescent="0.25">
      <c r="A329" s="5" t="str">
        <f t="shared" si="36"/>
        <v>11006909</v>
      </c>
      <c r="B329" s="5">
        <v>11006</v>
      </c>
      <c r="C329" s="5" t="s">
        <v>67</v>
      </c>
      <c r="D329" s="5">
        <v>9</v>
      </c>
      <c r="E329" s="8" t="s">
        <v>214</v>
      </c>
      <c r="F329" s="9">
        <v>5</v>
      </c>
      <c r="G329" s="28" t="s">
        <v>161</v>
      </c>
      <c r="H329" s="28">
        <v>60</v>
      </c>
      <c r="I329" s="28">
        <v>22</v>
      </c>
      <c r="J329" s="28" t="s">
        <v>236</v>
      </c>
      <c r="K329" s="28">
        <v>22</v>
      </c>
      <c r="L329" s="28" t="s">
        <v>247</v>
      </c>
      <c r="M329" s="1">
        <v>2</v>
      </c>
      <c r="N329" s="1" t="str">
        <f t="shared" si="33"/>
        <v>10</v>
      </c>
    </row>
    <row r="330" spans="1:14" x14ac:dyDescent="0.25">
      <c r="A330" s="5" t="str">
        <f t="shared" ref="A330" si="39">B330&amp;9&amp;D330</f>
        <v>11006910</v>
      </c>
      <c r="B330" s="5">
        <v>11006</v>
      </c>
      <c r="C330" s="5" t="s">
        <v>67</v>
      </c>
      <c r="D330" s="5">
        <v>10</v>
      </c>
      <c r="E330" s="8" t="s">
        <v>215</v>
      </c>
      <c r="F330" s="9">
        <v>2</v>
      </c>
      <c r="G330" s="28" t="s">
        <v>158</v>
      </c>
      <c r="H330" s="28">
        <v>2250</v>
      </c>
      <c r="I330" s="28">
        <v>3</v>
      </c>
      <c r="J330" s="28" t="s">
        <v>159</v>
      </c>
      <c r="K330" s="28">
        <v>675</v>
      </c>
      <c r="L330" s="28" t="s">
        <v>248</v>
      </c>
      <c r="M330" s="1">
        <v>2</v>
      </c>
      <c r="N330" s="1" t="str">
        <f t="shared" si="33"/>
        <v>10</v>
      </c>
    </row>
    <row r="331" spans="1:14" x14ac:dyDescent="0.25">
      <c r="A331" s="5" t="str">
        <f t="shared" si="38"/>
        <v>11006911</v>
      </c>
      <c r="B331" s="5">
        <v>11006</v>
      </c>
      <c r="C331" s="5" t="s">
        <v>67</v>
      </c>
      <c r="D331" s="5">
        <v>11</v>
      </c>
      <c r="E331" s="8" t="s">
        <v>216</v>
      </c>
      <c r="F331" s="9">
        <v>2</v>
      </c>
      <c r="G331" s="28" t="s">
        <v>158</v>
      </c>
      <c r="H331" s="28">
        <v>0</v>
      </c>
      <c r="I331" s="28">
        <v>3</v>
      </c>
      <c r="J331" s="28" t="s">
        <v>159</v>
      </c>
      <c r="K331" s="28">
        <v>0</v>
      </c>
      <c r="L331" s="28" t="s">
        <v>237</v>
      </c>
      <c r="M331" s="1">
        <v>2</v>
      </c>
      <c r="N331" s="1" t="str">
        <f t="shared" si="33"/>
        <v>10</v>
      </c>
    </row>
    <row r="332" spans="1:14" x14ac:dyDescent="0.25">
      <c r="A332" s="5" t="str">
        <f t="shared" si="38"/>
        <v>11006912</v>
      </c>
      <c r="B332" s="5">
        <v>11006</v>
      </c>
      <c r="C332" s="5" t="s">
        <v>67</v>
      </c>
      <c r="D332" s="5">
        <v>12</v>
      </c>
      <c r="E332" s="8" t="s">
        <v>217</v>
      </c>
      <c r="F332" s="9">
        <v>5</v>
      </c>
      <c r="G332" s="28" t="s">
        <v>161</v>
      </c>
      <c r="H332" s="28">
        <v>0</v>
      </c>
      <c r="I332" s="28">
        <v>22</v>
      </c>
      <c r="J332" s="28" t="s">
        <v>236</v>
      </c>
      <c r="K332" s="28">
        <v>0</v>
      </c>
      <c r="L332" s="28" t="s">
        <v>238</v>
      </c>
      <c r="M332" s="1">
        <v>2</v>
      </c>
      <c r="N332" s="1" t="str">
        <f t="shared" si="33"/>
        <v>10</v>
      </c>
    </row>
    <row r="333" spans="1:14" x14ac:dyDescent="0.25">
      <c r="A333" s="5" t="str">
        <f t="shared" si="38"/>
        <v>11006913</v>
      </c>
      <c r="B333" s="5">
        <v>11006</v>
      </c>
      <c r="C333" s="5" t="s">
        <v>67</v>
      </c>
      <c r="D333" s="5">
        <v>13</v>
      </c>
      <c r="E333" s="8" t="s">
        <v>218</v>
      </c>
      <c r="F333" s="9">
        <v>2</v>
      </c>
      <c r="G333" s="28" t="s">
        <v>158</v>
      </c>
      <c r="H333" s="28">
        <v>0</v>
      </c>
      <c r="I333" s="28">
        <v>3</v>
      </c>
      <c r="J333" s="28" t="s">
        <v>159</v>
      </c>
      <c r="K333" s="28">
        <v>0</v>
      </c>
      <c r="L333" s="28" t="s">
        <v>237</v>
      </c>
      <c r="M333" s="1">
        <v>2</v>
      </c>
      <c r="N333" s="1" t="str">
        <f t="shared" si="33"/>
        <v>10</v>
      </c>
    </row>
    <row r="334" spans="1:14" x14ac:dyDescent="0.25">
      <c r="A334" s="5" t="str">
        <f t="shared" si="38"/>
        <v>11006914</v>
      </c>
      <c r="B334" s="5">
        <v>11006</v>
      </c>
      <c r="C334" s="5" t="s">
        <v>67</v>
      </c>
      <c r="D334" s="5">
        <v>14</v>
      </c>
      <c r="E334" s="8" t="s">
        <v>219</v>
      </c>
      <c r="F334" s="9">
        <v>5</v>
      </c>
      <c r="G334" s="28" t="s">
        <v>161</v>
      </c>
      <c r="H334" s="28">
        <v>0</v>
      </c>
      <c r="I334" s="28">
        <v>22</v>
      </c>
      <c r="J334" s="28" t="s">
        <v>236</v>
      </c>
      <c r="K334" s="28">
        <v>0</v>
      </c>
      <c r="L334" s="28" t="s">
        <v>238</v>
      </c>
      <c r="M334" s="1">
        <v>2</v>
      </c>
      <c r="N334" s="1" t="str">
        <f t="shared" si="33"/>
        <v>10</v>
      </c>
    </row>
    <row r="335" spans="1:14" x14ac:dyDescent="0.25">
      <c r="A335" s="5" t="str">
        <f t="shared" si="38"/>
        <v>11006915</v>
      </c>
      <c r="B335" s="5">
        <v>11006</v>
      </c>
      <c r="C335" s="5" t="s">
        <v>67</v>
      </c>
      <c r="D335" s="5">
        <v>15</v>
      </c>
      <c r="E335" s="8" t="s">
        <v>220</v>
      </c>
      <c r="F335" s="9">
        <v>2</v>
      </c>
      <c r="G335" s="28" t="s">
        <v>158</v>
      </c>
      <c r="H335" s="28">
        <v>0</v>
      </c>
      <c r="I335" s="28">
        <v>3</v>
      </c>
      <c r="J335" s="28" t="s">
        <v>159</v>
      </c>
      <c r="K335" s="28">
        <v>0</v>
      </c>
      <c r="L335" s="28" t="s">
        <v>237</v>
      </c>
      <c r="M335" s="1">
        <v>2</v>
      </c>
      <c r="N335" s="1" t="str">
        <f t="shared" si="33"/>
        <v>10</v>
      </c>
    </row>
    <row r="336" spans="1:14" x14ac:dyDescent="0.25">
      <c r="A336" s="5" t="str">
        <f t="shared" si="36"/>
        <v>11008901</v>
      </c>
      <c r="B336" s="5">
        <v>11008</v>
      </c>
      <c r="C336" s="19" t="s">
        <v>68</v>
      </c>
      <c r="D336" s="5">
        <v>1</v>
      </c>
      <c r="E336" s="8" t="s">
        <v>133</v>
      </c>
      <c r="F336" s="9">
        <v>2</v>
      </c>
      <c r="G336" s="28" t="s">
        <v>158</v>
      </c>
      <c r="H336" s="28">
        <f>INT(H21*0.5)</f>
        <v>160</v>
      </c>
      <c r="I336" s="28">
        <v>1</v>
      </c>
      <c r="J336" s="28" t="s">
        <v>156</v>
      </c>
      <c r="K336" s="28">
        <f>INT(K21*0.5)</f>
        <v>800</v>
      </c>
      <c r="L336" s="28" t="str">
        <f>G336&amp;"+"&amp;H336&amp;"，"&amp;J336&amp;"+"&amp;K336</f>
        <v>攻击+160，生命+800</v>
      </c>
      <c r="M336" s="1">
        <v>1</v>
      </c>
      <c r="N336" s="1" t="str">
        <f t="shared" si="33"/>
        <v>10</v>
      </c>
    </row>
    <row r="337" spans="1:15" x14ac:dyDescent="0.25">
      <c r="A337" s="5" t="str">
        <f t="shared" si="36"/>
        <v>11008902</v>
      </c>
      <c r="B337" s="5">
        <v>11008</v>
      </c>
      <c r="C337" s="19" t="s">
        <v>68</v>
      </c>
      <c r="D337" s="5">
        <v>2</v>
      </c>
      <c r="E337" s="8" t="s">
        <v>134</v>
      </c>
      <c r="F337" s="9">
        <v>5</v>
      </c>
      <c r="G337" s="28" t="s">
        <v>161</v>
      </c>
      <c r="H337" s="28">
        <f t="shared" ref="H337:H350" si="40">INT(H22*0.5)</f>
        <v>30</v>
      </c>
      <c r="I337" s="28">
        <v>6</v>
      </c>
      <c r="J337" s="28" t="s">
        <v>162</v>
      </c>
      <c r="K337" s="28">
        <f t="shared" ref="K337:K350" si="41">INT(K22*0.5)</f>
        <v>20</v>
      </c>
      <c r="L337" s="28" t="str">
        <f>G337&amp;"+"&amp;H337/10&amp;"%，"&amp;J337&amp;"+"&amp;K337/10&amp;"%"</f>
        <v>攻击加成+3%，防御加成+2%</v>
      </c>
      <c r="M337" s="1">
        <v>1</v>
      </c>
      <c r="N337" s="1" t="str">
        <f t="shared" si="33"/>
        <v>10</v>
      </c>
    </row>
    <row r="338" spans="1:15" x14ac:dyDescent="0.25">
      <c r="A338" s="5" t="str">
        <f t="shared" si="36"/>
        <v>11008903</v>
      </c>
      <c r="B338" s="5">
        <v>11008</v>
      </c>
      <c r="C338" s="19" t="s">
        <v>68</v>
      </c>
      <c r="D338" s="5">
        <v>3</v>
      </c>
      <c r="E338" s="8" t="s">
        <v>135</v>
      </c>
      <c r="F338" s="9">
        <v>3</v>
      </c>
      <c r="G338" s="28" t="s">
        <v>159</v>
      </c>
      <c r="H338" s="28">
        <f t="shared" si="40"/>
        <v>120</v>
      </c>
      <c r="I338" s="28">
        <v>4</v>
      </c>
      <c r="J338" s="28" t="s">
        <v>160</v>
      </c>
      <c r="K338" s="28">
        <f t="shared" si="41"/>
        <v>30</v>
      </c>
      <c r="L338" s="28" t="str">
        <f>G338&amp;"+"&amp;H338&amp;"，"&amp;J338&amp;"+"&amp;K338&amp;""</f>
        <v>防御+120，生命加成+30</v>
      </c>
      <c r="M338" s="1">
        <v>1</v>
      </c>
      <c r="N338" s="1" t="str">
        <f t="shared" si="33"/>
        <v>10</v>
      </c>
    </row>
    <row r="339" spans="1:15" x14ac:dyDescent="0.25">
      <c r="A339" s="5" t="str">
        <f t="shared" si="36"/>
        <v>11008904</v>
      </c>
      <c r="B339" s="5">
        <v>11008</v>
      </c>
      <c r="C339" s="19" t="s">
        <v>68</v>
      </c>
      <c r="D339" s="5">
        <v>4</v>
      </c>
      <c r="E339" s="8" t="s">
        <v>136</v>
      </c>
      <c r="F339" s="9">
        <v>8</v>
      </c>
      <c r="G339" s="28" t="s">
        <v>163</v>
      </c>
      <c r="H339" s="28">
        <f t="shared" si="40"/>
        <v>15</v>
      </c>
      <c r="I339" s="28">
        <v>14</v>
      </c>
      <c r="J339" s="28" t="s">
        <v>168</v>
      </c>
      <c r="K339" s="28">
        <f t="shared" si="41"/>
        <v>100</v>
      </c>
      <c r="L339" s="28" t="str">
        <f>G339&amp;"+"&amp;H339/10&amp;"%，"&amp;J339&amp;"+"&amp;K339/10&amp;"%"</f>
        <v>伤害减免+1.5%，暴击免伤+10%</v>
      </c>
      <c r="M339" s="1">
        <v>1</v>
      </c>
      <c r="N339" s="1" t="str">
        <f t="shared" si="33"/>
        <v>10</v>
      </c>
    </row>
    <row r="340" spans="1:15" x14ac:dyDescent="0.25">
      <c r="A340" s="5" t="str">
        <f t="shared" si="36"/>
        <v>11008905</v>
      </c>
      <c r="B340" s="5">
        <v>11008</v>
      </c>
      <c r="C340" s="19" t="s">
        <v>68</v>
      </c>
      <c r="D340" s="5">
        <v>5</v>
      </c>
      <c r="E340" s="8" t="s">
        <v>137</v>
      </c>
      <c r="F340" s="9">
        <v>7</v>
      </c>
      <c r="G340" s="28" t="s">
        <v>151</v>
      </c>
      <c r="H340" s="28">
        <f t="shared" si="40"/>
        <v>50</v>
      </c>
      <c r="I340" s="28">
        <v>8</v>
      </c>
      <c r="J340" s="28" t="s">
        <v>163</v>
      </c>
      <c r="K340" s="28">
        <f t="shared" si="41"/>
        <v>20</v>
      </c>
      <c r="L340" s="28" t="str">
        <f>G340&amp;"+"&amp;H340/10&amp;"%，"&amp;J340&amp;"+"&amp;K340/10&amp;"%"</f>
        <v>伤害加成+5%，伤害减免+2%</v>
      </c>
      <c r="M340" s="1">
        <v>1</v>
      </c>
      <c r="N340" s="1" t="str">
        <f t="shared" si="33"/>
        <v>10</v>
      </c>
    </row>
    <row r="341" spans="1:15" x14ac:dyDescent="0.25">
      <c r="A341" s="5" t="str">
        <f t="shared" si="36"/>
        <v>11008906</v>
      </c>
      <c r="B341" s="5">
        <v>11008</v>
      </c>
      <c r="C341" s="19" t="s">
        <v>68</v>
      </c>
      <c r="D341" s="5">
        <v>6</v>
      </c>
      <c r="E341" s="8" t="s">
        <v>211</v>
      </c>
      <c r="F341" s="9">
        <v>2</v>
      </c>
      <c r="G341" s="28" t="s">
        <v>158</v>
      </c>
      <c r="H341" s="28">
        <f t="shared" si="40"/>
        <v>375</v>
      </c>
      <c r="I341" s="28">
        <v>1</v>
      </c>
      <c r="J341" s="28" t="s">
        <v>156</v>
      </c>
      <c r="K341" s="28">
        <f t="shared" si="41"/>
        <v>8000</v>
      </c>
      <c r="L341" s="28" t="str">
        <f>G341&amp;"+"&amp;H341&amp;"，"&amp;J341&amp;"+"&amp;K341&amp;""</f>
        <v>攻击+375，生命+8000</v>
      </c>
      <c r="M341" s="1">
        <v>1</v>
      </c>
      <c r="N341" s="1" t="str">
        <f t="shared" si="33"/>
        <v>10</v>
      </c>
    </row>
    <row r="342" spans="1:15" x14ac:dyDescent="0.25">
      <c r="A342" s="5" t="str">
        <f t="shared" si="36"/>
        <v>11008907</v>
      </c>
      <c r="B342" s="5">
        <v>11008</v>
      </c>
      <c r="C342" s="19" t="s">
        <v>68</v>
      </c>
      <c r="D342" s="5">
        <v>7</v>
      </c>
      <c r="E342" s="8" t="s">
        <v>212</v>
      </c>
      <c r="F342" s="9">
        <v>4</v>
      </c>
      <c r="G342" s="28" t="s">
        <v>160</v>
      </c>
      <c r="H342" s="28">
        <f t="shared" si="40"/>
        <v>60</v>
      </c>
      <c r="I342" s="28">
        <v>23</v>
      </c>
      <c r="J342" s="28" t="s">
        <v>262</v>
      </c>
      <c r="K342" s="28">
        <f t="shared" si="41"/>
        <v>15</v>
      </c>
      <c r="L342" s="28" t="str">
        <f>G342&amp;"+"&amp;H342/10&amp;"%，"&amp;J342&amp;"+"&amp;K342/10&amp;"%"</f>
        <v>生命加成+6%，最终免伤+1.5%</v>
      </c>
      <c r="M342" s="1">
        <v>1</v>
      </c>
      <c r="N342" s="1" t="str">
        <f t="shared" ref="N342:N405" si="42">MIDB(B342,2,2)</f>
        <v>10</v>
      </c>
    </row>
    <row r="343" spans="1:15" x14ac:dyDescent="0.25">
      <c r="A343" s="5" t="str">
        <f t="shared" si="36"/>
        <v>11008908</v>
      </c>
      <c r="B343" s="5">
        <v>11008</v>
      </c>
      <c r="C343" s="19" t="s">
        <v>68</v>
      </c>
      <c r="D343" s="5">
        <v>8</v>
      </c>
      <c r="E343" s="8" t="s">
        <v>213</v>
      </c>
      <c r="F343" s="9">
        <v>2</v>
      </c>
      <c r="G343" s="28" t="s">
        <v>158</v>
      </c>
      <c r="H343" s="28">
        <f t="shared" si="40"/>
        <v>625</v>
      </c>
      <c r="I343" s="28">
        <v>1</v>
      </c>
      <c r="J343" s="28" t="s">
        <v>156</v>
      </c>
      <c r="K343" s="28">
        <f t="shared" si="41"/>
        <v>12000</v>
      </c>
      <c r="L343" s="28" t="str">
        <f>G343&amp;"+"&amp;H343&amp;"，"&amp;J343&amp;"+"&amp;K343&amp;""</f>
        <v>攻击+625，生命+12000</v>
      </c>
      <c r="M343" s="1">
        <v>1</v>
      </c>
      <c r="N343" s="1" t="str">
        <f t="shared" si="42"/>
        <v>10</v>
      </c>
    </row>
    <row r="344" spans="1:15" x14ac:dyDescent="0.25">
      <c r="A344" s="5" t="str">
        <f t="shared" si="36"/>
        <v>11008909</v>
      </c>
      <c r="B344" s="5">
        <v>11008</v>
      </c>
      <c r="C344" s="19" t="s">
        <v>68</v>
      </c>
      <c r="D344" s="5">
        <v>9</v>
      </c>
      <c r="E344" s="8" t="s">
        <v>214</v>
      </c>
      <c r="F344" s="9">
        <v>4</v>
      </c>
      <c r="G344" s="28" t="s">
        <v>160</v>
      </c>
      <c r="H344" s="28">
        <f t="shared" si="40"/>
        <v>90</v>
      </c>
      <c r="I344" s="28">
        <v>23</v>
      </c>
      <c r="J344" s="28" t="s">
        <v>262</v>
      </c>
      <c r="K344" s="28">
        <f t="shared" si="41"/>
        <v>22</v>
      </c>
      <c r="L344" s="28" t="str">
        <f>G344&amp;"+"&amp;H344/10&amp;"%，"&amp;J344&amp;"+"&amp;K344/10&amp;"%"</f>
        <v>生命加成+9%，最终免伤+2.2%</v>
      </c>
      <c r="M344" s="1">
        <v>1</v>
      </c>
      <c r="N344" s="1" t="str">
        <f t="shared" si="42"/>
        <v>10</v>
      </c>
    </row>
    <row r="345" spans="1:15" x14ac:dyDescent="0.25">
      <c r="A345" s="5" t="str">
        <f t="shared" ref="A345" si="43">B345&amp;9&amp;D345</f>
        <v>11008910</v>
      </c>
      <c r="B345" s="5">
        <v>11008</v>
      </c>
      <c r="C345" s="19" t="s">
        <v>68</v>
      </c>
      <c r="D345" s="5">
        <v>10</v>
      </c>
      <c r="E345" s="8" t="s">
        <v>215</v>
      </c>
      <c r="F345" s="9">
        <v>2</v>
      </c>
      <c r="G345" s="28" t="s">
        <v>158</v>
      </c>
      <c r="H345" s="28">
        <f t="shared" si="40"/>
        <v>937</v>
      </c>
      <c r="I345" s="28">
        <v>1</v>
      </c>
      <c r="J345" s="28" t="s">
        <v>156</v>
      </c>
      <c r="K345" s="28">
        <f t="shared" si="41"/>
        <v>18000</v>
      </c>
      <c r="L345" s="28" t="str">
        <f>G345&amp;"+"&amp;H345&amp;"，"&amp;J345&amp;"+"&amp;K345&amp;""</f>
        <v>攻击+937，生命+18000</v>
      </c>
      <c r="M345" s="1">
        <v>1</v>
      </c>
      <c r="N345" s="1" t="str">
        <f t="shared" si="42"/>
        <v>10</v>
      </c>
    </row>
    <row r="346" spans="1:15" x14ac:dyDescent="0.25">
      <c r="A346" s="5" t="str">
        <f t="shared" si="38"/>
        <v>11008911</v>
      </c>
      <c r="B346" s="5">
        <v>11008</v>
      </c>
      <c r="C346" s="19" t="s">
        <v>68</v>
      </c>
      <c r="D346" s="5">
        <v>11</v>
      </c>
      <c r="E346" s="8" t="s">
        <v>216</v>
      </c>
      <c r="F346" s="9">
        <v>2</v>
      </c>
      <c r="G346" s="28" t="s">
        <v>158</v>
      </c>
      <c r="H346" s="28">
        <f t="shared" si="40"/>
        <v>0</v>
      </c>
      <c r="I346" s="28">
        <v>1</v>
      </c>
      <c r="J346" s="28" t="s">
        <v>156</v>
      </c>
      <c r="K346" s="28">
        <f t="shared" si="41"/>
        <v>0</v>
      </c>
      <c r="L346" s="28" t="str">
        <f>G346&amp;"+"&amp;H346&amp;"，"&amp;J346&amp;"+"&amp;K346&amp;""</f>
        <v>攻击+0，生命+0</v>
      </c>
      <c r="M346" s="1">
        <v>1</v>
      </c>
      <c r="N346" s="1" t="str">
        <f t="shared" si="42"/>
        <v>10</v>
      </c>
    </row>
    <row r="347" spans="1:15" x14ac:dyDescent="0.25">
      <c r="A347" s="5" t="str">
        <f t="shared" si="38"/>
        <v>11008912</v>
      </c>
      <c r="B347" s="5">
        <v>11008</v>
      </c>
      <c r="C347" s="19" t="s">
        <v>68</v>
      </c>
      <c r="D347" s="5">
        <v>12</v>
      </c>
      <c r="E347" s="8" t="s">
        <v>217</v>
      </c>
      <c r="F347" s="9">
        <v>4</v>
      </c>
      <c r="G347" s="28" t="s">
        <v>160</v>
      </c>
      <c r="H347" s="28">
        <f t="shared" si="40"/>
        <v>0</v>
      </c>
      <c r="I347" s="28">
        <v>23</v>
      </c>
      <c r="J347" s="28" t="s">
        <v>262</v>
      </c>
      <c r="K347" s="28">
        <f t="shared" si="41"/>
        <v>0</v>
      </c>
      <c r="L347" s="28" t="str">
        <f>G347&amp;"+"&amp;H347/10&amp;"%，"&amp;J347&amp;"+"&amp;K347/10&amp;"%"</f>
        <v>生命加成+0%，最终免伤+0%</v>
      </c>
      <c r="M347" s="1">
        <v>1</v>
      </c>
      <c r="N347" s="1" t="str">
        <f t="shared" si="42"/>
        <v>10</v>
      </c>
    </row>
    <row r="348" spans="1:15" x14ac:dyDescent="0.25">
      <c r="A348" s="5" t="str">
        <f t="shared" si="38"/>
        <v>11008913</v>
      </c>
      <c r="B348" s="5">
        <v>11008</v>
      </c>
      <c r="C348" s="19" t="s">
        <v>68</v>
      </c>
      <c r="D348" s="5">
        <v>13</v>
      </c>
      <c r="E348" s="8" t="s">
        <v>218</v>
      </c>
      <c r="F348" s="9">
        <v>2</v>
      </c>
      <c r="G348" s="28" t="s">
        <v>158</v>
      </c>
      <c r="H348" s="28">
        <f t="shared" si="40"/>
        <v>0</v>
      </c>
      <c r="I348" s="28">
        <v>1</v>
      </c>
      <c r="J348" s="28" t="s">
        <v>156</v>
      </c>
      <c r="K348" s="28">
        <f t="shared" si="41"/>
        <v>0</v>
      </c>
      <c r="L348" s="28" t="str">
        <f>G348&amp;"+"&amp;H348&amp;"，"&amp;J348&amp;"+"&amp;K348&amp;""</f>
        <v>攻击+0，生命+0</v>
      </c>
      <c r="M348" s="1">
        <v>1</v>
      </c>
      <c r="N348" s="1" t="str">
        <f t="shared" si="42"/>
        <v>10</v>
      </c>
      <c r="O348" s="1" t="s">
        <v>263</v>
      </c>
    </row>
    <row r="349" spans="1:15" x14ac:dyDescent="0.25">
      <c r="A349" s="5" t="str">
        <f t="shared" si="38"/>
        <v>11008914</v>
      </c>
      <c r="B349" s="5">
        <v>11008</v>
      </c>
      <c r="C349" s="19" t="s">
        <v>68</v>
      </c>
      <c r="D349" s="5">
        <v>14</v>
      </c>
      <c r="E349" s="8" t="s">
        <v>219</v>
      </c>
      <c r="F349" s="9">
        <v>4</v>
      </c>
      <c r="G349" s="28" t="s">
        <v>160</v>
      </c>
      <c r="H349" s="28">
        <f t="shared" si="40"/>
        <v>0</v>
      </c>
      <c r="I349" s="28">
        <v>23</v>
      </c>
      <c r="J349" s="28" t="s">
        <v>262</v>
      </c>
      <c r="K349" s="28">
        <f t="shared" si="41"/>
        <v>0</v>
      </c>
      <c r="L349" s="28" t="str">
        <f>G349&amp;"+"&amp;H349/10&amp;"%，"&amp;J349&amp;"+"&amp;K349/10&amp;"%"</f>
        <v>生命加成+0%，最终免伤+0%</v>
      </c>
      <c r="M349" s="1">
        <v>1</v>
      </c>
      <c r="N349" s="1" t="str">
        <f t="shared" si="42"/>
        <v>10</v>
      </c>
    </row>
    <row r="350" spans="1:15" x14ac:dyDescent="0.25">
      <c r="A350" s="5" t="str">
        <f t="shared" si="38"/>
        <v>11008915</v>
      </c>
      <c r="B350" s="5">
        <v>11008</v>
      </c>
      <c r="C350" s="19" t="s">
        <v>68</v>
      </c>
      <c r="D350" s="5">
        <v>15</v>
      </c>
      <c r="E350" s="8" t="s">
        <v>220</v>
      </c>
      <c r="F350" s="9">
        <v>2</v>
      </c>
      <c r="G350" s="28" t="s">
        <v>158</v>
      </c>
      <c r="H350" s="28">
        <f t="shared" si="40"/>
        <v>0</v>
      </c>
      <c r="I350" s="28">
        <v>1</v>
      </c>
      <c r="J350" s="28" t="s">
        <v>156</v>
      </c>
      <c r="K350" s="28">
        <f t="shared" si="41"/>
        <v>0</v>
      </c>
      <c r="L350" s="28" t="str">
        <f>G350&amp;"+"&amp;H350&amp;"，"&amp;J350&amp;"+"&amp;K350&amp;""</f>
        <v>攻击+0，生命+0</v>
      </c>
      <c r="M350" s="1">
        <v>1</v>
      </c>
      <c r="N350" s="1" t="str">
        <f t="shared" si="42"/>
        <v>10</v>
      </c>
    </row>
    <row r="351" spans="1:15" x14ac:dyDescent="0.25">
      <c r="A351" s="5" t="str">
        <f t="shared" si="36"/>
        <v>21801901</v>
      </c>
      <c r="B351" s="5">
        <v>21801</v>
      </c>
      <c r="C351" s="5" t="s">
        <v>69</v>
      </c>
      <c r="D351" s="5">
        <v>1</v>
      </c>
      <c r="E351" s="8" t="s">
        <v>133</v>
      </c>
      <c r="F351" s="9">
        <v>2</v>
      </c>
      <c r="G351" s="28" t="str">
        <f>VLOOKUP(F351,'111'!$G$37:$I$76,2,0)</f>
        <v>攻击</v>
      </c>
      <c r="H351" s="28">
        <v>400</v>
      </c>
      <c r="I351" s="28">
        <v>1</v>
      </c>
      <c r="J351" s="28" t="str">
        <f>VLOOKUP(I351,'111'!$G$37:$I$76,2,0)</f>
        <v>生命</v>
      </c>
      <c r="K351" s="28">
        <v>1000</v>
      </c>
      <c r="L351" s="28" t="str">
        <f>G351&amp;"+"&amp;H351&amp;"，"&amp;J351&amp;"+"&amp;K351</f>
        <v>攻击+400，生命+1000</v>
      </c>
      <c r="M351" s="1">
        <v>2</v>
      </c>
      <c r="N351" s="1" t="str">
        <f t="shared" si="42"/>
        <v>18</v>
      </c>
    </row>
    <row r="352" spans="1:15" x14ac:dyDescent="0.25">
      <c r="A352" s="5" t="str">
        <f t="shared" si="36"/>
        <v>21801902</v>
      </c>
      <c r="B352" s="5">
        <v>21801</v>
      </c>
      <c r="C352" s="5" t="s">
        <v>69</v>
      </c>
      <c r="D352" s="5">
        <v>2</v>
      </c>
      <c r="E352" s="8" t="s">
        <v>134</v>
      </c>
      <c r="F352" s="9">
        <v>5</v>
      </c>
      <c r="G352" s="28" t="str">
        <f>VLOOKUP(F352,'111'!$G$37:$I$76,2,0)</f>
        <v>攻击加成</v>
      </c>
      <c r="H352" s="28">
        <v>80</v>
      </c>
      <c r="I352" s="28">
        <v>9</v>
      </c>
      <c r="J352" s="28" t="str">
        <f>VLOOKUP(I352,'111'!$G$37:$I$76,2,0)</f>
        <v>命中</v>
      </c>
      <c r="K352" s="28">
        <v>80</v>
      </c>
      <c r="L352" s="28" t="str">
        <f>G352&amp;"+"&amp;H352/10&amp;"%，"&amp;J352&amp;"+"&amp;K352/10&amp;"%"</f>
        <v>攻击加成+8%，命中+8%</v>
      </c>
      <c r="M352" s="1">
        <v>2</v>
      </c>
      <c r="N352" s="1" t="str">
        <f t="shared" si="42"/>
        <v>18</v>
      </c>
    </row>
    <row r="353" spans="1:14" x14ac:dyDescent="0.25">
      <c r="A353" s="5" t="str">
        <f t="shared" si="36"/>
        <v>21801903</v>
      </c>
      <c r="B353" s="5">
        <v>21801</v>
      </c>
      <c r="C353" s="5" t="s">
        <v>69</v>
      </c>
      <c r="D353" s="5">
        <v>3</v>
      </c>
      <c r="E353" s="8" t="s">
        <v>135</v>
      </c>
      <c r="F353" s="9">
        <v>3</v>
      </c>
      <c r="G353" s="28" t="str">
        <f>VLOOKUP(F353,'111'!$G$37:$I$76,2,0)</f>
        <v>防御</v>
      </c>
      <c r="H353" s="28">
        <v>400</v>
      </c>
      <c r="I353" s="28">
        <v>1</v>
      </c>
      <c r="J353" s="28" t="str">
        <f>VLOOKUP(I353,'111'!$G$37:$I$76,2,0)</f>
        <v>生命</v>
      </c>
      <c r="K353" s="28">
        <v>3000</v>
      </c>
      <c r="L353" s="28" t="str">
        <f>G353&amp;"+"&amp;H353&amp;"，"&amp;J353&amp;"+"&amp;K353&amp;""</f>
        <v>防御+400，生命+3000</v>
      </c>
      <c r="M353" s="1">
        <v>2</v>
      </c>
      <c r="N353" s="1" t="str">
        <f t="shared" si="42"/>
        <v>18</v>
      </c>
    </row>
    <row r="354" spans="1:14" x14ac:dyDescent="0.25">
      <c r="A354" s="5" t="str">
        <f t="shared" si="36"/>
        <v>21801904</v>
      </c>
      <c r="B354" s="5">
        <v>21801</v>
      </c>
      <c r="C354" s="5" t="s">
        <v>69</v>
      </c>
      <c r="D354" s="5">
        <v>4</v>
      </c>
      <c r="E354" s="8" t="s">
        <v>136</v>
      </c>
      <c r="F354" s="9">
        <v>7</v>
      </c>
      <c r="G354" s="28" t="str">
        <f>VLOOKUP(F354,'111'!$G$37:$I$76,2,0)</f>
        <v>伤害加成</v>
      </c>
      <c r="H354" s="28">
        <v>60</v>
      </c>
      <c r="I354" s="28">
        <v>13</v>
      </c>
      <c r="J354" s="28" t="str">
        <f>VLOOKUP(I354,'111'!$G$37:$I$76,2,0)</f>
        <v>暴击伤害</v>
      </c>
      <c r="K354" s="28">
        <v>160</v>
      </c>
      <c r="L354" s="28" t="str">
        <f>G354&amp;"+"&amp;H354/10&amp;"%，"&amp;J354&amp;"+"&amp;K354/10&amp;"%"</f>
        <v>伤害加成+6%，暴击伤害+16%</v>
      </c>
      <c r="M354" s="1">
        <v>2</v>
      </c>
      <c r="N354" s="1" t="str">
        <f t="shared" si="42"/>
        <v>18</v>
      </c>
    </row>
    <row r="355" spans="1:14" x14ac:dyDescent="0.25">
      <c r="A355" s="5" t="str">
        <f t="shared" si="36"/>
        <v>21801905</v>
      </c>
      <c r="B355" s="5">
        <v>21801</v>
      </c>
      <c r="C355" s="5" t="s">
        <v>69</v>
      </c>
      <c r="D355" s="5">
        <v>5</v>
      </c>
      <c r="E355" s="8" t="s">
        <v>137</v>
      </c>
      <c r="F355" s="9">
        <v>7</v>
      </c>
      <c r="G355" s="28" t="str">
        <f>VLOOKUP(F355,'111'!$G$37:$I$76,2,0)</f>
        <v>伤害加成</v>
      </c>
      <c r="H355" s="28">
        <v>100</v>
      </c>
      <c r="I355" s="28">
        <v>8</v>
      </c>
      <c r="J355" s="28" t="str">
        <f>VLOOKUP(I355,'111'!$G$37:$I$76,2,0)</f>
        <v>伤害减免</v>
      </c>
      <c r="K355" s="28">
        <v>40</v>
      </c>
      <c r="L355" s="28" t="str">
        <f>G355&amp;"+"&amp;H355/10&amp;"%，"&amp;J355&amp;"+"&amp;K355/10&amp;"%"</f>
        <v>伤害加成+10%，伤害减免+4%</v>
      </c>
      <c r="M355" s="1">
        <v>2</v>
      </c>
      <c r="N355" s="1" t="str">
        <f t="shared" si="42"/>
        <v>18</v>
      </c>
    </row>
    <row r="356" spans="1:14" x14ac:dyDescent="0.25">
      <c r="A356" s="5" t="str">
        <f t="shared" si="36"/>
        <v>21801906</v>
      </c>
      <c r="B356" s="5">
        <v>21801</v>
      </c>
      <c r="C356" s="5" t="s">
        <v>69</v>
      </c>
      <c r="D356" s="5">
        <v>6</v>
      </c>
      <c r="E356" s="8" t="s">
        <v>211</v>
      </c>
      <c r="F356" s="9">
        <v>2</v>
      </c>
      <c r="G356" s="28" t="str">
        <f>VLOOKUP(F356,'111'!$G$37:$I$76,2,0)</f>
        <v>攻击</v>
      </c>
      <c r="H356" s="28">
        <v>2000</v>
      </c>
      <c r="I356" s="28">
        <v>3</v>
      </c>
      <c r="J356" s="28" t="str">
        <f>VLOOKUP(I356,'111'!$G$37:$I$76,2,0)</f>
        <v>防御</v>
      </c>
      <c r="K356" s="28">
        <v>600</v>
      </c>
      <c r="L356" s="28" t="str">
        <f>G356&amp;"+"&amp;H356&amp;"，"&amp;J356&amp;"+"&amp;K356&amp;""</f>
        <v>攻击+2000，防御+600</v>
      </c>
      <c r="M356" s="1">
        <v>2</v>
      </c>
      <c r="N356" s="1" t="str">
        <f t="shared" si="42"/>
        <v>18</v>
      </c>
    </row>
    <row r="357" spans="1:14" x14ac:dyDescent="0.25">
      <c r="A357" s="5" t="str">
        <f t="shared" si="36"/>
        <v>21801907</v>
      </c>
      <c r="B357" s="5">
        <v>21801</v>
      </c>
      <c r="C357" s="5" t="s">
        <v>69</v>
      </c>
      <c r="D357" s="5">
        <v>7</v>
      </c>
      <c r="E357" s="8" t="s">
        <v>212</v>
      </c>
      <c r="F357" s="9">
        <v>5</v>
      </c>
      <c r="G357" s="28" t="str">
        <f>VLOOKUP(F357,'111'!$G$37:$I$76,2,0)</f>
        <v>攻击加成</v>
      </c>
      <c r="H357" s="28">
        <v>80</v>
      </c>
      <c r="I357" s="28">
        <v>22</v>
      </c>
      <c r="J357" s="28" t="str">
        <f>VLOOKUP(I357,'111'!$G$37:$I$76,2,0)</f>
        <v>最终增伤</v>
      </c>
      <c r="K357" s="28">
        <v>30</v>
      </c>
      <c r="L357" s="28" t="str">
        <f>G357&amp;"+"&amp;H357/10&amp;"%，"&amp;J357&amp;"+"&amp;K357/10&amp;"%"</f>
        <v>攻击加成+8%，最终增伤+3%</v>
      </c>
      <c r="M357" s="1">
        <v>2</v>
      </c>
      <c r="N357" s="1" t="str">
        <f t="shared" si="42"/>
        <v>18</v>
      </c>
    </row>
    <row r="358" spans="1:14" x14ac:dyDescent="0.25">
      <c r="A358" s="5" t="str">
        <f t="shared" si="36"/>
        <v>21801908</v>
      </c>
      <c r="B358" s="5">
        <v>21801</v>
      </c>
      <c r="C358" s="5" t="s">
        <v>69</v>
      </c>
      <c r="D358" s="5">
        <v>8</v>
      </c>
      <c r="E358" s="8" t="s">
        <v>213</v>
      </c>
      <c r="F358" s="9">
        <v>2</v>
      </c>
      <c r="G358" s="28" t="str">
        <f>VLOOKUP(F358,'111'!$G$37:$I$76,2,0)</f>
        <v>攻击</v>
      </c>
      <c r="H358" s="28">
        <v>3000</v>
      </c>
      <c r="I358" s="28">
        <v>3</v>
      </c>
      <c r="J358" s="28" t="str">
        <f>VLOOKUP(I358,'111'!$G$37:$I$76,2,0)</f>
        <v>防御</v>
      </c>
      <c r="K358" s="28">
        <v>900</v>
      </c>
      <c r="L358" s="28" t="str">
        <f>G358&amp;"+"&amp;H358&amp;"，"&amp;J358&amp;"+"&amp;K358&amp;""</f>
        <v>攻击+3000，防御+900</v>
      </c>
      <c r="M358" s="1">
        <v>2</v>
      </c>
      <c r="N358" s="1" t="str">
        <f t="shared" si="42"/>
        <v>18</v>
      </c>
    </row>
    <row r="359" spans="1:14" x14ac:dyDescent="0.25">
      <c r="A359" s="5" t="str">
        <f t="shared" si="36"/>
        <v>21801909</v>
      </c>
      <c r="B359" s="5">
        <v>21801</v>
      </c>
      <c r="C359" s="5" t="s">
        <v>69</v>
      </c>
      <c r="D359" s="5">
        <v>9</v>
      </c>
      <c r="E359" s="8" t="s">
        <v>214</v>
      </c>
      <c r="F359" s="9">
        <v>5</v>
      </c>
      <c r="G359" s="28" t="str">
        <f>VLOOKUP(F359,'111'!$G$37:$I$76,2,0)</f>
        <v>攻击加成</v>
      </c>
      <c r="H359" s="28">
        <v>120</v>
      </c>
      <c r="I359" s="28">
        <v>22</v>
      </c>
      <c r="J359" s="28" t="str">
        <f>VLOOKUP(I359,'111'!$G$37:$I$76,2,0)</f>
        <v>最终增伤</v>
      </c>
      <c r="K359" s="28">
        <v>45</v>
      </c>
      <c r="L359" s="28" t="str">
        <f>G359&amp;"+"&amp;H359/10&amp;"%，"&amp;J359&amp;"+"&amp;K359/10&amp;"%"</f>
        <v>攻击加成+12%，最终增伤+4.5%</v>
      </c>
      <c r="M359" s="1">
        <v>2</v>
      </c>
      <c r="N359" s="1" t="str">
        <f t="shared" si="42"/>
        <v>18</v>
      </c>
    </row>
    <row r="360" spans="1:14" x14ac:dyDescent="0.25">
      <c r="A360" s="5" t="str">
        <f t="shared" ref="A360" si="44">B360&amp;9&amp;D360</f>
        <v>21801910</v>
      </c>
      <c r="B360" s="5">
        <v>21801</v>
      </c>
      <c r="C360" s="5" t="s">
        <v>69</v>
      </c>
      <c r="D360" s="5">
        <v>10</v>
      </c>
      <c r="E360" s="8" t="s">
        <v>215</v>
      </c>
      <c r="F360" s="9">
        <v>2</v>
      </c>
      <c r="G360" s="28" t="str">
        <f>VLOOKUP(F360,'111'!$G$37:$I$76,2,0)</f>
        <v>攻击</v>
      </c>
      <c r="H360" s="28">
        <v>4500</v>
      </c>
      <c r="I360" s="28">
        <v>3</v>
      </c>
      <c r="J360" s="28" t="str">
        <f>VLOOKUP(I360,'111'!$G$37:$I$76,2,0)</f>
        <v>防御</v>
      </c>
      <c r="K360" s="28">
        <v>1350</v>
      </c>
      <c r="L360" s="28" t="str">
        <f>G360&amp;"+"&amp;H360&amp;"，"&amp;J360&amp;"+"&amp;K360&amp;""</f>
        <v>攻击+4500，防御+1350</v>
      </c>
      <c r="M360" s="1">
        <v>2</v>
      </c>
      <c r="N360" s="1" t="str">
        <f t="shared" si="42"/>
        <v>18</v>
      </c>
    </row>
    <row r="361" spans="1:14" x14ac:dyDescent="0.25">
      <c r="A361" s="5" t="str">
        <f t="shared" si="38"/>
        <v>21801911</v>
      </c>
      <c r="B361" s="5">
        <v>21801</v>
      </c>
      <c r="C361" s="5" t="s">
        <v>69</v>
      </c>
      <c r="D361" s="5">
        <v>11</v>
      </c>
      <c r="E361" s="8" t="s">
        <v>216</v>
      </c>
      <c r="F361" s="9">
        <v>2</v>
      </c>
      <c r="G361" s="28" t="str">
        <f>VLOOKUP(F361,'111'!$G$37:$I$76,2,0)</f>
        <v>攻击</v>
      </c>
      <c r="H361" s="28"/>
      <c r="I361" s="28">
        <v>3</v>
      </c>
      <c r="J361" s="28" t="str">
        <f>VLOOKUP(I361,'111'!$G$37:$I$76,2,0)</f>
        <v>防御</v>
      </c>
      <c r="K361" s="28"/>
      <c r="L361" s="28" t="str">
        <f>G361&amp;"+"&amp;H361&amp;"，"&amp;J361&amp;"+"&amp;K361&amp;""</f>
        <v>攻击+，防御+</v>
      </c>
      <c r="M361" s="1">
        <v>2</v>
      </c>
      <c r="N361" s="1" t="str">
        <f t="shared" si="42"/>
        <v>18</v>
      </c>
    </row>
    <row r="362" spans="1:14" x14ac:dyDescent="0.25">
      <c r="A362" s="5" t="str">
        <f t="shared" si="38"/>
        <v>21801912</v>
      </c>
      <c r="B362" s="5">
        <v>21801</v>
      </c>
      <c r="C362" s="5" t="s">
        <v>69</v>
      </c>
      <c r="D362" s="5">
        <v>12</v>
      </c>
      <c r="E362" s="8" t="s">
        <v>217</v>
      </c>
      <c r="F362" s="9">
        <v>5</v>
      </c>
      <c r="G362" s="28" t="str">
        <f>VLOOKUP(F362,'111'!$G$37:$I$76,2,0)</f>
        <v>攻击加成</v>
      </c>
      <c r="H362" s="28"/>
      <c r="I362" s="28">
        <v>22</v>
      </c>
      <c r="J362" s="28" t="str">
        <f>VLOOKUP(I362,'111'!$G$37:$I$76,2,0)</f>
        <v>最终增伤</v>
      </c>
      <c r="K362" s="28"/>
      <c r="L362" s="28" t="str">
        <f>G362&amp;"+"&amp;H362/10&amp;"%，"&amp;J362&amp;"+"&amp;K362/10&amp;"%"</f>
        <v>攻击加成+0%，最终增伤+0%</v>
      </c>
      <c r="M362" s="1">
        <v>2</v>
      </c>
      <c r="N362" s="1" t="str">
        <f t="shared" si="42"/>
        <v>18</v>
      </c>
    </row>
    <row r="363" spans="1:14" x14ac:dyDescent="0.25">
      <c r="A363" s="5" t="str">
        <f t="shared" si="38"/>
        <v>21801913</v>
      </c>
      <c r="B363" s="5">
        <v>21801</v>
      </c>
      <c r="C363" s="5" t="s">
        <v>69</v>
      </c>
      <c r="D363" s="5">
        <v>13</v>
      </c>
      <c r="E363" s="8" t="s">
        <v>218</v>
      </c>
      <c r="F363" s="9">
        <v>2</v>
      </c>
      <c r="G363" s="28" t="str">
        <f>VLOOKUP(F363,'111'!$G$37:$I$76,2,0)</f>
        <v>攻击</v>
      </c>
      <c r="H363" s="28"/>
      <c r="I363" s="28">
        <v>3</v>
      </c>
      <c r="J363" s="28" t="str">
        <f>VLOOKUP(I363,'111'!$G$37:$I$76,2,0)</f>
        <v>防御</v>
      </c>
      <c r="K363" s="28"/>
      <c r="L363" s="28" t="str">
        <f>G363&amp;"+"&amp;H363&amp;"，"&amp;J363&amp;"+"&amp;K363&amp;""</f>
        <v>攻击+，防御+</v>
      </c>
      <c r="M363" s="1">
        <v>2</v>
      </c>
      <c r="N363" s="1" t="str">
        <f t="shared" si="42"/>
        <v>18</v>
      </c>
    </row>
    <row r="364" spans="1:14" x14ac:dyDescent="0.25">
      <c r="A364" s="5" t="str">
        <f t="shared" si="38"/>
        <v>21801914</v>
      </c>
      <c r="B364" s="5">
        <v>21801</v>
      </c>
      <c r="C364" s="5" t="s">
        <v>69</v>
      </c>
      <c r="D364" s="5">
        <v>14</v>
      </c>
      <c r="E364" s="8" t="s">
        <v>219</v>
      </c>
      <c r="F364" s="9">
        <v>5</v>
      </c>
      <c r="G364" s="28" t="str">
        <f>VLOOKUP(F364,'111'!$G$37:$I$76,2,0)</f>
        <v>攻击加成</v>
      </c>
      <c r="H364" s="28"/>
      <c r="I364" s="28">
        <v>22</v>
      </c>
      <c r="J364" s="28" t="str">
        <f>VLOOKUP(I364,'111'!$G$37:$I$76,2,0)</f>
        <v>最终增伤</v>
      </c>
      <c r="K364" s="28"/>
      <c r="L364" s="28" t="str">
        <f>G364&amp;"+"&amp;H364/10&amp;"%，"&amp;J364&amp;"+"&amp;K364/10&amp;"%"</f>
        <v>攻击加成+0%，最终增伤+0%</v>
      </c>
      <c r="M364" s="1">
        <v>2</v>
      </c>
      <c r="N364" s="1" t="str">
        <f t="shared" si="42"/>
        <v>18</v>
      </c>
    </row>
    <row r="365" spans="1:14" x14ac:dyDescent="0.25">
      <c r="A365" s="5" t="str">
        <f t="shared" si="38"/>
        <v>21801915</v>
      </c>
      <c r="B365" s="5">
        <v>21801</v>
      </c>
      <c r="C365" s="5" t="s">
        <v>69</v>
      </c>
      <c r="D365" s="5">
        <v>15</v>
      </c>
      <c r="E365" s="8" t="s">
        <v>220</v>
      </c>
      <c r="F365" s="9">
        <v>2</v>
      </c>
      <c r="G365" s="28" t="str">
        <f>VLOOKUP(F365,'111'!$G$37:$I$76,2,0)</f>
        <v>攻击</v>
      </c>
      <c r="H365" s="28"/>
      <c r="I365" s="28">
        <v>3</v>
      </c>
      <c r="J365" s="28" t="str">
        <f>VLOOKUP(I365,'111'!$G$37:$I$76,2,0)</f>
        <v>防御</v>
      </c>
      <c r="K365" s="28"/>
      <c r="L365" s="28" t="str">
        <f>G365&amp;"+"&amp;H365&amp;"，"&amp;J365&amp;"+"&amp;K365&amp;""</f>
        <v>攻击+，防御+</v>
      </c>
      <c r="M365" s="1">
        <v>2</v>
      </c>
      <c r="N365" s="1" t="str">
        <f t="shared" si="42"/>
        <v>18</v>
      </c>
    </row>
    <row r="366" spans="1:14" x14ac:dyDescent="0.25">
      <c r="A366" s="5" t="str">
        <f t="shared" si="36"/>
        <v>21802901</v>
      </c>
      <c r="B366" s="5">
        <v>21802</v>
      </c>
      <c r="C366" s="19" t="s">
        <v>70</v>
      </c>
      <c r="D366" s="5">
        <v>1</v>
      </c>
      <c r="E366" s="8" t="s">
        <v>133</v>
      </c>
      <c r="F366" s="9">
        <v>2</v>
      </c>
      <c r="G366" s="28" t="str">
        <f>VLOOKUP(F366,'111'!$G$37:$I$76,2,0)</f>
        <v>攻击</v>
      </c>
      <c r="H366" s="28">
        <v>400</v>
      </c>
      <c r="I366" s="28">
        <v>1</v>
      </c>
      <c r="J366" s="28" t="str">
        <f>VLOOKUP(I366,'111'!$G$37:$I$76,2,0)</f>
        <v>生命</v>
      </c>
      <c r="K366" s="28">
        <v>1000</v>
      </c>
      <c r="L366" s="28" t="str">
        <f>G366&amp;"+"&amp;H366&amp;"，"&amp;J366&amp;"+"&amp;K366</f>
        <v>攻击+400，生命+1000</v>
      </c>
      <c r="M366" s="1">
        <v>2</v>
      </c>
      <c r="N366" s="1" t="str">
        <f t="shared" si="42"/>
        <v>18</v>
      </c>
    </row>
    <row r="367" spans="1:14" x14ac:dyDescent="0.25">
      <c r="A367" s="5" t="str">
        <f t="shared" si="36"/>
        <v>21802902</v>
      </c>
      <c r="B367" s="5">
        <v>21802</v>
      </c>
      <c r="C367" s="19" t="s">
        <v>70</v>
      </c>
      <c r="D367" s="5">
        <v>2</v>
      </c>
      <c r="E367" s="8" t="s">
        <v>134</v>
      </c>
      <c r="F367" s="9">
        <v>5</v>
      </c>
      <c r="G367" s="28" t="str">
        <f>VLOOKUP(F367,'111'!$G$37:$I$76,2,0)</f>
        <v>攻击加成</v>
      </c>
      <c r="H367" s="28">
        <v>80</v>
      </c>
      <c r="I367" s="28">
        <v>9</v>
      </c>
      <c r="J367" s="28" t="str">
        <f>VLOOKUP(I367,'111'!$G$37:$I$76,2,0)</f>
        <v>命中</v>
      </c>
      <c r="K367" s="28">
        <v>80</v>
      </c>
      <c r="L367" s="28" t="str">
        <f>G367&amp;"+"&amp;H367/10&amp;"%，"&amp;J367&amp;"+"&amp;K367/10&amp;"%"</f>
        <v>攻击加成+8%，命中+8%</v>
      </c>
      <c r="M367" s="1">
        <v>2</v>
      </c>
      <c r="N367" s="1" t="str">
        <f t="shared" si="42"/>
        <v>18</v>
      </c>
    </row>
    <row r="368" spans="1:14" x14ac:dyDescent="0.25">
      <c r="A368" s="5" t="str">
        <f t="shared" si="36"/>
        <v>21802903</v>
      </c>
      <c r="B368" s="5">
        <v>21802</v>
      </c>
      <c r="C368" s="19" t="s">
        <v>70</v>
      </c>
      <c r="D368" s="5">
        <v>3</v>
      </c>
      <c r="E368" s="8" t="s">
        <v>135</v>
      </c>
      <c r="F368" s="9">
        <v>3</v>
      </c>
      <c r="G368" s="28" t="str">
        <f>VLOOKUP(F368,'111'!$G$37:$I$76,2,0)</f>
        <v>防御</v>
      </c>
      <c r="H368" s="28">
        <v>400</v>
      </c>
      <c r="I368" s="28">
        <v>1</v>
      </c>
      <c r="J368" s="28" t="str">
        <f>VLOOKUP(I368,'111'!$G$37:$I$76,2,0)</f>
        <v>生命</v>
      </c>
      <c r="K368" s="28">
        <v>3000</v>
      </c>
      <c r="L368" s="28" t="str">
        <f>G368&amp;"+"&amp;H368&amp;"，"&amp;J368&amp;"+"&amp;K368&amp;""</f>
        <v>防御+400，生命+3000</v>
      </c>
      <c r="M368" s="1">
        <v>2</v>
      </c>
      <c r="N368" s="1" t="str">
        <f t="shared" si="42"/>
        <v>18</v>
      </c>
    </row>
    <row r="369" spans="1:14" x14ac:dyDescent="0.25">
      <c r="A369" s="5" t="str">
        <f t="shared" si="36"/>
        <v>21802904</v>
      </c>
      <c r="B369" s="5">
        <v>21802</v>
      </c>
      <c r="C369" s="19" t="s">
        <v>70</v>
      </c>
      <c r="D369" s="5">
        <v>4</v>
      </c>
      <c r="E369" s="8" t="s">
        <v>136</v>
      </c>
      <c r="F369" s="9">
        <v>7</v>
      </c>
      <c r="G369" s="28" t="str">
        <f>VLOOKUP(F369,'111'!$G$37:$I$76,2,0)</f>
        <v>伤害加成</v>
      </c>
      <c r="H369" s="28">
        <v>60</v>
      </c>
      <c r="I369" s="28">
        <v>13</v>
      </c>
      <c r="J369" s="28" t="str">
        <f>VLOOKUP(I369,'111'!$G$37:$I$76,2,0)</f>
        <v>暴击伤害</v>
      </c>
      <c r="K369" s="28">
        <v>160</v>
      </c>
      <c r="L369" s="28" t="str">
        <f>G369&amp;"+"&amp;H369/10&amp;"%，"&amp;J369&amp;"+"&amp;K369/10&amp;"%"</f>
        <v>伤害加成+6%，暴击伤害+16%</v>
      </c>
      <c r="M369" s="1">
        <v>2</v>
      </c>
      <c r="N369" s="1" t="str">
        <f t="shared" si="42"/>
        <v>18</v>
      </c>
    </row>
    <row r="370" spans="1:14" x14ac:dyDescent="0.25">
      <c r="A370" s="5" t="str">
        <f t="shared" si="36"/>
        <v>21802905</v>
      </c>
      <c r="B370" s="5">
        <v>21802</v>
      </c>
      <c r="C370" s="19" t="s">
        <v>70</v>
      </c>
      <c r="D370" s="5">
        <v>5</v>
      </c>
      <c r="E370" s="8" t="s">
        <v>137</v>
      </c>
      <c r="F370" s="9">
        <v>7</v>
      </c>
      <c r="G370" s="28" t="str">
        <f>VLOOKUP(F370,'111'!$G$37:$I$76,2,0)</f>
        <v>伤害加成</v>
      </c>
      <c r="H370" s="28">
        <v>100</v>
      </c>
      <c r="I370" s="28">
        <v>8</v>
      </c>
      <c r="J370" s="28" t="str">
        <f>VLOOKUP(I370,'111'!$G$37:$I$76,2,0)</f>
        <v>伤害减免</v>
      </c>
      <c r="K370" s="28">
        <v>40</v>
      </c>
      <c r="L370" s="28" t="str">
        <f>G370&amp;"+"&amp;H370/10&amp;"%，"&amp;J370&amp;"+"&amp;K370/10&amp;"%"</f>
        <v>伤害加成+10%，伤害减免+4%</v>
      </c>
      <c r="M370" s="1">
        <v>2</v>
      </c>
      <c r="N370" s="1" t="str">
        <f t="shared" si="42"/>
        <v>18</v>
      </c>
    </row>
    <row r="371" spans="1:14" x14ac:dyDescent="0.25">
      <c r="A371" s="5" t="str">
        <f t="shared" si="36"/>
        <v>21802906</v>
      </c>
      <c r="B371" s="5">
        <v>21802</v>
      </c>
      <c r="C371" s="19" t="s">
        <v>70</v>
      </c>
      <c r="D371" s="5">
        <v>6</v>
      </c>
      <c r="E371" s="8" t="s">
        <v>211</v>
      </c>
      <c r="F371" s="9">
        <v>2</v>
      </c>
      <c r="G371" s="28" t="str">
        <f>VLOOKUP(F371,'111'!$G$37:$I$76,2,0)</f>
        <v>攻击</v>
      </c>
      <c r="H371" s="28">
        <v>2000</v>
      </c>
      <c r="I371" s="28">
        <v>3</v>
      </c>
      <c r="J371" s="28" t="str">
        <f>VLOOKUP(I371,'111'!$G$37:$I$76,2,0)</f>
        <v>防御</v>
      </c>
      <c r="K371" s="28">
        <v>600</v>
      </c>
      <c r="L371" s="28" t="str">
        <f>G371&amp;"+"&amp;H371&amp;"，"&amp;J371&amp;"+"&amp;K371&amp;""</f>
        <v>攻击+2000，防御+600</v>
      </c>
      <c r="M371" s="1">
        <v>2</v>
      </c>
      <c r="N371" s="1" t="str">
        <f t="shared" si="42"/>
        <v>18</v>
      </c>
    </row>
    <row r="372" spans="1:14" x14ac:dyDescent="0.25">
      <c r="A372" s="5" t="str">
        <f t="shared" si="36"/>
        <v>21802907</v>
      </c>
      <c r="B372" s="5">
        <v>21802</v>
      </c>
      <c r="C372" s="19" t="s">
        <v>70</v>
      </c>
      <c r="D372" s="5">
        <v>7</v>
      </c>
      <c r="E372" s="8" t="s">
        <v>212</v>
      </c>
      <c r="F372" s="9">
        <v>5</v>
      </c>
      <c r="G372" s="28" t="str">
        <f>VLOOKUP(F372,'111'!$G$37:$I$76,2,0)</f>
        <v>攻击加成</v>
      </c>
      <c r="H372" s="28">
        <v>80</v>
      </c>
      <c r="I372" s="28">
        <v>22</v>
      </c>
      <c r="J372" s="28" t="str">
        <f>VLOOKUP(I372,'111'!$G$37:$I$76,2,0)</f>
        <v>最终增伤</v>
      </c>
      <c r="K372" s="28">
        <v>30</v>
      </c>
      <c r="L372" s="28" t="str">
        <f>G372&amp;"+"&amp;H372/10&amp;"%，"&amp;J372&amp;"+"&amp;K372/10&amp;"%"</f>
        <v>攻击加成+8%，最终增伤+3%</v>
      </c>
      <c r="M372" s="1">
        <v>2</v>
      </c>
      <c r="N372" s="1" t="str">
        <f t="shared" si="42"/>
        <v>18</v>
      </c>
    </row>
    <row r="373" spans="1:14" x14ac:dyDescent="0.25">
      <c r="A373" s="5" t="str">
        <f t="shared" si="36"/>
        <v>21802908</v>
      </c>
      <c r="B373" s="5">
        <v>21802</v>
      </c>
      <c r="C373" s="19" t="s">
        <v>70</v>
      </c>
      <c r="D373" s="5">
        <v>8</v>
      </c>
      <c r="E373" s="8" t="s">
        <v>213</v>
      </c>
      <c r="F373" s="9">
        <v>2</v>
      </c>
      <c r="G373" s="28" t="str">
        <f>VLOOKUP(F373,'111'!$G$37:$I$76,2,0)</f>
        <v>攻击</v>
      </c>
      <c r="H373" s="28">
        <v>3000</v>
      </c>
      <c r="I373" s="28">
        <v>3</v>
      </c>
      <c r="J373" s="28" t="str">
        <f>VLOOKUP(I373,'111'!$G$37:$I$76,2,0)</f>
        <v>防御</v>
      </c>
      <c r="K373" s="28">
        <v>900</v>
      </c>
      <c r="L373" s="28" t="str">
        <f>G373&amp;"+"&amp;H373&amp;"，"&amp;J373&amp;"+"&amp;K373&amp;""</f>
        <v>攻击+3000，防御+900</v>
      </c>
      <c r="M373" s="1">
        <v>2</v>
      </c>
      <c r="N373" s="1" t="str">
        <f t="shared" si="42"/>
        <v>18</v>
      </c>
    </row>
    <row r="374" spans="1:14" x14ac:dyDescent="0.25">
      <c r="A374" s="5" t="str">
        <f t="shared" ref="A374" si="45">B374&amp;90&amp;D374</f>
        <v>21802909</v>
      </c>
      <c r="B374" s="5">
        <v>21802</v>
      </c>
      <c r="C374" s="19" t="s">
        <v>70</v>
      </c>
      <c r="D374" s="5">
        <v>9</v>
      </c>
      <c r="E374" s="8" t="s">
        <v>214</v>
      </c>
      <c r="F374" s="9">
        <v>5</v>
      </c>
      <c r="G374" s="28" t="str">
        <f>VLOOKUP(F374,'111'!$G$37:$I$76,2,0)</f>
        <v>攻击加成</v>
      </c>
      <c r="H374" s="28">
        <v>120</v>
      </c>
      <c r="I374" s="28">
        <v>22</v>
      </c>
      <c r="J374" s="28" t="str">
        <f>VLOOKUP(I374,'111'!$G$37:$I$76,2,0)</f>
        <v>最终增伤</v>
      </c>
      <c r="K374" s="28">
        <v>45</v>
      </c>
      <c r="L374" s="28" t="str">
        <f>G374&amp;"+"&amp;H374/10&amp;"%，"&amp;J374&amp;"+"&amp;K374/10&amp;"%"</f>
        <v>攻击加成+12%，最终增伤+4.5%</v>
      </c>
      <c r="M374" s="1">
        <v>2</v>
      </c>
      <c r="N374" s="1" t="str">
        <f t="shared" si="42"/>
        <v>18</v>
      </c>
    </row>
    <row r="375" spans="1:14" x14ac:dyDescent="0.25">
      <c r="A375" s="5" t="str">
        <f t="shared" ref="A375" si="46">B375&amp;9&amp;D375</f>
        <v>21802910</v>
      </c>
      <c r="B375" s="5">
        <v>21802</v>
      </c>
      <c r="C375" s="19" t="s">
        <v>70</v>
      </c>
      <c r="D375" s="5">
        <v>10</v>
      </c>
      <c r="E375" s="8" t="s">
        <v>215</v>
      </c>
      <c r="F375" s="9">
        <v>2</v>
      </c>
      <c r="G375" s="28" t="str">
        <f>VLOOKUP(F375,'111'!$G$37:$I$76,2,0)</f>
        <v>攻击</v>
      </c>
      <c r="H375" s="28">
        <v>4500</v>
      </c>
      <c r="I375" s="28">
        <v>3</v>
      </c>
      <c r="J375" s="28" t="str">
        <f>VLOOKUP(I375,'111'!$G$37:$I$76,2,0)</f>
        <v>防御</v>
      </c>
      <c r="K375" s="28">
        <v>1350</v>
      </c>
      <c r="L375" s="28" t="str">
        <f>G375&amp;"+"&amp;H375&amp;"，"&amp;J375&amp;"+"&amp;K375&amp;""</f>
        <v>攻击+4500，防御+1350</v>
      </c>
      <c r="M375" s="1">
        <v>2</v>
      </c>
      <c r="N375" s="1" t="str">
        <f t="shared" si="42"/>
        <v>18</v>
      </c>
    </row>
    <row r="376" spans="1:14" x14ac:dyDescent="0.25">
      <c r="A376" s="5" t="str">
        <f t="shared" si="38"/>
        <v>21802911</v>
      </c>
      <c r="B376" s="5">
        <v>21802</v>
      </c>
      <c r="C376" s="19" t="s">
        <v>70</v>
      </c>
      <c r="D376" s="5">
        <v>11</v>
      </c>
      <c r="E376" s="8" t="s">
        <v>216</v>
      </c>
      <c r="F376" s="9">
        <v>2</v>
      </c>
      <c r="G376" s="28" t="str">
        <f>VLOOKUP(F376,'111'!$G$37:$I$76,2,0)</f>
        <v>攻击</v>
      </c>
      <c r="H376" s="28"/>
      <c r="I376" s="28">
        <v>3</v>
      </c>
      <c r="J376" s="28" t="str">
        <f>VLOOKUP(I376,'111'!$G$37:$I$76,2,0)</f>
        <v>防御</v>
      </c>
      <c r="K376" s="28"/>
      <c r="L376" s="28" t="str">
        <f>G376&amp;"+"&amp;H376&amp;"，"&amp;J376&amp;"+"&amp;K376&amp;""</f>
        <v>攻击+，防御+</v>
      </c>
      <c r="M376" s="1">
        <v>2</v>
      </c>
      <c r="N376" s="1" t="str">
        <f t="shared" si="42"/>
        <v>18</v>
      </c>
    </row>
    <row r="377" spans="1:14" x14ac:dyDescent="0.25">
      <c r="A377" s="5" t="str">
        <f t="shared" si="38"/>
        <v>21802912</v>
      </c>
      <c r="B377" s="5">
        <v>21802</v>
      </c>
      <c r="C377" s="19" t="s">
        <v>70</v>
      </c>
      <c r="D377" s="5">
        <v>12</v>
      </c>
      <c r="E377" s="8" t="s">
        <v>217</v>
      </c>
      <c r="F377" s="9">
        <v>5</v>
      </c>
      <c r="G377" s="28" t="str">
        <f>VLOOKUP(F377,'111'!$G$37:$I$76,2,0)</f>
        <v>攻击加成</v>
      </c>
      <c r="H377" s="28"/>
      <c r="I377" s="28">
        <v>22</v>
      </c>
      <c r="J377" s="28" t="str">
        <f>VLOOKUP(I377,'111'!$G$37:$I$76,2,0)</f>
        <v>最终增伤</v>
      </c>
      <c r="K377" s="28"/>
      <c r="L377" s="28" t="str">
        <f>G377&amp;"+"&amp;H377/10&amp;"%，"&amp;J377&amp;"+"&amp;K377/10&amp;"%"</f>
        <v>攻击加成+0%，最终增伤+0%</v>
      </c>
      <c r="M377" s="1">
        <v>2</v>
      </c>
      <c r="N377" s="1" t="str">
        <f t="shared" si="42"/>
        <v>18</v>
      </c>
    </row>
    <row r="378" spans="1:14" x14ac:dyDescent="0.25">
      <c r="A378" s="5" t="str">
        <f t="shared" si="38"/>
        <v>21802913</v>
      </c>
      <c r="B378" s="5">
        <v>21802</v>
      </c>
      <c r="C378" s="19" t="s">
        <v>70</v>
      </c>
      <c r="D378" s="5">
        <v>13</v>
      </c>
      <c r="E378" s="8" t="s">
        <v>218</v>
      </c>
      <c r="F378" s="9">
        <v>2</v>
      </c>
      <c r="G378" s="28" t="str">
        <f>VLOOKUP(F378,'111'!$G$37:$I$76,2,0)</f>
        <v>攻击</v>
      </c>
      <c r="H378" s="28"/>
      <c r="I378" s="28">
        <v>3</v>
      </c>
      <c r="J378" s="28" t="str">
        <f>VLOOKUP(I378,'111'!$G$37:$I$76,2,0)</f>
        <v>防御</v>
      </c>
      <c r="K378" s="28"/>
      <c r="L378" s="28" t="str">
        <f>G378&amp;"+"&amp;H378&amp;"，"&amp;J378&amp;"+"&amp;K378&amp;""</f>
        <v>攻击+，防御+</v>
      </c>
      <c r="M378" s="1">
        <v>2</v>
      </c>
      <c r="N378" s="1" t="str">
        <f t="shared" si="42"/>
        <v>18</v>
      </c>
    </row>
    <row r="379" spans="1:14" x14ac:dyDescent="0.25">
      <c r="A379" s="5" t="str">
        <f t="shared" si="38"/>
        <v>21802914</v>
      </c>
      <c r="B379" s="5">
        <v>21802</v>
      </c>
      <c r="C379" s="19" t="s">
        <v>70</v>
      </c>
      <c r="D379" s="5">
        <v>14</v>
      </c>
      <c r="E379" s="8" t="s">
        <v>219</v>
      </c>
      <c r="F379" s="9">
        <v>5</v>
      </c>
      <c r="G379" s="28" t="str">
        <f>VLOOKUP(F379,'111'!$G$37:$I$76,2,0)</f>
        <v>攻击加成</v>
      </c>
      <c r="H379" s="28"/>
      <c r="I379" s="28">
        <v>22</v>
      </c>
      <c r="J379" s="28" t="str">
        <f>VLOOKUP(I379,'111'!$G$37:$I$76,2,0)</f>
        <v>最终增伤</v>
      </c>
      <c r="K379" s="28"/>
      <c r="L379" s="28" t="str">
        <f>G379&amp;"+"&amp;H379/10&amp;"%，"&amp;J379&amp;"+"&amp;K379/10&amp;"%"</f>
        <v>攻击加成+0%，最终增伤+0%</v>
      </c>
      <c r="M379" s="1">
        <v>2</v>
      </c>
      <c r="N379" s="1" t="str">
        <f t="shared" si="42"/>
        <v>18</v>
      </c>
    </row>
    <row r="380" spans="1:14" x14ac:dyDescent="0.25">
      <c r="A380" s="5" t="str">
        <f t="shared" si="38"/>
        <v>21802915</v>
      </c>
      <c r="B380" s="5">
        <v>21802</v>
      </c>
      <c r="C380" s="19" t="s">
        <v>70</v>
      </c>
      <c r="D380" s="5">
        <v>15</v>
      </c>
      <c r="E380" s="8" t="s">
        <v>220</v>
      </c>
      <c r="F380" s="9">
        <v>2</v>
      </c>
      <c r="G380" s="28" t="str">
        <f>VLOOKUP(F380,'111'!$G$37:$I$76,2,0)</f>
        <v>攻击</v>
      </c>
      <c r="H380" s="28"/>
      <c r="I380" s="28">
        <v>3</v>
      </c>
      <c r="J380" s="28" t="str">
        <f>VLOOKUP(I380,'111'!$G$37:$I$76,2,0)</f>
        <v>防御</v>
      </c>
      <c r="K380" s="28"/>
      <c r="L380" s="28" t="str">
        <f>G380&amp;"+"&amp;H380&amp;"，"&amp;J380&amp;"+"&amp;K380&amp;""</f>
        <v>攻击+，防御+</v>
      </c>
      <c r="M380" s="1">
        <v>2</v>
      </c>
      <c r="N380" s="1" t="str">
        <f t="shared" si="42"/>
        <v>18</v>
      </c>
    </row>
    <row r="381" spans="1:14" x14ac:dyDescent="0.25">
      <c r="A381" s="5" t="str">
        <f t="shared" ref="A381:A444" si="47">B381&amp;90&amp;D381</f>
        <v>21803901</v>
      </c>
      <c r="B381" s="5">
        <v>21803</v>
      </c>
      <c r="C381" s="5" t="s">
        <v>71</v>
      </c>
      <c r="D381" s="5">
        <v>1</v>
      </c>
      <c r="E381" s="8" t="s">
        <v>133</v>
      </c>
      <c r="F381" s="9">
        <v>2</v>
      </c>
      <c r="G381" s="28" t="str">
        <f>VLOOKUP(F381,'111'!$G$37:$I$76,2,0)</f>
        <v>攻击</v>
      </c>
      <c r="H381" s="28">
        <v>400</v>
      </c>
      <c r="I381" s="28">
        <v>1</v>
      </c>
      <c r="J381" s="28" t="str">
        <f>VLOOKUP(I381,'111'!$G$37:$I$76,2,0)</f>
        <v>生命</v>
      </c>
      <c r="K381" s="28">
        <v>1000</v>
      </c>
      <c r="L381" s="28" t="str">
        <f>G381&amp;"+"&amp;H381&amp;"，"&amp;J381&amp;"+"&amp;K381</f>
        <v>攻击+400，生命+1000</v>
      </c>
      <c r="M381" s="1">
        <v>2</v>
      </c>
      <c r="N381" s="1" t="str">
        <f t="shared" si="42"/>
        <v>18</v>
      </c>
    </row>
    <row r="382" spans="1:14" x14ac:dyDescent="0.25">
      <c r="A382" s="5" t="str">
        <f t="shared" si="47"/>
        <v>21803902</v>
      </c>
      <c r="B382" s="5">
        <v>21803</v>
      </c>
      <c r="C382" s="5" t="s">
        <v>71</v>
      </c>
      <c r="D382" s="5">
        <v>2</v>
      </c>
      <c r="E382" s="8" t="s">
        <v>134</v>
      </c>
      <c r="F382" s="9">
        <v>5</v>
      </c>
      <c r="G382" s="28" t="str">
        <f>VLOOKUP(F382,'111'!$G$37:$I$76,2,0)</f>
        <v>攻击加成</v>
      </c>
      <c r="H382" s="28">
        <v>80</v>
      </c>
      <c r="I382" s="28">
        <v>9</v>
      </c>
      <c r="J382" s="28" t="str">
        <f>VLOOKUP(I382,'111'!$G$37:$I$76,2,0)</f>
        <v>命中</v>
      </c>
      <c r="K382" s="28">
        <v>80</v>
      </c>
      <c r="L382" s="28" t="str">
        <f>G382&amp;"+"&amp;H382/10&amp;"%，"&amp;J382&amp;"+"&amp;K382/10&amp;"%"</f>
        <v>攻击加成+8%，命中+8%</v>
      </c>
      <c r="M382" s="1">
        <v>2</v>
      </c>
      <c r="N382" s="1" t="str">
        <f t="shared" si="42"/>
        <v>18</v>
      </c>
    </row>
    <row r="383" spans="1:14" x14ac:dyDescent="0.25">
      <c r="A383" s="5" t="str">
        <f t="shared" si="47"/>
        <v>21803903</v>
      </c>
      <c r="B383" s="5">
        <v>21803</v>
      </c>
      <c r="C383" s="5" t="s">
        <v>71</v>
      </c>
      <c r="D383" s="5">
        <v>3</v>
      </c>
      <c r="E383" s="8" t="s">
        <v>135</v>
      </c>
      <c r="F383" s="9">
        <v>3</v>
      </c>
      <c r="G383" s="28" t="str">
        <f>VLOOKUP(F383,'111'!$G$37:$I$76,2,0)</f>
        <v>防御</v>
      </c>
      <c r="H383" s="28">
        <v>400</v>
      </c>
      <c r="I383" s="28">
        <v>1</v>
      </c>
      <c r="J383" s="28" t="str">
        <f>VLOOKUP(I383,'111'!$G$37:$I$76,2,0)</f>
        <v>生命</v>
      </c>
      <c r="K383" s="28">
        <v>3000</v>
      </c>
      <c r="L383" s="28" t="str">
        <f>G383&amp;"+"&amp;H383&amp;"，"&amp;J383&amp;"+"&amp;K383&amp;""</f>
        <v>防御+400，生命+3000</v>
      </c>
      <c r="M383" s="1">
        <v>2</v>
      </c>
      <c r="N383" s="1" t="str">
        <f t="shared" si="42"/>
        <v>18</v>
      </c>
    </row>
    <row r="384" spans="1:14" x14ac:dyDescent="0.25">
      <c r="A384" s="5" t="str">
        <f t="shared" si="47"/>
        <v>21803904</v>
      </c>
      <c r="B384" s="5">
        <v>21803</v>
      </c>
      <c r="C384" s="5" t="s">
        <v>71</v>
      </c>
      <c r="D384" s="5">
        <v>4</v>
      </c>
      <c r="E384" s="8" t="s">
        <v>136</v>
      </c>
      <c r="F384" s="9">
        <v>7</v>
      </c>
      <c r="G384" s="28" t="str">
        <f>VLOOKUP(F384,'111'!$G$37:$I$76,2,0)</f>
        <v>伤害加成</v>
      </c>
      <c r="H384" s="28">
        <v>60</v>
      </c>
      <c r="I384" s="28">
        <v>13</v>
      </c>
      <c r="J384" s="28" t="str">
        <f>VLOOKUP(I384,'111'!$G$37:$I$76,2,0)</f>
        <v>暴击伤害</v>
      </c>
      <c r="K384" s="28">
        <v>160</v>
      </c>
      <c r="L384" s="28" t="str">
        <f>G384&amp;"+"&amp;H384/10&amp;"%，"&amp;J384&amp;"+"&amp;K384/10&amp;"%"</f>
        <v>伤害加成+6%，暴击伤害+16%</v>
      </c>
      <c r="M384" s="1">
        <v>2</v>
      </c>
      <c r="N384" s="1" t="str">
        <f t="shared" si="42"/>
        <v>18</v>
      </c>
    </row>
    <row r="385" spans="1:14" x14ac:dyDescent="0.25">
      <c r="A385" s="5" t="str">
        <f t="shared" si="47"/>
        <v>21803905</v>
      </c>
      <c r="B385" s="5">
        <v>21803</v>
      </c>
      <c r="C385" s="5" t="s">
        <v>71</v>
      </c>
      <c r="D385" s="5">
        <v>5</v>
      </c>
      <c r="E385" s="8" t="s">
        <v>137</v>
      </c>
      <c r="F385" s="9">
        <v>7</v>
      </c>
      <c r="G385" s="28" t="str">
        <f>VLOOKUP(F385,'111'!$G$37:$I$76,2,0)</f>
        <v>伤害加成</v>
      </c>
      <c r="H385" s="28">
        <v>100</v>
      </c>
      <c r="I385" s="28">
        <v>8</v>
      </c>
      <c r="J385" s="28" t="str">
        <f>VLOOKUP(I385,'111'!$G$37:$I$76,2,0)</f>
        <v>伤害减免</v>
      </c>
      <c r="K385" s="28">
        <v>40</v>
      </c>
      <c r="L385" s="28" t="str">
        <f>G385&amp;"+"&amp;H385/10&amp;"%，"&amp;J385&amp;"+"&amp;K385/10&amp;"%"</f>
        <v>伤害加成+10%，伤害减免+4%</v>
      </c>
      <c r="M385" s="1">
        <v>2</v>
      </c>
      <c r="N385" s="1" t="str">
        <f t="shared" si="42"/>
        <v>18</v>
      </c>
    </row>
    <row r="386" spans="1:14" x14ac:dyDescent="0.25">
      <c r="A386" s="5" t="str">
        <f t="shared" si="47"/>
        <v>21803906</v>
      </c>
      <c r="B386" s="5">
        <v>21803</v>
      </c>
      <c r="C386" s="5" t="s">
        <v>71</v>
      </c>
      <c r="D386" s="5">
        <v>6</v>
      </c>
      <c r="E386" s="8" t="s">
        <v>211</v>
      </c>
      <c r="F386" s="9">
        <v>2</v>
      </c>
      <c r="G386" s="28" t="str">
        <f>VLOOKUP(F386,'111'!$G$37:$I$76,2,0)</f>
        <v>攻击</v>
      </c>
      <c r="H386" s="28">
        <v>2000</v>
      </c>
      <c r="I386" s="28">
        <v>3</v>
      </c>
      <c r="J386" s="28" t="str">
        <f>VLOOKUP(I386,'111'!$G$37:$I$76,2,0)</f>
        <v>防御</v>
      </c>
      <c r="K386" s="28">
        <v>600</v>
      </c>
      <c r="L386" s="28" t="str">
        <f>G386&amp;"+"&amp;H386&amp;"，"&amp;J386&amp;"+"&amp;K386&amp;""</f>
        <v>攻击+2000，防御+600</v>
      </c>
      <c r="M386" s="1">
        <v>2</v>
      </c>
      <c r="N386" s="1" t="str">
        <f t="shared" si="42"/>
        <v>18</v>
      </c>
    </row>
    <row r="387" spans="1:14" x14ac:dyDescent="0.25">
      <c r="A387" s="5" t="str">
        <f t="shared" si="47"/>
        <v>21803907</v>
      </c>
      <c r="B387" s="5">
        <v>21803</v>
      </c>
      <c r="C387" s="5" t="s">
        <v>71</v>
      </c>
      <c r="D387" s="5">
        <v>7</v>
      </c>
      <c r="E387" s="8" t="s">
        <v>212</v>
      </c>
      <c r="F387" s="9">
        <v>5</v>
      </c>
      <c r="G387" s="28" t="str">
        <f>VLOOKUP(F387,'111'!$G$37:$I$76,2,0)</f>
        <v>攻击加成</v>
      </c>
      <c r="H387" s="28">
        <v>80</v>
      </c>
      <c r="I387" s="28">
        <v>22</v>
      </c>
      <c r="J387" s="28" t="str">
        <f>VLOOKUP(I387,'111'!$G$37:$I$76,2,0)</f>
        <v>最终增伤</v>
      </c>
      <c r="K387" s="28">
        <v>30</v>
      </c>
      <c r="L387" s="28" t="str">
        <f>G387&amp;"+"&amp;H387/10&amp;"%，"&amp;J387&amp;"+"&amp;K387/10&amp;"%"</f>
        <v>攻击加成+8%，最终增伤+3%</v>
      </c>
      <c r="M387" s="1">
        <v>2</v>
      </c>
      <c r="N387" s="1" t="str">
        <f t="shared" si="42"/>
        <v>18</v>
      </c>
    </row>
    <row r="388" spans="1:14" x14ac:dyDescent="0.25">
      <c r="A388" s="5" t="str">
        <f t="shared" si="47"/>
        <v>21803908</v>
      </c>
      <c r="B388" s="5">
        <v>21803</v>
      </c>
      <c r="C388" s="5" t="s">
        <v>71</v>
      </c>
      <c r="D388" s="5">
        <v>8</v>
      </c>
      <c r="E388" s="8" t="s">
        <v>213</v>
      </c>
      <c r="F388" s="9">
        <v>2</v>
      </c>
      <c r="G388" s="28" t="str">
        <f>VLOOKUP(F388,'111'!$G$37:$I$76,2,0)</f>
        <v>攻击</v>
      </c>
      <c r="H388" s="28">
        <v>3000</v>
      </c>
      <c r="I388" s="28">
        <v>3</v>
      </c>
      <c r="J388" s="28" t="str">
        <f>VLOOKUP(I388,'111'!$G$37:$I$76,2,0)</f>
        <v>防御</v>
      </c>
      <c r="K388" s="28">
        <v>900</v>
      </c>
      <c r="L388" s="28" t="str">
        <f>G388&amp;"+"&amp;H388&amp;"，"&amp;J388&amp;"+"&amp;K388&amp;""</f>
        <v>攻击+3000，防御+900</v>
      </c>
      <c r="M388" s="1">
        <v>2</v>
      </c>
      <c r="N388" s="1" t="str">
        <f t="shared" si="42"/>
        <v>18</v>
      </c>
    </row>
    <row r="389" spans="1:14" x14ac:dyDescent="0.25">
      <c r="A389" s="5" t="str">
        <f t="shared" si="47"/>
        <v>21803909</v>
      </c>
      <c r="B389" s="5">
        <v>21803</v>
      </c>
      <c r="C389" s="5" t="s">
        <v>71</v>
      </c>
      <c r="D389" s="5">
        <v>9</v>
      </c>
      <c r="E389" s="8" t="s">
        <v>214</v>
      </c>
      <c r="F389" s="9">
        <v>5</v>
      </c>
      <c r="G389" s="28" t="str">
        <f>VLOOKUP(F389,'111'!$G$37:$I$76,2,0)</f>
        <v>攻击加成</v>
      </c>
      <c r="H389" s="28">
        <v>120</v>
      </c>
      <c r="I389" s="28">
        <v>22</v>
      </c>
      <c r="J389" s="28" t="str">
        <f>VLOOKUP(I389,'111'!$G$37:$I$76,2,0)</f>
        <v>最终增伤</v>
      </c>
      <c r="K389" s="28">
        <v>45</v>
      </c>
      <c r="L389" s="28" t="str">
        <f>G389&amp;"+"&amp;H389/10&amp;"%，"&amp;J389&amp;"+"&amp;K389/10&amp;"%"</f>
        <v>攻击加成+12%，最终增伤+4.5%</v>
      </c>
      <c r="M389" s="1">
        <v>2</v>
      </c>
      <c r="N389" s="1" t="str">
        <f t="shared" si="42"/>
        <v>18</v>
      </c>
    </row>
    <row r="390" spans="1:14" x14ac:dyDescent="0.25">
      <c r="A390" s="5" t="str">
        <f t="shared" ref="A390:A453" si="48">B390&amp;9&amp;D390</f>
        <v>21803910</v>
      </c>
      <c r="B390" s="5">
        <v>21803</v>
      </c>
      <c r="C390" s="5" t="s">
        <v>71</v>
      </c>
      <c r="D390" s="5">
        <v>10</v>
      </c>
      <c r="E390" s="8" t="s">
        <v>215</v>
      </c>
      <c r="F390" s="9">
        <v>2</v>
      </c>
      <c r="G390" s="28" t="str">
        <f>VLOOKUP(F390,'111'!$G$37:$I$76,2,0)</f>
        <v>攻击</v>
      </c>
      <c r="H390" s="28">
        <v>4500</v>
      </c>
      <c r="I390" s="28">
        <v>3</v>
      </c>
      <c r="J390" s="28" t="str">
        <f>VLOOKUP(I390,'111'!$G$37:$I$76,2,0)</f>
        <v>防御</v>
      </c>
      <c r="K390" s="28">
        <v>1350</v>
      </c>
      <c r="L390" s="28" t="str">
        <f>G390&amp;"+"&amp;H390&amp;"，"&amp;J390&amp;"+"&amp;K390&amp;""</f>
        <v>攻击+4500，防御+1350</v>
      </c>
      <c r="M390" s="1">
        <v>2</v>
      </c>
      <c r="N390" s="1" t="str">
        <f t="shared" si="42"/>
        <v>18</v>
      </c>
    </row>
    <row r="391" spans="1:14" x14ac:dyDescent="0.25">
      <c r="A391" s="5" t="str">
        <f t="shared" si="48"/>
        <v>21803911</v>
      </c>
      <c r="B391" s="5">
        <v>21803</v>
      </c>
      <c r="C391" s="5" t="s">
        <v>71</v>
      </c>
      <c r="D391" s="5">
        <v>11</v>
      </c>
      <c r="E391" s="8" t="s">
        <v>216</v>
      </c>
      <c r="F391" s="9">
        <v>2</v>
      </c>
      <c r="G391" s="28" t="str">
        <f>VLOOKUP(F391,'111'!$G$37:$I$76,2,0)</f>
        <v>攻击</v>
      </c>
      <c r="H391" s="28"/>
      <c r="I391" s="28">
        <v>3</v>
      </c>
      <c r="J391" s="28" t="str">
        <f>VLOOKUP(I391,'111'!$G$37:$I$76,2,0)</f>
        <v>防御</v>
      </c>
      <c r="K391" s="28"/>
      <c r="L391" s="28" t="str">
        <f>G391&amp;"+"&amp;H391&amp;"，"&amp;J391&amp;"+"&amp;K391&amp;""</f>
        <v>攻击+，防御+</v>
      </c>
      <c r="M391" s="1">
        <v>2</v>
      </c>
      <c r="N391" s="1" t="str">
        <f t="shared" si="42"/>
        <v>18</v>
      </c>
    </row>
    <row r="392" spans="1:14" x14ac:dyDescent="0.25">
      <c r="A392" s="5" t="str">
        <f t="shared" si="48"/>
        <v>21803912</v>
      </c>
      <c r="B392" s="5">
        <v>21803</v>
      </c>
      <c r="C392" s="5" t="s">
        <v>71</v>
      </c>
      <c r="D392" s="5">
        <v>12</v>
      </c>
      <c r="E392" s="8" t="s">
        <v>217</v>
      </c>
      <c r="F392" s="9">
        <v>5</v>
      </c>
      <c r="G392" s="28" t="str">
        <f>VLOOKUP(F392,'111'!$G$37:$I$76,2,0)</f>
        <v>攻击加成</v>
      </c>
      <c r="H392" s="28"/>
      <c r="I392" s="28">
        <v>22</v>
      </c>
      <c r="J392" s="28" t="str">
        <f>VLOOKUP(I392,'111'!$G$37:$I$76,2,0)</f>
        <v>最终增伤</v>
      </c>
      <c r="K392" s="28"/>
      <c r="L392" s="28" t="str">
        <f>G392&amp;"+"&amp;H392/10&amp;"%，"&amp;J392&amp;"+"&amp;K392/10&amp;"%"</f>
        <v>攻击加成+0%，最终增伤+0%</v>
      </c>
      <c r="M392" s="1">
        <v>2</v>
      </c>
      <c r="N392" s="1" t="str">
        <f t="shared" si="42"/>
        <v>18</v>
      </c>
    </row>
    <row r="393" spans="1:14" x14ac:dyDescent="0.25">
      <c r="A393" s="5" t="str">
        <f t="shared" si="48"/>
        <v>21803913</v>
      </c>
      <c r="B393" s="5">
        <v>21803</v>
      </c>
      <c r="C393" s="5" t="s">
        <v>71</v>
      </c>
      <c r="D393" s="5">
        <v>13</v>
      </c>
      <c r="E393" s="8" t="s">
        <v>218</v>
      </c>
      <c r="F393" s="9">
        <v>2</v>
      </c>
      <c r="G393" s="28" t="str">
        <f>VLOOKUP(F393,'111'!$G$37:$I$76,2,0)</f>
        <v>攻击</v>
      </c>
      <c r="H393" s="28"/>
      <c r="I393" s="28">
        <v>3</v>
      </c>
      <c r="J393" s="28" t="str">
        <f>VLOOKUP(I393,'111'!$G$37:$I$76,2,0)</f>
        <v>防御</v>
      </c>
      <c r="K393" s="28"/>
      <c r="L393" s="28" t="str">
        <f>G393&amp;"+"&amp;H393&amp;"，"&amp;J393&amp;"+"&amp;K393&amp;""</f>
        <v>攻击+，防御+</v>
      </c>
      <c r="M393" s="1">
        <v>2</v>
      </c>
      <c r="N393" s="1" t="str">
        <f t="shared" si="42"/>
        <v>18</v>
      </c>
    </row>
    <row r="394" spans="1:14" x14ac:dyDescent="0.25">
      <c r="A394" s="5" t="str">
        <f t="shared" si="48"/>
        <v>21803914</v>
      </c>
      <c r="B394" s="5">
        <v>21803</v>
      </c>
      <c r="C394" s="5" t="s">
        <v>71</v>
      </c>
      <c r="D394" s="5">
        <v>14</v>
      </c>
      <c r="E394" s="8" t="s">
        <v>219</v>
      </c>
      <c r="F394" s="9">
        <v>5</v>
      </c>
      <c r="G394" s="28" t="str">
        <f>VLOOKUP(F394,'111'!$G$37:$I$76,2,0)</f>
        <v>攻击加成</v>
      </c>
      <c r="H394" s="28"/>
      <c r="I394" s="28">
        <v>22</v>
      </c>
      <c r="J394" s="28" t="str">
        <f>VLOOKUP(I394,'111'!$G$37:$I$76,2,0)</f>
        <v>最终增伤</v>
      </c>
      <c r="K394" s="28"/>
      <c r="L394" s="28" t="str">
        <f>G394&amp;"+"&amp;H394/10&amp;"%，"&amp;J394&amp;"+"&amp;K394/10&amp;"%"</f>
        <v>攻击加成+0%，最终增伤+0%</v>
      </c>
      <c r="M394" s="1">
        <v>2</v>
      </c>
      <c r="N394" s="1" t="str">
        <f t="shared" si="42"/>
        <v>18</v>
      </c>
    </row>
    <row r="395" spans="1:14" x14ac:dyDescent="0.25">
      <c r="A395" s="5" t="str">
        <f t="shared" si="48"/>
        <v>21803915</v>
      </c>
      <c r="B395" s="5">
        <v>21803</v>
      </c>
      <c r="C395" s="5" t="s">
        <v>71</v>
      </c>
      <c r="D395" s="5">
        <v>15</v>
      </c>
      <c r="E395" s="8" t="s">
        <v>220</v>
      </c>
      <c r="F395" s="9">
        <v>2</v>
      </c>
      <c r="G395" s="28" t="str">
        <f>VLOOKUP(F395,'111'!$G$37:$I$76,2,0)</f>
        <v>攻击</v>
      </c>
      <c r="H395" s="28"/>
      <c r="I395" s="28">
        <v>3</v>
      </c>
      <c r="J395" s="28" t="str">
        <f>VLOOKUP(I395,'111'!$G$37:$I$76,2,0)</f>
        <v>防御</v>
      </c>
      <c r="K395" s="28"/>
      <c r="L395" s="28" t="str">
        <f>G395&amp;"+"&amp;H395&amp;"，"&amp;J395&amp;"+"&amp;K395&amp;""</f>
        <v>攻击+，防御+</v>
      </c>
      <c r="M395" s="1">
        <v>2</v>
      </c>
      <c r="N395" s="1" t="str">
        <f t="shared" si="42"/>
        <v>18</v>
      </c>
    </row>
    <row r="396" spans="1:14" x14ac:dyDescent="0.25">
      <c r="A396" s="5" t="str">
        <f t="shared" si="47"/>
        <v>21804901</v>
      </c>
      <c r="B396" s="5">
        <v>21804</v>
      </c>
      <c r="C396" s="19" t="s">
        <v>72</v>
      </c>
      <c r="D396" s="5">
        <v>1</v>
      </c>
      <c r="E396" s="8" t="s">
        <v>133</v>
      </c>
      <c r="F396" s="9">
        <v>2</v>
      </c>
      <c r="G396" s="28" t="str">
        <f>VLOOKUP(F396,'111'!$G$37:$I$76,2,0)</f>
        <v>攻击</v>
      </c>
      <c r="H396" s="28">
        <v>400</v>
      </c>
      <c r="I396" s="28">
        <v>1</v>
      </c>
      <c r="J396" s="28" t="str">
        <f>VLOOKUP(I396,'111'!$G$37:$I$76,2,0)</f>
        <v>生命</v>
      </c>
      <c r="K396" s="28">
        <v>1000</v>
      </c>
      <c r="L396" s="28" t="str">
        <f>G396&amp;"+"&amp;H396&amp;"，"&amp;J396&amp;"+"&amp;K396</f>
        <v>攻击+400，生命+1000</v>
      </c>
      <c r="M396" s="1">
        <v>2</v>
      </c>
      <c r="N396" s="1" t="str">
        <f t="shared" si="42"/>
        <v>18</v>
      </c>
    </row>
    <row r="397" spans="1:14" x14ac:dyDescent="0.25">
      <c r="A397" s="5" t="str">
        <f t="shared" si="47"/>
        <v>21804902</v>
      </c>
      <c r="B397" s="5">
        <v>21804</v>
      </c>
      <c r="C397" s="19" t="s">
        <v>72</v>
      </c>
      <c r="D397" s="5">
        <v>2</v>
      </c>
      <c r="E397" s="8" t="s">
        <v>134</v>
      </c>
      <c r="F397" s="9">
        <v>5</v>
      </c>
      <c r="G397" s="28" t="str">
        <f>VLOOKUP(F397,'111'!$G$37:$I$76,2,0)</f>
        <v>攻击加成</v>
      </c>
      <c r="H397" s="28">
        <v>80</v>
      </c>
      <c r="I397" s="28">
        <v>9</v>
      </c>
      <c r="J397" s="28" t="str">
        <f>VLOOKUP(I397,'111'!$G$37:$I$76,2,0)</f>
        <v>命中</v>
      </c>
      <c r="K397" s="28">
        <v>80</v>
      </c>
      <c r="L397" s="28" t="str">
        <f>G397&amp;"+"&amp;H397/10&amp;"%，"&amp;J397&amp;"+"&amp;K397/10&amp;"%"</f>
        <v>攻击加成+8%，命中+8%</v>
      </c>
      <c r="M397" s="1">
        <v>2</v>
      </c>
      <c r="N397" s="1" t="str">
        <f t="shared" si="42"/>
        <v>18</v>
      </c>
    </row>
    <row r="398" spans="1:14" x14ac:dyDescent="0.25">
      <c r="A398" s="5" t="str">
        <f t="shared" si="47"/>
        <v>21804903</v>
      </c>
      <c r="B398" s="5">
        <v>21804</v>
      </c>
      <c r="C398" s="19" t="s">
        <v>72</v>
      </c>
      <c r="D398" s="5">
        <v>3</v>
      </c>
      <c r="E398" s="8" t="s">
        <v>135</v>
      </c>
      <c r="F398" s="9">
        <v>3</v>
      </c>
      <c r="G398" s="28" t="str">
        <f>VLOOKUP(F398,'111'!$G$37:$I$76,2,0)</f>
        <v>防御</v>
      </c>
      <c r="H398" s="28">
        <v>400</v>
      </c>
      <c r="I398" s="28">
        <v>1</v>
      </c>
      <c r="J398" s="28" t="str">
        <f>VLOOKUP(I398,'111'!$G$37:$I$76,2,0)</f>
        <v>生命</v>
      </c>
      <c r="K398" s="28">
        <v>3000</v>
      </c>
      <c r="L398" s="28" t="str">
        <f>G398&amp;"+"&amp;H398&amp;"，"&amp;J398&amp;"+"&amp;K398&amp;""</f>
        <v>防御+400，生命+3000</v>
      </c>
      <c r="M398" s="1">
        <v>2</v>
      </c>
      <c r="N398" s="1" t="str">
        <f t="shared" si="42"/>
        <v>18</v>
      </c>
    </row>
    <row r="399" spans="1:14" x14ac:dyDescent="0.25">
      <c r="A399" s="5" t="str">
        <f t="shared" si="47"/>
        <v>21804904</v>
      </c>
      <c r="B399" s="5">
        <v>21804</v>
      </c>
      <c r="C399" s="19" t="s">
        <v>72</v>
      </c>
      <c r="D399" s="5">
        <v>4</v>
      </c>
      <c r="E399" s="8" t="s">
        <v>136</v>
      </c>
      <c r="F399" s="9">
        <v>7</v>
      </c>
      <c r="G399" s="28" t="str">
        <f>VLOOKUP(F399,'111'!$G$37:$I$76,2,0)</f>
        <v>伤害加成</v>
      </c>
      <c r="H399" s="28">
        <v>60</v>
      </c>
      <c r="I399" s="28">
        <v>13</v>
      </c>
      <c r="J399" s="28" t="str">
        <f>VLOOKUP(I399,'111'!$G$37:$I$76,2,0)</f>
        <v>暴击伤害</v>
      </c>
      <c r="K399" s="28">
        <v>160</v>
      </c>
      <c r="L399" s="28" t="str">
        <f>G399&amp;"+"&amp;H399/10&amp;"%，"&amp;J399&amp;"+"&amp;K399/10&amp;"%"</f>
        <v>伤害加成+6%，暴击伤害+16%</v>
      </c>
      <c r="M399" s="1">
        <v>2</v>
      </c>
      <c r="N399" s="1" t="str">
        <f t="shared" si="42"/>
        <v>18</v>
      </c>
    </row>
    <row r="400" spans="1:14" x14ac:dyDescent="0.25">
      <c r="A400" s="5" t="str">
        <f t="shared" si="47"/>
        <v>21804905</v>
      </c>
      <c r="B400" s="5">
        <v>21804</v>
      </c>
      <c r="C400" s="19" t="s">
        <v>72</v>
      </c>
      <c r="D400" s="5">
        <v>5</v>
      </c>
      <c r="E400" s="8" t="s">
        <v>137</v>
      </c>
      <c r="F400" s="9">
        <v>7</v>
      </c>
      <c r="G400" s="28" t="str">
        <f>VLOOKUP(F400,'111'!$G$37:$I$76,2,0)</f>
        <v>伤害加成</v>
      </c>
      <c r="H400" s="28">
        <v>100</v>
      </c>
      <c r="I400" s="28">
        <v>8</v>
      </c>
      <c r="J400" s="28" t="str">
        <f>VLOOKUP(I400,'111'!$G$37:$I$76,2,0)</f>
        <v>伤害减免</v>
      </c>
      <c r="K400" s="28">
        <v>40</v>
      </c>
      <c r="L400" s="28" t="str">
        <f>G400&amp;"+"&amp;H400/10&amp;"%，"&amp;J400&amp;"+"&amp;K400/10&amp;"%"</f>
        <v>伤害加成+10%，伤害减免+4%</v>
      </c>
      <c r="M400" s="1">
        <v>2</v>
      </c>
      <c r="N400" s="1" t="str">
        <f t="shared" si="42"/>
        <v>18</v>
      </c>
    </row>
    <row r="401" spans="1:14" x14ac:dyDescent="0.25">
      <c r="A401" s="5" t="str">
        <f t="shared" si="47"/>
        <v>21804906</v>
      </c>
      <c r="B401" s="5">
        <v>21804</v>
      </c>
      <c r="C401" s="19" t="s">
        <v>72</v>
      </c>
      <c r="D401" s="5">
        <v>6</v>
      </c>
      <c r="E401" s="8" t="s">
        <v>211</v>
      </c>
      <c r="F401" s="9">
        <v>2</v>
      </c>
      <c r="G401" s="28" t="str">
        <f>VLOOKUP(F401,'111'!$G$37:$I$76,2,0)</f>
        <v>攻击</v>
      </c>
      <c r="H401" s="28">
        <v>2000</v>
      </c>
      <c r="I401" s="28">
        <v>3</v>
      </c>
      <c r="J401" s="28" t="str">
        <f>VLOOKUP(I401,'111'!$G$37:$I$76,2,0)</f>
        <v>防御</v>
      </c>
      <c r="K401" s="28">
        <v>600</v>
      </c>
      <c r="L401" s="28" t="str">
        <f>G401&amp;"+"&amp;H401&amp;"，"&amp;J401&amp;"+"&amp;K401&amp;""</f>
        <v>攻击+2000，防御+600</v>
      </c>
      <c r="M401" s="1">
        <v>2</v>
      </c>
      <c r="N401" s="1" t="str">
        <f t="shared" si="42"/>
        <v>18</v>
      </c>
    </row>
    <row r="402" spans="1:14" x14ac:dyDescent="0.25">
      <c r="A402" s="5" t="str">
        <f t="shared" si="47"/>
        <v>21804907</v>
      </c>
      <c r="B402" s="5">
        <v>21804</v>
      </c>
      <c r="C402" s="19" t="s">
        <v>72</v>
      </c>
      <c r="D402" s="5">
        <v>7</v>
      </c>
      <c r="E402" s="8" t="s">
        <v>212</v>
      </c>
      <c r="F402" s="9">
        <v>5</v>
      </c>
      <c r="G402" s="28" t="str">
        <f>VLOOKUP(F402,'111'!$G$37:$I$76,2,0)</f>
        <v>攻击加成</v>
      </c>
      <c r="H402" s="28">
        <v>80</v>
      </c>
      <c r="I402" s="28">
        <v>22</v>
      </c>
      <c r="J402" s="28" t="str">
        <f>VLOOKUP(I402,'111'!$G$37:$I$76,2,0)</f>
        <v>最终增伤</v>
      </c>
      <c r="K402" s="28">
        <v>30</v>
      </c>
      <c r="L402" s="28" t="str">
        <f>G402&amp;"+"&amp;H402/10&amp;"%，"&amp;J402&amp;"+"&amp;K402/10&amp;"%"</f>
        <v>攻击加成+8%，最终增伤+3%</v>
      </c>
      <c r="M402" s="1">
        <v>2</v>
      </c>
      <c r="N402" s="1" t="str">
        <f t="shared" si="42"/>
        <v>18</v>
      </c>
    </row>
    <row r="403" spans="1:14" x14ac:dyDescent="0.25">
      <c r="A403" s="5" t="str">
        <f t="shared" si="47"/>
        <v>21804908</v>
      </c>
      <c r="B403" s="5">
        <v>21804</v>
      </c>
      <c r="C403" s="19" t="s">
        <v>72</v>
      </c>
      <c r="D403" s="5">
        <v>8</v>
      </c>
      <c r="E403" s="8" t="s">
        <v>213</v>
      </c>
      <c r="F403" s="9">
        <v>2</v>
      </c>
      <c r="G403" s="28" t="str">
        <f>VLOOKUP(F403,'111'!$G$37:$I$76,2,0)</f>
        <v>攻击</v>
      </c>
      <c r="H403" s="28">
        <v>3000</v>
      </c>
      <c r="I403" s="28">
        <v>3</v>
      </c>
      <c r="J403" s="28" t="str">
        <f>VLOOKUP(I403,'111'!$G$37:$I$76,2,0)</f>
        <v>防御</v>
      </c>
      <c r="K403" s="28">
        <v>900</v>
      </c>
      <c r="L403" s="28" t="str">
        <f>G403&amp;"+"&amp;H403&amp;"，"&amp;J403&amp;"+"&amp;K403&amp;""</f>
        <v>攻击+3000，防御+900</v>
      </c>
      <c r="M403" s="1">
        <v>2</v>
      </c>
      <c r="N403" s="1" t="str">
        <f t="shared" si="42"/>
        <v>18</v>
      </c>
    </row>
    <row r="404" spans="1:14" x14ac:dyDescent="0.25">
      <c r="A404" s="5" t="str">
        <f t="shared" si="47"/>
        <v>21804909</v>
      </c>
      <c r="B404" s="5">
        <v>21804</v>
      </c>
      <c r="C404" s="19" t="s">
        <v>72</v>
      </c>
      <c r="D404" s="5">
        <v>9</v>
      </c>
      <c r="E404" s="8" t="s">
        <v>214</v>
      </c>
      <c r="F404" s="9">
        <v>5</v>
      </c>
      <c r="G404" s="28" t="str">
        <f>VLOOKUP(F404,'111'!$G$37:$I$76,2,0)</f>
        <v>攻击加成</v>
      </c>
      <c r="H404" s="28">
        <v>120</v>
      </c>
      <c r="I404" s="28">
        <v>22</v>
      </c>
      <c r="J404" s="28" t="str">
        <f>VLOOKUP(I404,'111'!$G$37:$I$76,2,0)</f>
        <v>最终增伤</v>
      </c>
      <c r="K404" s="28">
        <v>45</v>
      </c>
      <c r="L404" s="28" t="str">
        <f>G404&amp;"+"&amp;H404/10&amp;"%，"&amp;J404&amp;"+"&amp;K404/10&amp;"%"</f>
        <v>攻击加成+12%，最终增伤+4.5%</v>
      </c>
      <c r="M404" s="1">
        <v>2</v>
      </c>
      <c r="N404" s="1" t="str">
        <f t="shared" si="42"/>
        <v>18</v>
      </c>
    </row>
    <row r="405" spans="1:14" x14ac:dyDescent="0.25">
      <c r="A405" s="5" t="str">
        <f t="shared" ref="A405" si="49">B405&amp;9&amp;D405</f>
        <v>21804910</v>
      </c>
      <c r="B405" s="5">
        <v>21804</v>
      </c>
      <c r="C405" s="19" t="s">
        <v>72</v>
      </c>
      <c r="D405" s="5">
        <v>10</v>
      </c>
      <c r="E405" s="8" t="s">
        <v>215</v>
      </c>
      <c r="F405" s="9">
        <v>2</v>
      </c>
      <c r="G405" s="28" t="str">
        <f>VLOOKUP(F405,'111'!$G$37:$I$76,2,0)</f>
        <v>攻击</v>
      </c>
      <c r="H405" s="28">
        <v>4500</v>
      </c>
      <c r="I405" s="28">
        <v>3</v>
      </c>
      <c r="J405" s="28" t="str">
        <f>VLOOKUP(I405,'111'!$G$37:$I$76,2,0)</f>
        <v>防御</v>
      </c>
      <c r="K405" s="28">
        <v>1350</v>
      </c>
      <c r="L405" s="28" t="str">
        <f>G405&amp;"+"&amp;H405&amp;"，"&amp;J405&amp;"+"&amp;K405&amp;""</f>
        <v>攻击+4500，防御+1350</v>
      </c>
      <c r="M405" s="1">
        <v>2</v>
      </c>
      <c r="N405" s="1" t="str">
        <f t="shared" si="42"/>
        <v>18</v>
      </c>
    </row>
    <row r="406" spans="1:14" x14ac:dyDescent="0.25">
      <c r="A406" s="5" t="str">
        <f t="shared" si="48"/>
        <v>21804911</v>
      </c>
      <c r="B406" s="5">
        <v>21804</v>
      </c>
      <c r="C406" s="19" t="s">
        <v>72</v>
      </c>
      <c r="D406" s="5">
        <v>11</v>
      </c>
      <c r="E406" s="8" t="s">
        <v>216</v>
      </c>
      <c r="F406" s="9">
        <v>2</v>
      </c>
      <c r="G406" s="28" t="str">
        <f>VLOOKUP(F406,'111'!$G$37:$I$76,2,0)</f>
        <v>攻击</v>
      </c>
      <c r="H406" s="28"/>
      <c r="I406" s="28">
        <v>3</v>
      </c>
      <c r="J406" s="28" t="str">
        <f>VLOOKUP(I406,'111'!$G$37:$I$76,2,0)</f>
        <v>防御</v>
      </c>
      <c r="K406" s="28"/>
      <c r="L406" s="28" t="str">
        <f>G406&amp;"+"&amp;H406&amp;"，"&amp;J406&amp;"+"&amp;K406&amp;""</f>
        <v>攻击+，防御+</v>
      </c>
      <c r="M406" s="1">
        <v>2</v>
      </c>
      <c r="N406" s="1" t="str">
        <f t="shared" ref="N406:N469" si="50">MIDB(B406,2,2)</f>
        <v>18</v>
      </c>
    </row>
    <row r="407" spans="1:14" x14ac:dyDescent="0.25">
      <c r="A407" s="5" t="str">
        <f t="shared" si="48"/>
        <v>21804912</v>
      </c>
      <c r="B407" s="5">
        <v>21804</v>
      </c>
      <c r="C407" s="19" t="s">
        <v>72</v>
      </c>
      <c r="D407" s="5">
        <v>12</v>
      </c>
      <c r="E407" s="8" t="s">
        <v>217</v>
      </c>
      <c r="F407" s="9">
        <v>5</v>
      </c>
      <c r="G407" s="28" t="str">
        <f>VLOOKUP(F407,'111'!$G$37:$I$76,2,0)</f>
        <v>攻击加成</v>
      </c>
      <c r="H407" s="28"/>
      <c r="I407" s="28">
        <v>22</v>
      </c>
      <c r="J407" s="28" t="str">
        <f>VLOOKUP(I407,'111'!$G$37:$I$76,2,0)</f>
        <v>最终增伤</v>
      </c>
      <c r="K407" s="28"/>
      <c r="L407" s="28" t="str">
        <f>G407&amp;"+"&amp;H407/10&amp;"%，"&amp;J407&amp;"+"&amp;K407/10&amp;"%"</f>
        <v>攻击加成+0%，最终增伤+0%</v>
      </c>
      <c r="M407" s="1">
        <v>2</v>
      </c>
      <c r="N407" s="1" t="str">
        <f t="shared" si="50"/>
        <v>18</v>
      </c>
    </row>
    <row r="408" spans="1:14" x14ac:dyDescent="0.25">
      <c r="A408" s="5" t="str">
        <f t="shared" si="48"/>
        <v>21804913</v>
      </c>
      <c r="B408" s="5">
        <v>21804</v>
      </c>
      <c r="C408" s="19" t="s">
        <v>72</v>
      </c>
      <c r="D408" s="5">
        <v>13</v>
      </c>
      <c r="E408" s="8" t="s">
        <v>218</v>
      </c>
      <c r="F408" s="9">
        <v>2</v>
      </c>
      <c r="G408" s="28" t="str">
        <f>VLOOKUP(F408,'111'!$G$37:$I$76,2,0)</f>
        <v>攻击</v>
      </c>
      <c r="H408" s="28"/>
      <c r="I408" s="28">
        <v>3</v>
      </c>
      <c r="J408" s="28" t="str">
        <f>VLOOKUP(I408,'111'!$G$37:$I$76,2,0)</f>
        <v>防御</v>
      </c>
      <c r="K408" s="28"/>
      <c r="L408" s="28" t="str">
        <f>G408&amp;"+"&amp;H408&amp;"，"&amp;J408&amp;"+"&amp;K408&amp;""</f>
        <v>攻击+，防御+</v>
      </c>
      <c r="M408" s="1">
        <v>2</v>
      </c>
      <c r="N408" s="1" t="str">
        <f t="shared" si="50"/>
        <v>18</v>
      </c>
    </row>
    <row r="409" spans="1:14" x14ac:dyDescent="0.25">
      <c r="A409" s="5" t="str">
        <f t="shared" si="48"/>
        <v>21804914</v>
      </c>
      <c r="B409" s="5">
        <v>21804</v>
      </c>
      <c r="C409" s="19" t="s">
        <v>72</v>
      </c>
      <c r="D409" s="5">
        <v>14</v>
      </c>
      <c r="E409" s="8" t="s">
        <v>219</v>
      </c>
      <c r="F409" s="9">
        <v>5</v>
      </c>
      <c r="G409" s="28" t="str">
        <f>VLOOKUP(F409,'111'!$G$37:$I$76,2,0)</f>
        <v>攻击加成</v>
      </c>
      <c r="H409" s="28"/>
      <c r="I409" s="28">
        <v>22</v>
      </c>
      <c r="J409" s="28" t="str">
        <f>VLOOKUP(I409,'111'!$G$37:$I$76,2,0)</f>
        <v>最终增伤</v>
      </c>
      <c r="K409" s="28"/>
      <c r="L409" s="28" t="str">
        <f>G409&amp;"+"&amp;H409/10&amp;"%，"&amp;J409&amp;"+"&amp;K409/10&amp;"%"</f>
        <v>攻击加成+0%，最终增伤+0%</v>
      </c>
      <c r="M409" s="1">
        <v>2</v>
      </c>
      <c r="N409" s="1" t="str">
        <f t="shared" si="50"/>
        <v>18</v>
      </c>
    </row>
    <row r="410" spans="1:14" x14ac:dyDescent="0.25">
      <c r="A410" s="5" t="str">
        <f t="shared" si="48"/>
        <v>21804915</v>
      </c>
      <c r="B410" s="5">
        <v>21804</v>
      </c>
      <c r="C410" s="19" t="s">
        <v>72</v>
      </c>
      <c r="D410" s="5">
        <v>15</v>
      </c>
      <c r="E410" s="8" t="s">
        <v>220</v>
      </c>
      <c r="F410" s="9">
        <v>2</v>
      </c>
      <c r="G410" s="28" t="str">
        <f>VLOOKUP(F410,'111'!$G$37:$I$76,2,0)</f>
        <v>攻击</v>
      </c>
      <c r="H410" s="28"/>
      <c r="I410" s="28">
        <v>3</v>
      </c>
      <c r="J410" s="28" t="str">
        <f>VLOOKUP(I410,'111'!$G$37:$I$76,2,0)</f>
        <v>防御</v>
      </c>
      <c r="K410" s="28"/>
      <c r="L410" s="28" t="str">
        <f>G410&amp;"+"&amp;H410&amp;"，"&amp;J410&amp;"+"&amp;K410&amp;""</f>
        <v>攻击+，防御+</v>
      </c>
      <c r="M410" s="1">
        <v>2</v>
      </c>
      <c r="N410" s="1" t="str">
        <f t="shared" si="50"/>
        <v>18</v>
      </c>
    </row>
    <row r="411" spans="1:14" x14ac:dyDescent="0.25">
      <c r="A411" s="5" t="str">
        <f t="shared" si="47"/>
        <v>21501901</v>
      </c>
      <c r="B411" s="5">
        <v>21501</v>
      </c>
      <c r="C411" s="5" t="s">
        <v>73</v>
      </c>
      <c r="D411" s="5">
        <v>1</v>
      </c>
      <c r="E411" s="8" t="s">
        <v>133</v>
      </c>
      <c r="F411" s="9">
        <v>2</v>
      </c>
      <c r="G411" s="28" t="s">
        <v>158</v>
      </c>
      <c r="H411" s="28">
        <v>300</v>
      </c>
      <c r="I411" s="28">
        <v>1</v>
      </c>
      <c r="J411" s="28" t="s">
        <v>156</v>
      </c>
      <c r="K411" s="28">
        <v>750</v>
      </c>
      <c r="L411" s="28" t="str">
        <f>G411&amp;"+"&amp;H411&amp;"，"&amp;J411&amp;"+"&amp;K411</f>
        <v>攻击+300，生命+750</v>
      </c>
      <c r="M411" s="1">
        <v>2</v>
      </c>
      <c r="N411" s="1" t="str">
        <f t="shared" si="50"/>
        <v>15</v>
      </c>
    </row>
    <row r="412" spans="1:14" x14ac:dyDescent="0.25">
      <c r="A412" s="5" t="str">
        <f t="shared" si="47"/>
        <v>21501902</v>
      </c>
      <c r="B412" s="5">
        <v>21501</v>
      </c>
      <c r="C412" s="5" t="s">
        <v>73</v>
      </c>
      <c r="D412" s="5">
        <v>2</v>
      </c>
      <c r="E412" s="8" t="s">
        <v>134</v>
      </c>
      <c r="F412" s="9">
        <v>5</v>
      </c>
      <c r="G412" s="28" t="s">
        <v>161</v>
      </c>
      <c r="H412" s="28">
        <v>60</v>
      </c>
      <c r="I412" s="28">
        <v>9</v>
      </c>
      <c r="J412" s="28" t="s">
        <v>164</v>
      </c>
      <c r="K412" s="28">
        <v>60</v>
      </c>
      <c r="L412" s="28" t="str">
        <f>G412&amp;"+"&amp;H412/10&amp;"%，"&amp;J412&amp;"+"&amp;K412/10&amp;"%"</f>
        <v>攻击加成+6%，命中+6%</v>
      </c>
      <c r="M412" s="1">
        <v>2</v>
      </c>
      <c r="N412" s="1" t="str">
        <f t="shared" si="50"/>
        <v>15</v>
      </c>
    </row>
    <row r="413" spans="1:14" x14ac:dyDescent="0.25">
      <c r="A413" s="5" t="str">
        <f t="shared" si="47"/>
        <v>21501903</v>
      </c>
      <c r="B413" s="5">
        <v>21501</v>
      </c>
      <c r="C413" s="5" t="s">
        <v>73</v>
      </c>
      <c r="D413" s="5">
        <v>3</v>
      </c>
      <c r="E413" s="8" t="s">
        <v>135</v>
      </c>
      <c r="F413" s="9">
        <v>3</v>
      </c>
      <c r="G413" s="28" t="s">
        <v>159</v>
      </c>
      <c r="H413" s="28">
        <v>300</v>
      </c>
      <c r="I413" s="28">
        <v>1</v>
      </c>
      <c r="J413" s="28" t="s">
        <v>156</v>
      </c>
      <c r="K413" s="28">
        <v>2250</v>
      </c>
      <c r="L413" s="28" t="str">
        <f>G413&amp;"+"&amp;H413&amp;"，"&amp;J413&amp;"+"&amp;K413&amp;""</f>
        <v>防御+300，生命+2250</v>
      </c>
      <c r="M413" s="1">
        <v>2</v>
      </c>
      <c r="N413" s="1" t="str">
        <f t="shared" si="50"/>
        <v>15</v>
      </c>
    </row>
    <row r="414" spans="1:14" x14ac:dyDescent="0.25">
      <c r="A414" s="5" t="str">
        <f t="shared" si="47"/>
        <v>21501904</v>
      </c>
      <c r="B414" s="5">
        <v>21501</v>
      </c>
      <c r="C414" s="5" t="s">
        <v>73</v>
      </c>
      <c r="D414" s="5">
        <v>4</v>
      </c>
      <c r="E414" s="8" t="s">
        <v>136</v>
      </c>
      <c r="F414" s="9">
        <v>7</v>
      </c>
      <c r="G414" s="28" t="s">
        <v>151</v>
      </c>
      <c r="H414" s="28">
        <v>45</v>
      </c>
      <c r="I414" s="28">
        <v>13</v>
      </c>
      <c r="J414" s="28" t="s">
        <v>167</v>
      </c>
      <c r="K414" s="28">
        <v>120</v>
      </c>
      <c r="L414" s="28" t="str">
        <f>G414&amp;"+"&amp;H414/10&amp;"%，"&amp;J414&amp;"+"&amp;K414/10&amp;"%"</f>
        <v>伤害加成+4.5%，暴击伤害+12%</v>
      </c>
      <c r="M414" s="1">
        <v>2</v>
      </c>
      <c r="N414" s="1" t="str">
        <f t="shared" si="50"/>
        <v>15</v>
      </c>
    </row>
    <row r="415" spans="1:14" x14ac:dyDescent="0.25">
      <c r="A415" s="5" t="str">
        <f t="shared" si="47"/>
        <v>21501905</v>
      </c>
      <c r="B415" s="5">
        <v>21501</v>
      </c>
      <c r="C415" s="5" t="s">
        <v>73</v>
      </c>
      <c r="D415" s="5">
        <v>5</v>
      </c>
      <c r="E415" s="8" t="s">
        <v>137</v>
      </c>
      <c r="F415" s="9">
        <v>7</v>
      </c>
      <c r="G415" s="28" t="s">
        <v>151</v>
      </c>
      <c r="H415" s="28">
        <v>75</v>
      </c>
      <c r="I415" s="28">
        <v>8</v>
      </c>
      <c r="J415" s="28" t="s">
        <v>163</v>
      </c>
      <c r="K415" s="28">
        <v>30</v>
      </c>
      <c r="L415" s="28" t="str">
        <f>G415&amp;"+"&amp;H415/10&amp;"%，"&amp;J415&amp;"+"&amp;K415/10&amp;"%"</f>
        <v>伤害加成+7.5%，伤害减免+3%</v>
      </c>
      <c r="M415" s="1">
        <v>2</v>
      </c>
      <c r="N415" s="1" t="str">
        <f t="shared" si="50"/>
        <v>15</v>
      </c>
    </row>
    <row r="416" spans="1:14" x14ac:dyDescent="0.25">
      <c r="A416" s="5" t="str">
        <f t="shared" si="47"/>
        <v>21501906</v>
      </c>
      <c r="B416" s="5">
        <v>21501</v>
      </c>
      <c r="C416" s="5" t="s">
        <v>73</v>
      </c>
      <c r="D416" s="5">
        <v>6</v>
      </c>
      <c r="E416" s="8" t="s">
        <v>211</v>
      </c>
      <c r="F416" s="9">
        <v>2</v>
      </c>
      <c r="G416" s="28" t="s">
        <v>158</v>
      </c>
      <c r="H416" s="28">
        <v>1500</v>
      </c>
      <c r="I416" s="28">
        <v>3</v>
      </c>
      <c r="J416" s="28" t="s">
        <v>159</v>
      </c>
      <c r="K416" s="28">
        <v>450</v>
      </c>
      <c r="L416" s="28" t="str">
        <f>G416&amp;"+"&amp;H416&amp;"，"&amp;J416&amp;"+"&amp;K416&amp;""</f>
        <v>攻击+1500，防御+450</v>
      </c>
      <c r="M416" s="1">
        <v>2</v>
      </c>
      <c r="N416" s="1" t="str">
        <f t="shared" si="50"/>
        <v>15</v>
      </c>
    </row>
    <row r="417" spans="1:14" x14ac:dyDescent="0.25">
      <c r="A417" s="5" t="str">
        <f t="shared" si="47"/>
        <v>21501907</v>
      </c>
      <c r="B417" s="5">
        <v>21501</v>
      </c>
      <c r="C417" s="5" t="s">
        <v>73</v>
      </c>
      <c r="D417" s="5">
        <v>7</v>
      </c>
      <c r="E417" s="8" t="s">
        <v>212</v>
      </c>
      <c r="F417" s="9">
        <v>5</v>
      </c>
      <c r="G417" s="28" t="s">
        <v>161</v>
      </c>
      <c r="H417" s="28">
        <v>60</v>
      </c>
      <c r="I417" s="28">
        <v>22</v>
      </c>
      <c r="J417" s="28" t="s">
        <v>236</v>
      </c>
      <c r="K417" s="28">
        <v>22</v>
      </c>
      <c r="L417" s="28" t="str">
        <f>G417&amp;"+"&amp;H417/10&amp;"%，"&amp;J417&amp;"+"&amp;K417/10&amp;"%"</f>
        <v>攻击加成+6%，最终增伤+2.2%</v>
      </c>
      <c r="M417" s="1">
        <v>2</v>
      </c>
      <c r="N417" s="1" t="str">
        <f t="shared" si="50"/>
        <v>15</v>
      </c>
    </row>
    <row r="418" spans="1:14" x14ac:dyDescent="0.25">
      <c r="A418" s="5" t="str">
        <f t="shared" si="47"/>
        <v>21501908</v>
      </c>
      <c r="B418" s="5">
        <v>21501</v>
      </c>
      <c r="C418" s="5" t="s">
        <v>73</v>
      </c>
      <c r="D418" s="5">
        <v>8</v>
      </c>
      <c r="E418" s="8" t="s">
        <v>213</v>
      </c>
      <c r="F418" s="9">
        <v>2</v>
      </c>
      <c r="G418" s="28" t="s">
        <v>158</v>
      </c>
      <c r="H418" s="28">
        <v>2250</v>
      </c>
      <c r="I418" s="28">
        <v>3</v>
      </c>
      <c r="J418" s="28" t="s">
        <v>159</v>
      </c>
      <c r="K418" s="28">
        <v>675</v>
      </c>
      <c r="L418" s="28" t="str">
        <f>G418&amp;"+"&amp;H418&amp;"，"&amp;J418&amp;"+"&amp;K418&amp;""</f>
        <v>攻击+2250，防御+675</v>
      </c>
      <c r="M418" s="1">
        <v>2</v>
      </c>
      <c r="N418" s="1" t="str">
        <f t="shared" si="50"/>
        <v>15</v>
      </c>
    </row>
    <row r="419" spans="1:14" x14ac:dyDescent="0.25">
      <c r="A419" s="5" t="str">
        <f t="shared" si="47"/>
        <v>21501909</v>
      </c>
      <c r="B419" s="5">
        <v>21501</v>
      </c>
      <c r="C419" s="5" t="s">
        <v>73</v>
      </c>
      <c r="D419" s="5">
        <v>9</v>
      </c>
      <c r="E419" s="8" t="s">
        <v>214</v>
      </c>
      <c r="F419" s="9">
        <v>5</v>
      </c>
      <c r="G419" s="28" t="s">
        <v>161</v>
      </c>
      <c r="H419" s="28">
        <v>90</v>
      </c>
      <c r="I419" s="28">
        <v>22</v>
      </c>
      <c r="J419" s="28" t="s">
        <v>236</v>
      </c>
      <c r="K419" s="28">
        <v>33</v>
      </c>
      <c r="L419" s="28" t="str">
        <f>G419&amp;"+"&amp;H419/10&amp;"%，"&amp;J419&amp;"+"&amp;K419/10&amp;"%"</f>
        <v>攻击加成+9%，最终增伤+3.3%</v>
      </c>
      <c r="M419" s="1">
        <v>2</v>
      </c>
      <c r="N419" s="1" t="str">
        <f t="shared" si="50"/>
        <v>15</v>
      </c>
    </row>
    <row r="420" spans="1:14" x14ac:dyDescent="0.25">
      <c r="A420" s="5" t="str">
        <f t="shared" ref="A420" si="51">B420&amp;9&amp;D420</f>
        <v>21501910</v>
      </c>
      <c r="B420" s="5">
        <v>21501</v>
      </c>
      <c r="C420" s="5" t="s">
        <v>73</v>
      </c>
      <c r="D420" s="5">
        <v>10</v>
      </c>
      <c r="E420" s="8" t="s">
        <v>215</v>
      </c>
      <c r="F420" s="9">
        <v>2</v>
      </c>
      <c r="G420" s="28" t="s">
        <v>158</v>
      </c>
      <c r="H420" s="28">
        <v>3375</v>
      </c>
      <c r="I420" s="28">
        <v>3</v>
      </c>
      <c r="J420" s="28" t="s">
        <v>159</v>
      </c>
      <c r="K420" s="28">
        <v>1012</v>
      </c>
      <c r="L420" s="28" t="str">
        <f>G420&amp;"+"&amp;H420&amp;"，"&amp;J420&amp;"+"&amp;K420&amp;""</f>
        <v>攻击+3375，防御+1012</v>
      </c>
      <c r="M420" s="1">
        <v>2</v>
      </c>
      <c r="N420" s="1" t="str">
        <f t="shared" si="50"/>
        <v>15</v>
      </c>
    </row>
    <row r="421" spans="1:14" x14ac:dyDescent="0.25">
      <c r="A421" s="5" t="str">
        <f t="shared" si="48"/>
        <v>21501911</v>
      </c>
      <c r="B421" s="5">
        <v>21501</v>
      </c>
      <c r="C421" s="5" t="s">
        <v>73</v>
      </c>
      <c r="D421" s="5">
        <v>11</v>
      </c>
      <c r="E421" s="8" t="s">
        <v>216</v>
      </c>
      <c r="F421" s="9">
        <v>2</v>
      </c>
      <c r="G421" s="28" t="s">
        <v>158</v>
      </c>
      <c r="H421" s="28">
        <v>0</v>
      </c>
      <c r="I421" s="28">
        <v>3</v>
      </c>
      <c r="J421" s="28" t="s">
        <v>159</v>
      </c>
      <c r="K421" s="28">
        <v>0</v>
      </c>
      <c r="L421" s="28" t="str">
        <f>G421&amp;"+"&amp;H421&amp;"，"&amp;J421&amp;"+"&amp;K421&amp;""</f>
        <v>攻击+0，防御+0</v>
      </c>
      <c r="M421" s="1">
        <v>2</v>
      </c>
      <c r="N421" s="1" t="str">
        <f t="shared" si="50"/>
        <v>15</v>
      </c>
    </row>
    <row r="422" spans="1:14" x14ac:dyDescent="0.25">
      <c r="A422" s="5" t="str">
        <f t="shared" si="48"/>
        <v>21501912</v>
      </c>
      <c r="B422" s="5">
        <v>21501</v>
      </c>
      <c r="C422" s="5" t="s">
        <v>73</v>
      </c>
      <c r="D422" s="5">
        <v>12</v>
      </c>
      <c r="E422" s="8" t="s">
        <v>217</v>
      </c>
      <c r="F422" s="9">
        <v>5</v>
      </c>
      <c r="G422" s="28" t="s">
        <v>161</v>
      </c>
      <c r="H422" s="28">
        <v>0</v>
      </c>
      <c r="I422" s="28">
        <v>22</v>
      </c>
      <c r="J422" s="28" t="s">
        <v>236</v>
      </c>
      <c r="K422" s="28">
        <v>0</v>
      </c>
      <c r="L422" s="28" t="str">
        <f>G422&amp;"+"&amp;H422/10&amp;"%，"&amp;J422&amp;"+"&amp;K422/10&amp;"%"</f>
        <v>攻击加成+0%，最终增伤+0%</v>
      </c>
      <c r="M422" s="1">
        <v>2</v>
      </c>
      <c r="N422" s="1" t="str">
        <f t="shared" si="50"/>
        <v>15</v>
      </c>
    </row>
    <row r="423" spans="1:14" x14ac:dyDescent="0.25">
      <c r="A423" s="5" t="str">
        <f t="shared" si="48"/>
        <v>21501913</v>
      </c>
      <c r="B423" s="5">
        <v>21501</v>
      </c>
      <c r="C423" s="5" t="s">
        <v>73</v>
      </c>
      <c r="D423" s="5">
        <v>13</v>
      </c>
      <c r="E423" s="8" t="s">
        <v>218</v>
      </c>
      <c r="F423" s="9">
        <v>2</v>
      </c>
      <c r="G423" s="28" t="s">
        <v>158</v>
      </c>
      <c r="H423" s="28">
        <v>0</v>
      </c>
      <c r="I423" s="28">
        <v>3</v>
      </c>
      <c r="J423" s="28" t="s">
        <v>159</v>
      </c>
      <c r="K423" s="28">
        <v>0</v>
      </c>
      <c r="L423" s="28" t="str">
        <f>G423&amp;"+"&amp;H423&amp;"，"&amp;J423&amp;"+"&amp;K423&amp;""</f>
        <v>攻击+0，防御+0</v>
      </c>
      <c r="M423" s="1">
        <v>2</v>
      </c>
      <c r="N423" s="1" t="str">
        <f t="shared" si="50"/>
        <v>15</v>
      </c>
    </row>
    <row r="424" spans="1:14" x14ac:dyDescent="0.25">
      <c r="A424" s="5" t="str">
        <f t="shared" si="48"/>
        <v>21501914</v>
      </c>
      <c r="B424" s="5">
        <v>21501</v>
      </c>
      <c r="C424" s="5" t="s">
        <v>73</v>
      </c>
      <c r="D424" s="5">
        <v>14</v>
      </c>
      <c r="E424" s="8" t="s">
        <v>219</v>
      </c>
      <c r="F424" s="9">
        <v>5</v>
      </c>
      <c r="G424" s="28" t="s">
        <v>161</v>
      </c>
      <c r="H424" s="28">
        <v>0</v>
      </c>
      <c r="I424" s="28">
        <v>22</v>
      </c>
      <c r="J424" s="28" t="s">
        <v>236</v>
      </c>
      <c r="K424" s="28">
        <v>0</v>
      </c>
      <c r="L424" s="28" t="str">
        <f>G424&amp;"+"&amp;H424/10&amp;"%，"&amp;J424&amp;"+"&amp;K424/10&amp;"%"</f>
        <v>攻击加成+0%，最终增伤+0%</v>
      </c>
      <c r="M424" s="1">
        <v>2</v>
      </c>
      <c r="N424" s="1" t="str">
        <f t="shared" si="50"/>
        <v>15</v>
      </c>
    </row>
    <row r="425" spans="1:14" x14ac:dyDescent="0.25">
      <c r="A425" s="5" t="str">
        <f t="shared" si="48"/>
        <v>21501915</v>
      </c>
      <c r="B425" s="5">
        <v>21501</v>
      </c>
      <c r="C425" s="5" t="s">
        <v>73</v>
      </c>
      <c r="D425" s="5">
        <v>15</v>
      </c>
      <c r="E425" s="8" t="s">
        <v>220</v>
      </c>
      <c r="F425" s="9">
        <v>2</v>
      </c>
      <c r="G425" s="28" t="s">
        <v>158</v>
      </c>
      <c r="H425" s="28">
        <v>0</v>
      </c>
      <c r="I425" s="28">
        <v>3</v>
      </c>
      <c r="J425" s="28" t="s">
        <v>159</v>
      </c>
      <c r="K425" s="28">
        <v>0</v>
      </c>
      <c r="L425" s="28" t="str">
        <f>G425&amp;"+"&amp;H425&amp;"，"&amp;J425&amp;"+"&amp;K425&amp;""</f>
        <v>攻击+0，防御+0</v>
      </c>
      <c r="M425" s="1">
        <v>2</v>
      </c>
      <c r="N425" s="1" t="str">
        <f t="shared" si="50"/>
        <v>15</v>
      </c>
    </row>
    <row r="426" spans="1:14" x14ac:dyDescent="0.25">
      <c r="A426" s="5" t="str">
        <f t="shared" si="47"/>
        <v>21502901</v>
      </c>
      <c r="B426" s="5">
        <v>21502</v>
      </c>
      <c r="C426" s="19" t="s">
        <v>74</v>
      </c>
      <c r="D426" s="5">
        <v>1</v>
      </c>
      <c r="E426" s="8" t="s">
        <v>133</v>
      </c>
      <c r="F426" s="9">
        <v>2</v>
      </c>
      <c r="G426" s="28" t="s">
        <v>158</v>
      </c>
      <c r="H426" s="28">
        <v>300</v>
      </c>
      <c r="I426" s="28">
        <v>1</v>
      </c>
      <c r="J426" s="28" t="s">
        <v>156</v>
      </c>
      <c r="K426" s="28">
        <v>750</v>
      </c>
      <c r="L426" s="28" t="str">
        <f>G426&amp;"+"&amp;H426&amp;"，"&amp;J426&amp;"+"&amp;K426</f>
        <v>攻击+300，生命+750</v>
      </c>
      <c r="M426" s="1">
        <v>2</v>
      </c>
      <c r="N426" s="1" t="str">
        <f t="shared" si="50"/>
        <v>15</v>
      </c>
    </row>
    <row r="427" spans="1:14" x14ac:dyDescent="0.25">
      <c r="A427" s="5" t="str">
        <f t="shared" si="47"/>
        <v>21502902</v>
      </c>
      <c r="B427" s="5">
        <v>21502</v>
      </c>
      <c r="C427" s="19" t="s">
        <v>74</v>
      </c>
      <c r="D427" s="5">
        <v>2</v>
      </c>
      <c r="E427" s="8" t="s">
        <v>134</v>
      </c>
      <c r="F427" s="9">
        <v>5</v>
      </c>
      <c r="G427" s="28" t="s">
        <v>161</v>
      </c>
      <c r="H427" s="28">
        <v>60</v>
      </c>
      <c r="I427" s="28">
        <v>9</v>
      </c>
      <c r="J427" s="28" t="s">
        <v>164</v>
      </c>
      <c r="K427" s="28">
        <v>60</v>
      </c>
      <c r="L427" s="28" t="str">
        <f>G427&amp;"+"&amp;H427/10&amp;"%，"&amp;J427&amp;"+"&amp;K427/10&amp;"%"</f>
        <v>攻击加成+6%，命中+6%</v>
      </c>
      <c r="M427" s="1">
        <v>2</v>
      </c>
      <c r="N427" s="1" t="str">
        <f t="shared" si="50"/>
        <v>15</v>
      </c>
    </row>
    <row r="428" spans="1:14" x14ac:dyDescent="0.25">
      <c r="A428" s="5" t="str">
        <f t="shared" si="47"/>
        <v>21502903</v>
      </c>
      <c r="B428" s="5">
        <v>21502</v>
      </c>
      <c r="C428" s="19" t="s">
        <v>74</v>
      </c>
      <c r="D428" s="5">
        <v>3</v>
      </c>
      <c r="E428" s="8" t="s">
        <v>135</v>
      </c>
      <c r="F428" s="9">
        <v>3</v>
      </c>
      <c r="G428" s="28" t="s">
        <v>159</v>
      </c>
      <c r="H428" s="28">
        <v>300</v>
      </c>
      <c r="I428" s="28">
        <v>1</v>
      </c>
      <c r="J428" s="28" t="s">
        <v>156</v>
      </c>
      <c r="K428" s="28">
        <v>2250</v>
      </c>
      <c r="L428" s="28" t="str">
        <f>G428&amp;"+"&amp;H428&amp;"，"&amp;J428&amp;"+"&amp;K428&amp;""</f>
        <v>防御+300，生命+2250</v>
      </c>
      <c r="M428" s="1">
        <v>2</v>
      </c>
      <c r="N428" s="1" t="str">
        <f t="shared" si="50"/>
        <v>15</v>
      </c>
    </row>
    <row r="429" spans="1:14" x14ac:dyDescent="0.25">
      <c r="A429" s="5" t="str">
        <f t="shared" si="47"/>
        <v>21502904</v>
      </c>
      <c r="B429" s="5">
        <v>21502</v>
      </c>
      <c r="C429" s="19" t="s">
        <v>74</v>
      </c>
      <c r="D429" s="5">
        <v>4</v>
      </c>
      <c r="E429" s="8" t="s">
        <v>136</v>
      </c>
      <c r="F429" s="9">
        <v>7</v>
      </c>
      <c r="G429" s="28" t="s">
        <v>151</v>
      </c>
      <c r="H429" s="28">
        <v>45</v>
      </c>
      <c r="I429" s="28">
        <v>13</v>
      </c>
      <c r="J429" s="28" t="s">
        <v>167</v>
      </c>
      <c r="K429" s="28">
        <v>120</v>
      </c>
      <c r="L429" s="28" t="str">
        <f>G429&amp;"+"&amp;H429/10&amp;"%，"&amp;J429&amp;"+"&amp;K429/10&amp;"%"</f>
        <v>伤害加成+4.5%，暴击伤害+12%</v>
      </c>
      <c r="M429" s="1">
        <v>2</v>
      </c>
      <c r="N429" s="1" t="str">
        <f t="shared" si="50"/>
        <v>15</v>
      </c>
    </row>
    <row r="430" spans="1:14" x14ac:dyDescent="0.25">
      <c r="A430" s="5" t="str">
        <f t="shared" si="47"/>
        <v>21502905</v>
      </c>
      <c r="B430" s="5">
        <v>21502</v>
      </c>
      <c r="C430" s="19" t="s">
        <v>74</v>
      </c>
      <c r="D430" s="5">
        <v>5</v>
      </c>
      <c r="E430" s="8" t="s">
        <v>137</v>
      </c>
      <c r="F430" s="9">
        <v>7</v>
      </c>
      <c r="G430" s="28" t="s">
        <v>151</v>
      </c>
      <c r="H430" s="28">
        <v>75</v>
      </c>
      <c r="I430" s="28">
        <v>8</v>
      </c>
      <c r="J430" s="28" t="s">
        <v>163</v>
      </c>
      <c r="K430" s="28">
        <v>30</v>
      </c>
      <c r="L430" s="28" t="str">
        <f>G430&amp;"+"&amp;H430/10&amp;"%，"&amp;J430&amp;"+"&amp;K430/10&amp;"%"</f>
        <v>伤害加成+7.5%，伤害减免+3%</v>
      </c>
      <c r="M430" s="1">
        <v>2</v>
      </c>
      <c r="N430" s="1" t="str">
        <f t="shared" si="50"/>
        <v>15</v>
      </c>
    </row>
    <row r="431" spans="1:14" x14ac:dyDescent="0.25">
      <c r="A431" s="5" t="str">
        <f t="shared" si="47"/>
        <v>21502906</v>
      </c>
      <c r="B431" s="5">
        <v>21502</v>
      </c>
      <c r="C431" s="19" t="s">
        <v>74</v>
      </c>
      <c r="D431" s="5">
        <v>6</v>
      </c>
      <c r="E431" s="8" t="s">
        <v>211</v>
      </c>
      <c r="F431" s="9">
        <v>2</v>
      </c>
      <c r="G431" s="28" t="s">
        <v>158</v>
      </c>
      <c r="H431" s="28">
        <v>1500</v>
      </c>
      <c r="I431" s="28">
        <v>3</v>
      </c>
      <c r="J431" s="28" t="s">
        <v>159</v>
      </c>
      <c r="K431" s="28">
        <v>450</v>
      </c>
      <c r="L431" s="28" t="str">
        <f>G431&amp;"+"&amp;H431&amp;"，"&amp;J431&amp;"+"&amp;K431&amp;""</f>
        <v>攻击+1500，防御+450</v>
      </c>
      <c r="M431" s="1">
        <v>2</v>
      </c>
      <c r="N431" s="1" t="str">
        <f t="shared" si="50"/>
        <v>15</v>
      </c>
    </row>
    <row r="432" spans="1:14" x14ac:dyDescent="0.25">
      <c r="A432" s="5" t="str">
        <f t="shared" si="47"/>
        <v>21502907</v>
      </c>
      <c r="B432" s="5">
        <v>21502</v>
      </c>
      <c r="C432" s="19" t="s">
        <v>74</v>
      </c>
      <c r="D432" s="5">
        <v>7</v>
      </c>
      <c r="E432" s="8" t="s">
        <v>212</v>
      </c>
      <c r="F432" s="9">
        <v>5</v>
      </c>
      <c r="G432" s="28" t="s">
        <v>161</v>
      </c>
      <c r="H432" s="28">
        <v>60</v>
      </c>
      <c r="I432" s="28">
        <v>22</v>
      </c>
      <c r="J432" s="28" t="s">
        <v>236</v>
      </c>
      <c r="K432" s="28">
        <v>22</v>
      </c>
      <c r="L432" s="28" t="str">
        <f>G432&amp;"+"&amp;H432/10&amp;"%，"&amp;J432&amp;"+"&amp;K432/10&amp;"%"</f>
        <v>攻击加成+6%，最终增伤+2.2%</v>
      </c>
      <c r="M432" s="1">
        <v>2</v>
      </c>
      <c r="N432" s="1" t="str">
        <f t="shared" si="50"/>
        <v>15</v>
      </c>
    </row>
    <row r="433" spans="1:14" x14ac:dyDescent="0.25">
      <c r="A433" s="5" t="str">
        <f t="shared" si="47"/>
        <v>21502908</v>
      </c>
      <c r="B433" s="5">
        <v>21502</v>
      </c>
      <c r="C433" s="19" t="s">
        <v>74</v>
      </c>
      <c r="D433" s="5">
        <v>8</v>
      </c>
      <c r="E433" s="8" t="s">
        <v>213</v>
      </c>
      <c r="F433" s="9">
        <v>2</v>
      </c>
      <c r="G433" s="28" t="s">
        <v>158</v>
      </c>
      <c r="H433" s="28">
        <v>2250</v>
      </c>
      <c r="I433" s="28">
        <v>3</v>
      </c>
      <c r="J433" s="28" t="s">
        <v>159</v>
      </c>
      <c r="K433" s="28">
        <v>675</v>
      </c>
      <c r="L433" s="28" t="str">
        <f>G433&amp;"+"&amp;H433&amp;"，"&amp;J433&amp;"+"&amp;K433&amp;""</f>
        <v>攻击+2250，防御+675</v>
      </c>
      <c r="M433" s="1">
        <v>2</v>
      </c>
      <c r="N433" s="1" t="str">
        <f t="shared" si="50"/>
        <v>15</v>
      </c>
    </row>
    <row r="434" spans="1:14" x14ac:dyDescent="0.25">
      <c r="A434" s="5" t="str">
        <f t="shared" si="47"/>
        <v>21502909</v>
      </c>
      <c r="B434" s="5">
        <v>21502</v>
      </c>
      <c r="C434" s="19" t="s">
        <v>74</v>
      </c>
      <c r="D434" s="5">
        <v>9</v>
      </c>
      <c r="E434" s="8" t="s">
        <v>214</v>
      </c>
      <c r="F434" s="9">
        <v>5</v>
      </c>
      <c r="G434" s="28" t="s">
        <v>161</v>
      </c>
      <c r="H434" s="28">
        <v>90</v>
      </c>
      <c r="I434" s="28">
        <v>22</v>
      </c>
      <c r="J434" s="28" t="s">
        <v>236</v>
      </c>
      <c r="K434" s="28">
        <v>33</v>
      </c>
      <c r="L434" s="28" t="str">
        <f>G434&amp;"+"&amp;H434/10&amp;"%，"&amp;J434&amp;"+"&amp;K434/10&amp;"%"</f>
        <v>攻击加成+9%，最终增伤+3.3%</v>
      </c>
      <c r="M434" s="1">
        <v>2</v>
      </c>
      <c r="N434" s="1" t="str">
        <f t="shared" si="50"/>
        <v>15</v>
      </c>
    </row>
    <row r="435" spans="1:14" x14ac:dyDescent="0.25">
      <c r="A435" s="5" t="str">
        <f t="shared" ref="A435" si="52">B435&amp;9&amp;D435</f>
        <v>21502910</v>
      </c>
      <c r="B435" s="5">
        <v>21502</v>
      </c>
      <c r="C435" s="19" t="s">
        <v>74</v>
      </c>
      <c r="D435" s="5">
        <v>10</v>
      </c>
      <c r="E435" s="8" t="s">
        <v>215</v>
      </c>
      <c r="F435" s="9">
        <v>2</v>
      </c>
      <c r="G435" s="28" t="s">
        <v>158</v>
      </c>
      <c r="H435" s="28">
        <v>3375</v>
      </c>
      <c r="I435" s="28">
        <v>3</v>
      </c>
      <c r="J435" s="28" t="s">
        <v>159</v>
      </c>
      <c r="K435" s="28">
        <v>1012</v>
      </c>
      <c r="L435" s="28" t="str">
        <f>G435&amp;"+"&amp;H435&amp;"，"&amp;J435&amp;"+"&amp;K435&amp;""</f>
        <v>攻击+3375，防御+1012</v>
      </c>
      <c r="M435" s="1">
        <v>2</v>
      </c>
      <c r="N435" s="1" t="str">
        <f t="shared" si="50"/>
        <v>15</v>
      </c>
    </row>
    <row r="436" spans="1:14" x14ac:dyDescent="0.25">
      <c r="A436" s="5" t="str">
        <f t="shared" si="48"/>
        <v>21502911</v>
      </c>
      <c r="B436" s="5">
        <v>21502</v>
      </c>
      <c r="C436" s="19" t="s">
        <v>74</v>
      </c>
      <c r="D436" s="5">
        <v>11</v>
      </c>
      <c r="E436" s="8" t="s">
        <v>216</v>
      </c>
      <c r="F436" s="9">
        <v>2</v>
      </c>
      <c r="G436" s="28" t="s">
        <v>158</v>
      </c>
      <c r="H436" s="28">
        <v>0</v>
      </c>
      <c r="I436" s="28">
        <v>3</v>
      </c>
      <c r="J436" s="28" t="s">
        <v>159</v>
      </c>
      <c r="K436" s="28">
        <v>0</v>
      </c>
      <c r="L436" s="28" t="str">
        <f>G436&amp;"+"&amp;H436&amp;"，"&amp;J436&amp;"+"&amp;K436&amp;""</f>
        <v>攻击+0，防御+0</v>
      </c>
      <c r="M436" s="1">
        <v>2</v>
      </c>
      <c r="N436" s="1" t="str">
        <f t="shared" si="50"/>
        <v>15</v>
      </c>
    </row>
    <row r="437" spans="1:14" x14ac:dyDescent="0.25">
      <c r="A437" s="5" t="str">
        <f t="shared" si="48"/>
        <v>21502912</v>
      </c>
      <c r="B437" s="5">
        <v>21502</v>
      </c>
      <c r="C437" s="19" t="s">
        <v>74</v>
      </c>
      <c r="D437" s="5">
        <v>12</v>
      </c>
      <c r="E437" s="8" t="s">
        <v>217</v>
      </c>
      <c r="F437" s="9">
        <v>5</v>
      </c>
      <c r="G437" s="28" t="s">
        <v>161</v>
      </c>
      <c r="H437" s="28">
        <v>0</v>
      </c>
      <c r="I437" s="28">
        <v>22</v>
      </c>
      <c r="J437" s="28" t="s">
        <v>236</v>
      </c>
      <c r="K437" s="28">
        <v>0</v>
      </c>
      <c r="L437" s="28" t="str">
        <f>G437&amp;"+"&amp;H437/10&amp;"%，"&amp;J437&amp;"+"&amp;K437/10&amp;"%"</f>
        <v>攻击加成+0%，最终增伤+0%</v>
      </c>
      <c r="M437" s="1">
        <v>2</v>
      </c>
      <c r="N437" s="1" t="str">
        <f t="shared" si="50"/>
        <v>15</v>
      </c>
    </row>
    <row r="438" spans="1:14" x14ac:dyDescent="0.25">
      <c r="A438" s="5" t="str">
        <f t="shared" si="48"/>
        <v>21502913</v>
      </c>
      <c r="B438" s="5">
        <v>21502</v>
      </c>
      <c r="C438" s="19" t="s">
        <v>74</v>
      </c>
      <c r="D438" s="5">
        <v>13</v>
      </c>
      <c r="E438" s="8" t="s">
        <v>218</v>
      </c>
      <c r="F438" s="9">
        <v>2</v>
      </c>
      <c r="G438" s="28" t="s">
        <v>158</v>
      </c>
      <c r="H438" s="28">
        <v>0</v>
      </c>
      <c r="I438" s="28">
        <v>3</v>
      </c>
      <c r="J438" s="28" t="s">
        <v>159</v>
      </c>
      <c r="K438" s="28">
        <v>0</v>
      </c>
      <c r="L438" s="28" t="str">
        <f>G438&amp;"+"&amp;H438&amp;"，"&amp;J438&amp;"+"&amp;K438&amp;""</f>
        <v>攻击+0，防御+0</v>
      </c>
      <c r="M438" s="1">
        <v>2</v>
      </c>
      <c r="N438" s="1" t="str">
        <f t="shared" si="50"/>
        <v>15</v>
      </c>
    </row>
    <row r="439" spans="1:14" x14ac:dyDescent="0.25">
      <c r="A439" s="5" t="str">
        <f t="shared" si="48"/>
        <v>21502914</v>
      </c>
      <c r="B439" s="5">
        <v>21502</v>
      </c>
      <c r="C439" s="19" t="s">
        <v>74</v>
      </c>
      <c r="D439" s="5">
        <v>14</v>
      </c>
      <c r="E439" s="8" t="s">
        <v>219</v>
      </c>
      <c r="F439" s="9">
        <v>5</v>
      </c>
      <c r="G439" s="28" t="s">
        <v>161</v>
      </c>
      <c r="H439" s="28">
        <v>0</v>
      </c>
      <c r="I439" s="28">
        <v>22</v>
      </c>
      <c r="J439" s="28" t="s">
        <v>236</v>
      </c>
      <c r="K439" s="28">
        <v>0</v>
      </c>
      <c r="L439" s="28" t="str">
        <f>G439&amp;"+"&amp;H439/10&amp;"%，"&amp;J439&amp;"+"&amp;K439/10&amp;"%"</f>
        <v>攻击加成+0%，最终增伤+0%</v>
      </c>
      <c r="M439" s="1">
        <v>2</v>
      </c>
      <c r="N439" s="1" t="str">
        <f t="shared" si="50"/>
        <v>15</v>
      </c>
    </row>
    <row r="440" spans="1:14" x14ac:dyDescent="0.25">
      <c r="A440" s="5" t="str">
        <f t="shared" si="48"/>
        <v>21502915</v>
      </c>
      <c r="B440" s="5">
        <v>21502</v>
      </c>
      <c r="C440" s="19" t="s">
        <v>74</v>
      </c>
      <c r="D440" s="5">
        <v>15</v>
      </c>
      <c r="E440" s="8" t="s">
        <v>220</v>
      </c>
      <c r="F440" s="9">
        <v>2</v>
      </c>
      <c r="G440" s="28" t="s">
        <v>158</v>
      </c>
      <c r="H440" s="28">
        <v>0</v>
      </c>
      <c r="I440" s="28">
        <v>3</v>
      </c>
      <c r="J440" s="28" t="s">
        <v>159</v>
      </c>
      <c r="K440" s="28">
        <v>0</v>
      </c>
      <c r="L440" s="28" t="str">
        <f>G440&amp;"+"&amp;H440&amp;"，"&amp;J440&amp;"+"&amp;K440&amp;""</f>
        <v>攻击+0，防御+0</v>
      </c>
      <c r="M440" s="1">
        <v>2</v>
      </c>
      <c r="N440" s="1" t="str">
        <f t="shared" si="50"/>
        <v>15</v>
      </c>
    </row>
    <row r="441" spans="1:14" x14ac:dyDescent="0.25">
      <c r="A441" s="5" t="str">
        <f t="shared" si="47"/>
        <v>21503901</v>
      </c>
      <c r="B441" s="5">
        <v>21503</v>
      </c>
      <c r="C441" s="5" t="s">
        <v>75</v>
      </c>
      <c r="D441" s="5">
        <v>1</v>
      </c>
      <c r="E441" s="8" t="s">
        <v>133</v>
      </c>
      <c r="F441" s="9">
        <v>2</v>
      </c>
      <c r="G441" s="28" t="s">
        <v>158</v>
      </c>
      <c r="H441" s="28">
        <v>240</v>
      </c>
      <c r="I441" s="28">
        <v>1</v>
      </c>
      <c r="J441" s="28" t="s">
        <v>156</v>
      </c>
      <c r="K441" s="28">
        <v>1200</v>
      </c>
      <c r="L441" s="28" t="str">
        <f>G441&amp;"+"&amp;H441&amp;"，"&amp;J441&amp;"+"&amp;K441</f>
        <v>攻击+240，生命+1200</v>
      </c>
      <c r="M441" s="1">
        <v>1</v>
      </c>
      <c r="N441" s="1" t="str">
        <f t="shared" si="50"/>
        <v>15</v>
      </c>
    </row>
    <row r="442" spans="1:14" x14ac:dyDescent="0.25">
      <c r="A442" s="5" t="str">
        <f t="shared" si="47"/>
        <v>21503902</v>
      </c>
      <c r="B442" s="5">
        <v>21503</v>
      </c>
      <c r="C442" s="5" t="s">
        <v>75</v>
      </c>
      <c r="D442" s="5">
        <v>2</v>
      </c>
      <c r="E442" s="8" t="s">
        <v>134</v>
      </c>
      <c r="F442" s="9">
        <v>5</v>
      </c>
      <c r="G442" s="28" t="s">
        <v>161</v>
      </c>
      <c r="H442" s="28">
        <v>45</v>
      </c>
      <c r="I442" s="28">
        <v>6</v>
      </c>
      <c r="J442" s="28" t="s">
        <v>162</v>
      </c>
      <c r="K442" s="28">
        <v>30</v>
      </c>
      <c r="L442" s="28" t="str">
        <f>G442&amp;"+"&amp;H442/10&amp;"%，"&amp;J442&amp;"+"&amp;K442/10&amp;"%"</f>
        <v>攻击加成+4.5%，防御加成+3%</v>
      </c>
      <c r="M442" s="1">
        <v>1</v>
      </c>
      <c r="N442" s="1" t="str">
        <f t="shared" si="50"/>
        <v>15</v>
      </c>
    </row>
    <row r="443" spans="1:14" x14ac:dyDescent="0.25">
      <c r="A443" s="5" t="str">
        <f t="shared" si="47"/>
        <v>21503903</v>
      </c>
      <c r="B443" s="5">
        <v>21503</v>
      </c>
      <c r="C443" s="5" t="s">
        <v>75</v>
      </c>
      <c r="D443" s="5">
        <v>3</v>
      </c>
      <c r="E443" s="8" t="s">
        <v>135</v>
      </c>
      <c r="F443" s="9">
        <v>3</v>
      </c>
      <c r="G443" s="28" t="s">
        <v>159</v>
      </c>
      <c r="H443" s="28">
        <v>180</v>
      </c>
      <c r="I443" s="28">
        <v>4</v>
      </c>
      <c r="J443" s="28" t="s">
        <v>160</v>
      </c>
      <c r="K443" s="28">
        <v>45</v>
      </c>
      <c r="L443" s="28" t="str">
        <f>G443&amp;"+"&amp;H443&amp;"，"&amp;J443&amp;"+"&amp;K443/10&amp;"%"</f>
        <v>防御+180，生命加成+4.5%</v>
      </c>
      <c r="M443" s="1">
        <v>1</v>
      </c>
      <c r="N443" s="1" t="str">
        <f t="shared" si="50"/>
        <v>15</v>
      </c>
    </row>
    <row r="444" spans="1:14" x14ac:dyDescent="0.25">
      <c r="A444" s="5" t="str">
        <f t="shared" si="47"/>
        <v>21503904</v>
      </c>
      <c r="B444" s="5">
        <v>21503</v>
      </c>
      <c r="C444" s="5" t="s">
        <v>75</v>
      </c>
      <c r="D444" s="5">
        <v>4</v>
      </c>
      <c r="E444" s="8" t="s">
        <v>136</v>
      </c>
      <c r="F444" s="9">
        <v>8</v>
      </c>
      <c r="G444" s="28" t="s">
        <v>163</v>
      </c>
      <c r="H444" s="28">
        <v>22</v>
      </c>
      <c r="I444" s="28">
        <v>14</v>
      </c>
      <c r="J444" s="28" t="s">
        <v>168</v>
      </c>
      <c r="K444" s="28">
        <v>150</v>
      </c>
      <c r="L444" s="28" t="str">
        <f>G444&amp;"+"&amp;H444/10&amp;"%，"&amp;J444&amp;"+"&amp;K444/10&amp;"%"</f>
        <v>伤害减免+2.2%，暴击免伤+15%</v>
      </c>
      <c r="M444" s="1">
        <v>1</v>
      </c>
      <c r="N444" s="1" t="str">
        <f t="shared" si="50"/>
        <v>15</v>
      </c>
    </row>
    <row r="445" spans="1:14" x14ac:dyDescent="0.25">
      <c r="A445" s="5" t="str">
        <f t="shared" ref="A445:A508" si="53">B445&amp;90&amp;D445</f>
        <v>21503905</v>
      </c>
      <c r="B445" s="5">
        <v>21503</v>
      </c>
      <c r="C445" s="5" t="s">
        <v>75</v>
      </c>
      <c r="D445" s="5">
        <v>5</v>
      </c>
      <c r="E445" s="8" t="s">
        <v>137</v>
      </c>
      <c r="F445" s="9">
        <v>7</v>
      </c>
      <c r="G445" s="28" t="s">
        <v>151</v>
      </c>
      <c r="H445" s="28">
        <v>75</v>
      </c>
      <c r="I445" s="28">
        <v>8</v>
      </c>
      <c r="J445" s="28" t="s">
        <v>163</v>
      </c>
      <c r="K445" s="28">
        <v>30</v>
      </c>
      <c r="L445" s="28" t="str">
        <f>G445&amp;"+"&amp;H445/10&amp;"%，"&amp;J445&amp;"+"&amp;K445/10&amp;"%"</f>
        <v>伤害加成+7.5%，伤害减免+3%</v>
      </c>
      <c r="M445" s="1">
        <v>1</v>
      </c>
      <c r="N445" s="1" t="str">
        <f t="shared" si="50"/>
        <v>15</v>
      </c>
    </row>
    <row r="446" spans="1:14" x14ac:dyDescent="0.25">
      <c r="A446" s="5" t="str">
        <f t="shared" si="53"/>
        <v>21503906</v>
      </c>
      <c r="B446" s="5">
        <v>21503</v>
      </c>
      <c r="C446" s="5" t="s">
        <v>75</v>
      </c>
      <c r="D446" s="5">
        <v>6</v>
      </c>
      <c r="E446" s="8" t="s">
        <v>211</v>
      </c>
      <c r="F446" s="9">
        <v>2</v>
      </c>
      <c r="G446" s="28" t="s">
        <v>158</v>
      </c>
      <c r="H446" s="28">
        <v>562</v>
      </c>
      <c r="I446" s="28">
        <v>1</v>
      </c>
      <c r="J446" s="28" t="s">
        <v>156</v>
      </c>
      <c r="K446" s="28">
        <v>12000</v>
      </c>
      <c r="L446" s="28" t="str">
        <f>G446&amp;"+"&amp;H446&amp;"，"&amp;J446&amp;"+"&amp;K446&amp;""</f>
        <v>攻击+562，生命+12000</v>
      </c>
      <c r="M446" s="1">
        <v>1</v>
      </c>
      <c r="N446" s="1" t="str">
        <f t="shared" si="50"/>
        <v>15</v>
      </c>
    </row>
    <row r="447" spans="1:14" x14ac:dyDescent="0.25">
      <c r="A447" s="5" t="str">
        <f t="shared" si="53"/>
        <v>21503907</v>
      </c>
      <c r="B447" s="5">
        <v>21503</v>
      </c>
      <c r="C447" s="5" t="s">
        <v>75</v>
      </c>
      <c r="D447" s="5">
        <v>7</v>
      </c>
      <c r="E447" s="8" t="s">
        <v>212</v>
      </c>
      <c r="F447" s="9">
        <v>4</v>
      </c>
      <c r="G447" s="28" t="s">
        <v>160</v>
      </c>
      <c r="H447" s="28">
        <v>90</v>
      </c>
      <c r="I447" s="28">
        <v>23</v>
      </c>
      <c r="J447" s="28" t="s">
        <v>262</v>
      </c>
      <c r="K447" s="28">
        <v>22</v>
      </c>
      <c r="L447" s="28" t="str">
        <f>G447&amp;"+"&amp;H447/10&amp;"%，"&amp;J447&amp;"+"&amp;K447/10&amp;"%"</f>
        <v>生命加成+9%，最终免伤+2.2%</v>
      </c>
      <c r="M447" s="1">
        <v>1</v>
      </c>
      <c r="N447" s="1" t="str">
        <f t="shared" si="50"/>
        <v>15</v>
      </c>
    </row>
    <row r="448" spans="1:14" x14ac:dyDescent="0.25">
      <c r="A448" s="5" t="str">
        <f t="shared" si="53"/>
        <v>21503908</v>
      </c>
      <c r="B448" s="5">
        <v>21503</v>
      </c>
      <c r="C448" s="5" t="s">
        <v>75</v>
      </c>
      <c r="D448" s="5">
        <v>8</v>
      </c>
      <c r="E448" s="8" t="s">
        <v>213</v>
      </c>
      <c r="F448" s="9">
        <v>2</v>
      </c>
      <c r="G448" s="28" t="s">
        <v>158</v>
      </c>
      <c r="H448" s="28">
        <v>937</v>
      </c>
      <c r="I448" s="28">
        <v>1</v>
      </c>
      <c r="J448" s="28" t="s">
        <v>156</v>
      </c>
      <c r="K448" s="28">
        <v>18000</v>
      </c>
      <c r="L448" s="28" t="str">
        <f>G448&amp;"+"&amp;H448&amp;"，"&amp;J448&amp;"+"&amp;K448&amp;""</f>
        <v>攻击+937，生命+18000</v>
      </c>
      <c r="M448" s="1">
        <v>1</v>
      </c>
      <c r="N448" s="1" t="str">
        <f t="shared" si="50"/>
        <v>15</v>
      </c>
    </row>
    <row r="449" spans="1:14" x14ac:dyDescent="0.25">
      <c r="A449" s="5" t="str">
        <f t="shared" si="53"/>
        <v>21503909</v>
      </c>
      <c r="B449" s="5">
        <v>21503</v>
      </c>
      <c r="C449" s="5" t="s">
        <v>75</v>
      </c>
      <c r="D449" s="5">
        <v>9</v>
      </c>
      <c r="E449" s="8" t="s">
        <v>214</v>
      </c>
      <c r="F449" s="9">
        <v>4</v>
      </c>
      <c r="G449" s="28" t="s">
        <v>160</v>
      </c>
      <c r="H449" s="28">
        <v>135</v>
      </c>
      <c r="I449" s="28">
        <v>23</v>
      </c>
      <c r="J449" s="28" t="s">
        <v>262</v>
      </c>
      <c r="K449" s="28">
        <v>33</v>
      </c>
      <c r="L449" s="28" t="str">
        <f>G449&amp;"+"&amp;H449/10&amp;"%，"&amp;J449&amp;"+"&amp;K449/10&amp;"%"</f>
        <v>生命加成+13.5%，最终免伤+3.3%</v>
      </c>
      <c r="M449" s="1">
        <v>1</v>
      </c>
      <c r="N449" s="1" t="str">
        <f t="shared" si="50"/>
        <v>15</v>
      </c>
    </row>
    <row r="450" spans="1:14" x14ac:dyDescent="0.25">
      <c r="A450" s="5" t="str">
        <f t="shared" ref="A450" si="54">B450&amp;9&amp;D450</f>
        <v>21503910</v>
      </c>
      <c r="B450" s="5">
        <v>21503</v>
      </c>
      <c r="C450" s="5" t="s">
        <v>75</v>
      </c>
      <c r="D450" s="5">
        <v>10</v>
      </c>
      <c r="E450" s="8" t="s">
        <v>215</v>
      </c>
      <c r="F450" s="9">
        <v>2</v>
      </c>
      <c r="G450" s="28" t="s">
        <v>158</v>
      </c>
      <c r="H450" s="28">
        <v>1406</v>
      </c>
      <c r="I450" s="28">
        <v>1</v>
      </c>
      <c r="J450" s="28" t="s">
        <v>156</v>
      </c>
      <c r="K450" s="28">
        <v>27000</v>
      </c>
      <c r="L450" s="28" t="str">
        <f>G450&amp;"+"&amp;H450&amp;"，"&amp;J450&amp;"+"&amp;K450&amp;""</f>
        <v>攻击+1406，生命+27000</v>
      </c>
      <c r="M450" s="1">
        <v>1</v>
      </c>
      <c r="N450" s="1" t="str">
        <f t="shared" si="50"/>
        <v>15</v>
      </c>
    </row>
    <row r="451" spans="1:14" x14ac:dyDescent="0.25">
      <c r="A451" s="5" t="str">
        <f t="shared" si="48"/>
        <v>21503911</v>
      </c>
      <c r="B451" s="5">
        <v>21503</v>
      </c>
      <c r="C451" s="5" t="s">
        <v>75</v>
      </c>
      <c r="D451" s="5">
        <v>11</v>
      </c>
      <c r="E451" s="8" t="s">
        <v>216</v>
      </c>
      <c r="F451" s="9">
        <v>2</v>
      </c>
      <c r="G451" s="28" t="s">
        <v>158</v>
      </c>
      <c r="H451" s="28">
        <v>0</v>
      </c>
      <c r="I451" s="28">
        <v>1</v>
      </c>
      <c r="J451" s="28" t="s">
        <v>156</v>
      </c>
      <c r="K451" s="28">
        <v>0</v>
      </c>
      <c r="L451" s="28" t="str">
        <f>G451&amp;"+"&amp;H451&amp;"，"&amp;J451&amp;"+"&amp;K451&amp;""</f>
        <v>攻击+0，生命+0</v>
      </c>
      <c r="M451" s="1">
        <v>1</v>
      </c>
      <c r="N451" s="1" t="str">
        <f t="shared" si="50"/>
        <v>15</v>
      </c>
    </row>
    <row r="452" spans="1:14" x14ac:dyDescent="0.25">
      <c r="A452" s="5" t="str">
        <f t="shared" si="48"/>
        <v>21503912</v>
      </c>
      <c r="B452" s="5">
        <v>21503</v>
      </c>
      <c r="C452" s="5" t="s">
        <v>75</v>
      </c>
      <c r="D452" s="5">
        <v>12</v>
      </c>
      <c r="E452" s="8" t="s">
        <v>217</v>
      </c>
      <c r="F452" s="9">
        <v>4</v>
      </c>
      <c r="G452" s="28" t="s">
        <v>160</v>
      </c>
      <c r="H452" s="28">
        <v>0</v>
      </c>
      <c r="I452" s="28">
        <v>23</v>
      </c>
      <c r="J452" s="28" t="s">
        <v>262</v>
      </c>
      <c r="K452" s="28">
        <v>0</v>
      </c>
      <c r="L452" s="28" t="str">
        <f>G452&amp;"+"&amp;H452/10&amp;"%，"&amp;J452&amp;"+"&amp;K452/10&amp;"%"</f>
        <v>生命加成+0%，最终免伤+0%</v>
      </c>
      <c r="M452" s="1">
        <v>1</v>
      </c>
      <c r="N452" s="1" t="str">
        <f t="shared" si="50"/>
        <v>15</v>
      </c>
    </row>
    <row r="453" spans="1:14" x14ac:dyDescent="0.25">
      <c r="A453" s="5" t="str">
        <f t="shared" si="48"/>
        <v>21503913</v>
      </c>
      <c r="B453" s="5">
        <v>21503</v>
      </c>
      <c r="C453" s="5" t="s">
        <v>75</v>
      </c>
      <c r="D453" s="5">
        <v>13</v>
      </c>
      <c r="E453" s="8" t="s">
        <v>218</v>
      </c>
      <c r="F453" s="9">
        <v>2</v>
      </c>
      <c r="G453" s="28" t="s">
        <v>158</v>
      </c>
      <c r="H453" s="28">
        <v>0</v>
      </c>
      <c r="I453" s="28">
        <v>1</v>
      </c>
      <c r="J453" s="28" t="s">
        <v>156</v>
      </c>
      <c r="K453" s="28">
        <v>0</v>
      </c>
      <c r="L453" s="28" t="str">
        <f>G453&amp;"+"&amp;H453&amp;"，"&amp;J453&amp;"+"&amp;K453&amp;""</f>
        <v>攻击+0，生命+0</v>
      </c>
      <c r="M453" s="1">
        <v>1</v>
      </c>
      <c r="N453" s="1" t="str">
        <f t="shared" si="50"/>
        <v>15</v>
      </c>
    </row>
    <row r="454" spans="1:14" x14ac:dyDescent="0.25">
      <c r="A454" s="5" t="str">
        <f t="shared" ref="A454:A515" si="55">B454&amp;9&amp;D454</f>
        <v>21503914</v>
      </c>
      <c r="B454" s="5">
        <v>21503</v>
      </c>
      <c r="C454" s="5" t="s">
        <v>75</v>
      </c>
      <c r="D454" s="5">
        <v>14</v>
      </c>
      <c r="E454" s="8" t="s">
        <v>219</v>
      </c>
      <c r="F454" s="9">
        <v>4</v>
      </c>
      <c r="G454" s="28" t="s">
        <v>160</v>
      </c>
      <c r="H454" s="28">
        <v>0</v>
      </c>
      <c r="I454" s="28">
        <v>23</v>
      </c>
      <c r="J454" s="28" t="s">
        <v>262</v>
      </c>
      <c r="K454" s="28">
        <v>0</v>
      </c>
      <c r="L454" s="28" t="str">
        <f>G454&amp;"+"&amp;H454/10&amp;"%，"&amp;J454&amp;"+"&amp;K454/10&amp;"%"</f>
        <v>生命加成+0%，最终免伤+0%</v>
      </c>
      <c r="M454" s="1">
        <v>1</v>
      </c>
      <c r="N454" s="1" t="str">
        <f t="shared" si="50"/>
        <v>15</v>
      </c>
    </row>
    <row r="455" spans="1:14" x14ac:dyDescent="0.25">
      <c r="A455" s="5" t="str">
        <f t="shared" si="55"/>
        <v>21503915</v>
      </c>
      <c r="B455" s="5">
        <v>21503</v>
      </c>
      <c r="C455" s="5" t="s">
        <v>75</v>
      </c>
      <c r="D455" s="5">
        <v>15</v>
      </c>
      <c r="E455" s="8" t="s">
        <v>220</v>
      </c>
      <c r="F455" s="9">
        <v>2</v>
      </c>
      <c r="G455" s="28" t="s">
        <v>158</v>
      </c>
      <c r="H455" s="28">
        <v>0</v>
      </c>
      <c r="I455" s="28">
        <v>1</v>
      </c>
      <c r="J455" s="28" t="s">
        <v>156</v>
      </c>
      <c r="K455" s="28">
        <v>0</v>
      </c>
      <c r="L455" s="28" t="str">
        <f>G455&amp;"+"&amp;H455&amp;"，"&amp;J455&amp;"+"&amp;K455&amp;""</f>
        <v>攻击+0，生命+0</v>
      </c>
      <c r="M455" s="1">
        <v>1</v>
      </c>
      <c r="N455" s="1" t="str">
        <f t="shared" si="50"/>
        <v>15</v>
      </c>
    </row>
    <row r="456" spans="1:14" x14ac:dyDescent="0.25">
      <c r="A456" s="5" t="str">
        <f t="shared" si="53"/>
        <v>21504901</v>
      </c>
      <c r="B456" s="5">
        <v>21504</v>
      </c>
      <c r="C456" s="19" t="s">
        <v>76</v>
      </c>
      <c r="D456" s="5">
        <v>1</v>
      </c>
      <c r="E456" s="8" t="s">
        <v>133</v>
      </c>
      <c r="F456" s="9">
        <v>2</v>
      </c>
      <c r="G456" s="28" t="s">
        <v>158</v>
      </c>
      <c r="H456" s="28">
        <v>300</v>
      </c>
      <c r="I456" s="28">
        <v>1</v>
      </c>
      <c r="J456" s="28" t="s">
        <v>156</v>
      </c>
      <c r="K456" s="28">
        <v>750</v>
      </c>
      <c r="L456" s="28" t="str">
        <f>G456&amp;"+"&amp;H456&amp;"，"&amp;J456&amp;"+"&amp;K456</f>
        <v>攻击+300，生命+750</v>
      </c>
      <c r="M456" s="1">
        <v>2</v>
      </c>
      <c r="N456" s="1" t="str">
        <f t="shared" si="50"/>
        <v>15</v>
      </c>
    </row>
    <row r="457" spans="1:14" x14ac:dyDescent="0.25">
      <c r="A457" s="5" t="str">
        <f t="shared" si="53"/>
        <v>21504902</v>
      </c>
      <c r="B457" s="5">
        <v>21504</v>
      </c>
      <c r="C457" s="19" t="s">
        <v>76</v>
      </c>
      <c r="D457" s="5">
        <v>2</v>
      </c>
      <c r="E457" s="8" t="s">
        <v>134</v>
      </c>
      <c r="F457" s="9">
        <v>5</v>
      </c>
      <c r="G457" s="28" t="s">
        <v>161</v>
      </c>
      <c r="H457" s="28">
        <v>60</v>
      </c>
      <c r="I457" s="28">
        <v>9</v>
      </c>
      <c r="J457" s="28" t="s">
        <v>164</v>
      </c>
      <c r="K457" s="28">
        <v>60</v>
      </c>
      <c r="L457" s="28" t="str">
        <f>G457&amp;"+"&amp;H457/10&amp;"%，"&amp;J457&amp;"+"&amp;K457/10&amp;"%"</f>
        <v>攻击加成+6%，命中+6%</v>
      </c>
      <c r="M457" s="1">
        <v>2</v>
      </c>
      <c r="N457" s="1" t="str">
        <f t="shared" si="50"/>
        <v>15</v>
      </c>
    </row>
    <row r="458" spans="1:14" x14ac:dyDescent="0.25">
      <c r="A458" s="5" t="str">
        <f t="shared" si="53"/>
        <v>21504903</v>
      </c>
      <c r="B458" s="5">
        <v>21504</v>
      </c>
      <c r="C458" s="19" t="s">
        <v>76</v>
      </c>
      <c r="D458" s="5">
        <v>3</v>
      </c>
      <c r="E458" s="8" t="s">
        <v>135</v>
      </c>
      <c r="F458" s="9">
        <v>3</v>
      </c>
      <c r="G458" s="28" t="s">
        <v>159</v>
      </c>
      <c r="H458" s="28">
        <v>300</v>
      </c>
      <c r="I458" s="28">
        <v>1</v>
      </c>
      <c r="J458" s="28" t="s">
        <v>156</v>
      </c>
      <c r="K458" s="28">
        <v>2250</v>
      </c>
      <c r="L458" s="28" t="str">
        <f>G458&amp;"+"&amp;H458&amp;"，"&amp;J458&amp;"+"&amp;K458&amp;""</f>
        <v>防御+300，生命+2250</v>
      </c>
      <c r="M458" s="1">
        <v>2</v>
      </c>
      <c r="N458" s="1" t="str">
        <f t="shared" si="50"/>
        <v>15</v>
      </c>
    </row>
    <row r="459" spans="1:14" x14ac:dyDescent="0.25">
      <c r="A459" s="5" t="str">
        <f t="shared" si="53"/>
        <v>21504904</v>
      </c>
      <c r="B459" s="5">
        <v>21504</v>
      </c>
      <c r="C459" s="19" t="s">
        <v>76</v>
      </c>
      <c r="D459" s="5">
        <v>4</v>
      </c>
      <c r="E459" s="8" t="s">
        <v>136</v>
      </c>
      <c r="F459" s="9">
        <v>7</v>
      </c>
      <c r="G459" s="28" t="s">
        <v>151</v>
      </c>
      <c r="H459" s="28">
        <v>45</v>
      </c>
      <c r="I459" s="28">
        <v>13</v>
      </c>
      <c r="J459" s="28" t="s">
        <v>167</v>
      </c>
      <c r="K459" s="28">
        <v>120</v>
      </c>
      <c r="L459" s="28" t="str">
        <f>G459&amp;"+"&amp;H459/10&amp;"%，"&amp;J459&amp;"+"&amp;K459/10&amp;"%"</f>
        <v>伤害加成+4.5%，暴击伤害+12%</v>
      </c>
      <c r="M459" s="1">
        <v>2</v>
      </c>
      <c r="N459" s="1" t="str">
        <f t="shared" si="50"/>
        <v>15</v>
      </c>
    </row>
    <row r="460" spans="1:14" x14ac:dyDescent="0.25">
      <c r="A460" s="5" t="str">
        <f t="shared" si="53"/>
        <v>21504905</v>
      </c>
      <c r="B460" s="5">
        <v>21504</v>
      </c>
      <c r="C460" s="19" t="s">
        <v>76</v>
      </c>
      <c r="D460" s="5">
        <v>5</v>
      </c>
      <c r="E460" s="8" t="s">
        <v>137</v>
      </c>
      <c r="F460" s="9">
        <v>7</v>
      </c>
      <c r="G460" s="28" t="s">
        <v>151</v>
      </c>
      <c r="H460" s="28">
        <v>75</v>
      </c>
      <c r="I460" s="28">
        <v>8</v>
      </c>
      <c r="J460" s="28" t="s">
        <v>163</v>
      </c>
      <c r="K460" s="28">
        <v>30</v>
      </c>
      <c r="L460" s="28" t="str">
        <f>G460&amp;"+"&amp;H460/10&amp;"%，"&amp;J460&amp;"+"&amp;K460/10&amp;"%"</f>
        <v>伤害加成+7.5%，伤害减免+3%</v>
      </c>
      <c r="M460" s="1">
        <v>2</v>
      </c>
      <c r="N460" s="1" t="str">
        <f t="shared" si="50"/>
        <v>15</v>
      </c>
    </row>
    <row r="461" spans="1:14" x14ac:dyDescent="0.25">
      <c r="A461" s="5" t="str">
        <f t="shared" si="53"/>
        <v>21504906</v>
      </c>
      <c r="B461" s="5">
        <v>21504</v>
      </c>
      <c r="C461" s="19" t="s">
        <v>76</v>
      </c>
      <c r="D461" s="5">
        <v>6</v>
      </c>
      <c r="E461" s="8" t="s">
        <v>211</v>
      </c>
      <c r="F461" s="9">
        <v>2</v>
      </c>
      <c r="G461" s="28" t="s">
        <v>158</v>
      </c>
      <c r="H461" s="28">
        <v>1500</v>
      </c>
      <c r="I461" s="28">
        <v>3</v>
      </c>
      <c r="J461" s="28" t="s">
        <v>159</v>
      </c>
      <c r="K461" s="28">
        <v>450</v>
      </c>
      <c r="L461" s="28" t="str">
        <f>G461&amp;"+"&amp;H461&amp;"，"&amp;J461&amp;"+"&amp;K461&amp;""</f>
        <v>攻击+1500，防御+450</v>
      </c>
      <c r="M461" s="1">
        <v>2</v>
      </c>
      <c r="N461" s="1" t="str">
        <f t="shared" si="50"/>
        <v>15</v>
      </c>
    </row>
    <row r="462" spans="1:14" x14ac:dyDescent="0.25">
      <c r="A462" s="5" t="str">
        <f t="shared" si="53"/>
        <v>21504907</v>
      </c>
      <c r="B462" s="5">
        <v>21504</v>
      </c>
      <c r="C462" s="19" t="s">
        <v>76</v>
      </c>
      <c r="D462" s="5">
        <v>7</v>
      </c>
      <c r="E462" s="8" t="s">
        <v>212</v>
      </c>
      <c r="F462" s="9">
        <v>5</v>
      </c>
      <c r="G462" s="28" t="s">
        <v>161</v>
      </c>
      <c r="H462" s="28">
        <v>60</v>
      </c>
      <c r="I462" s="28">
        <v>22</v>
      </c>
      <c r="J462" s="28" t="s">
        <v>236</v>
      </c>
      <c r="K462" s="28">
        <v>22</v>
      </c>
      <c r="L462" s="28" t="str">
        <f>G462&amp;"+"&amp;H462/10&amp;"%，"&amp;J462&amp;"+"&amp;K462/10&amp;"%"</f>
        <v>攻击加成+6%，最终增伤+2.2%</v>
      </c>
      <c r="M462" s="1">
        <v>2</v>
      </c>
      <c r="N462" s="1" t="str">
        <f t="shared" si="50"/>
        <v>15</v>
      </c>
    </row>
    <row r="463" spans="1:14" x14ac:dyDescent="0.25">
      <c r="A463" s="5" t="str">
        <f t="shared" si="53"/>
        <v>21504908</v>
      </c>
      <c r="B463" s="5">
        <v>21504</v>
      </c>
      <c r="C463" s="19" t="s">
        <v>76</v>
      </c>
      <c r="D463" s="5">
        <v>8</v>
      </c>
      <c r="E463" s="8" t="s">
        <v>213</v>
      </c>
      <c r="F463" s="9">
        <v>2</v>
      </c>
      <c r="G463" s="28" t="s">
        <v>158</v>
      </c>
      <c r="H463" s="28">
        <v>2250</v>
      </c>
      <c r="I463" s="28">
        <v>3</v>
      </c>
      <c r="J463" s="28" t="s">
        <v>159</v>
      </c>
      <c r="K463" s="28">
        <v>675</v>
      </c>
      <c r="L463" s="28" t="str">
        <f>G463&amp;"+"&amp;H463&amp;"，"&amp;J463&amp;"+"&amp;K463&amp;""</f>
        <v>攻击+2250，防御+675</v>
      </c>
      <c r="M463" s="1">
        <v>2</v>
      </c>
      <c r="N463" s="1" t="str">
        <f t="shared" si="50"/>
        <v>15</v>
      </c>
    </row>
    <row r="464" spans="1:14" x14ac:dyDescent="0.25">
      <c r="A464" s="5" t="str">
        <f t="shared" si="53"/>
        <v>21504909</v>
      </c>
      <c r="B464" s="5">
        <v>21504</v>
      </c>
      <c r="C464" s="19" t="s">
        <v>76</v>
      </c>
      <c r="D464" s="5">
        <v>9</v>
      </c>
      <c r="E464" s="8" t="s">
        <v>214</v>
      </c>
      <c r="F464" s="9">
        <v>5</v>
      </c>
      <c r="G464" s="28" t="s">
        <v>161</v>
      </c>
      <c r="H464" s="28">
        <v>90</v>
      </c>
      <c r="I464" s="28">
        <v>22</v>
      </c>
      <c r="J464" s="28" t="s">
        <v>236</v>
      </c>
      <c r="K464" s="28">
        <v>33</v>
      </c>
      <c r="L464" s="28" t="str">
        <f>G464&amp;"+"&amp;H464/10&amp;"%，"&amp;J464&amp;"+"&amp;K464/10&amp;"%"</f>
        <v>攻击加成+9%，最终增伤+3.3%</v>
      </c>
      <c r="M464" s="1">
        <v>2</v>
      </c>
      <c r="N464" s="1" t="str">
        <f t="shared" si="50"/>
        <v>15</v>
      </c>
    </row>
    <row r="465" spans="1:14" x14ac:dyDescent="0.25">
      <c r="A465" s="5" t="str">
        <f t="shared" ref="A465" si="56">B465&amp;9&amp;D465</f>
        <v>21504910</v>
      </c>
      <c r="B465" s="5">
        <v>21504</v>
      </c>
      <c r="C465" s="19" t="s">
        <v>76</v>
      </c>
      <c r="D465" s="5">
        <v>10</v>
      </c>
      <c r="E465" s="8" t="s">
        <v>215</v>
      </c>
      <c r="F465" s="9">
        <v>2</v>
      </c>
      <c r="G465" s="28" t="s">
        <v>158</v>
      </c>
      <c r="H465" s="28">
        <v>3375</v>
      </c>
      <c r="I465" s="28">
        <v>3</v>
      </c>
      <c r="J465" s="28" t="s">
        <v>159</v>
      </c>
      <c r="K465" s="28">
        <v>1012</v>
      </c>
      <c r="L465" s="28" t="str">
        <f>G465&amp;"+"&amp;H465&amp;"，"&amp;J465&amp;"+"&amp;K465&amp;""</f>
        <v>攻击+3375，防御+1012</v>
      </c>
      <c r="M465" s="1">
        <v>2</v>
      </c>
      <c r="N465" s="1" t="str">
        <f t="shared" si="50"/>
        <v>15</v>
      </c>
    </row>
    <row r="466" spans="1:14" x14ac:dyDescent="0.25">
      <c r="A466" s="5" t="str">
        <f t="shared" si="55"/>
        <v>21504911</v>
      </c>
      <c r="B466" s="5">
        <v>21504</v>
      </c>
      <c r="C466" s="19" t="s">
        <v>76</v>
      </c>
      <c r="D466" s="5">
        <v>11</v>
      </c>
      <c r="E466" s="8" t="s">
        <v>216</v>
      </c>
      <c r="F466" s="9">
        <v>2</v>
      </c>
      <c r="G466" s="28" t="s">
        <v>158</v>
      </c>
      <c r="H466" s="28">
        <v>0</v>
      </c>
      <c r="I466" s="28">
        <v>3</v>
      </c>
      <c r="J466" s="28" t="s">
        <v>159</v>
      </c>
      <c r="K466" s="28">
        <v>0</v>
      </c>
      <c r="L466" s="28" t="str">
        <f>G466&amp;"+"&amp;H466&amp;"，"&amp;J466&amp;"+"&amp;K466&amp;""</f>
        <v>攻击+0，防御+0</v>
      </c>
      <c r="M466" s="1">
        <v>2</v>
      </c>
      <c r="N466" s="1" t="str">
        <f t="shared" si="50"/>
        <v>15</v>
      </c>
    </row>
    <row r="467" spans="1:14" x14ac:dyDescent="0.25">
      <c r="A467" s="5" t="str">
        <f t="shared" si="55"/>
        <v>21504912</v>
      </c>
      <c r="B467" s="5">
        <v>21504</v>
      </c>
      <c r="C467" s="19" t="s">
        <v>76</v>
      </c>
      <c r="D467" s="5">
        <v>12</v>
      </c>
      <c r="E467" s="8" t="s">
        <v>217</v>
      </c>
      <c r="F467" s="9">
        <v>5</v>
      </c>
      <c r="G467" s="28" t="s">
        <v>161</v>
      </c>
      <c r="H467" s="28">
        <v>0</v>
      </c>
      <c r="I467" s="28">
        <v>22</v>
      </c>
      <c r="J467" s="28" t="s">
        <v>236</v>
      </c>
      <c r="K467" s="28">
        <v>0</v>
      </c>
      <c r="L467" s="28" t="str">
        <f>G467&amp;"+"&amp;H467/10&amp;"%，"&amp;J467&amp;"+"&amp;K467/10&amp;"%"</f>
        <v>攻击加成+0%，最终增伤+0%</v>
      </c>
      <c r="M467" s="1">
        <v>2</v>
      </c>
      <c r="N467" s="1" t="str">
        <f t="shared" si="50"/>
        <v>15</v>
      </c>
    </row>
    <row r="468" spans="1:14" x14ac:dyDescent="0.25">
      <c r="A468" s="5" t="str">
        <f t="shared" si="55"/>
        <v>21504913</v>
      </c>
      <c r="B468" s="5">
        <v>21504</v>
      </c>
      <c r="C468" s="19" t="s">
        <v>76</v>
      </c>
      <c r="D468" s="5">
        <v>13</v>
      </c>
      <c r="E468" s="8" t="s">
        <v>218</v>
      </c>
      <c r="F468" s="9">
        <v>2</v>
      </c>
      <c r="G468" s="28" t="s">
        <v>158</v>
      </c>
      <c r="H468" s="28">
        <v>0</v>
      </c>
      <c r="I468" s="28">
        <v>3</v>
      </c>
      <c r="J468" s="28" t="s">
        <v>159</v>
      </c>
      <c r="K468" s="28">
        <v>0</v>
      </c>
      <c r="L468" s="28" t="str">
        <f>G468&amp;"+"&amp;H468&amp;"，"&amp;J468&amp;"+"&amp;K468&amp;""</f>
        <v>攻击+0，防御+0</v>
      </c>
      <c r="M468" s="1">
        <v>2</v>
      </c>
      <c r="N468" s="1" t="str">
        <f t="shared" si="50"/>
        <v>15</v>
      </c>
    </row>
    <row r="469" spans="1:14" x14ac:dyDescent="0.25">
      <c r="A469" s="5" t="str">
        <f t="shared" si="55"/>
        <v>21504914</v>
      </c>
      <c r="B469" s="5">
        <v>21504</v>
      </c>
      <c r="C469" s="19" t="s">
        <v>76</v>
      </c>
      <c r="D469" s="5">
        <v>14</v>
      </c>
      <c r="E469" s="8" t="s">
        <v>219</v>
      </c>
      <c r="F469" s="9">
        <v>5</v>
      </c>
      <c r="G469" s="28" t="s">
        <v>161</v>
      </c>
      <c r="H469" s="28">
        <v>0</v>
      </c>
      <c r="I469" s="28">
        <v>22</v>
      </c>
      <c r="J469" s="28" t="s">
        <v>236</v>
      </c>
      <c r="K469" s="28">
        <v>0</v>
      </c>
      <c r="L469" s="28" t="str">
        <f>G469&amp;"+"&amp;H469/10&amp;"%，"&amp;J469&amp;"+"&amp;K469/10&amp;"%"</f>
        <v>攻击加成+0%，最终增伤+0%</v>
      </c>
      <c r="M469" s="1">
        <v>2</v>
      </c>
      <c r="N469" s="1" t="str">
        <f t="shared" si="50"/>
        <v>15</v>
      </c>
    </row>
    <row r="470" spans="1:14" x14ac:dyDescent="0.25">
      <c r="A470" s="5" t="str">
        <f t="shared" si="55"/>
        <v>21504915</v>
      </c>
      <c r="B470" s="5">
        <v>21504</v>
      </c>
      <c r="C470" s="19" t="s">
        <v>76</v>
      </c>
      <c r="D470" s="5">
        <v>15</v>
      </c>
      <c r="E470" s="8" t="s">
        <v>220</v>
      </c>
      <c r="F470" s="9">
        <v>2</v>
      </c>
      <c r="G470" s="28" t="s">
        <v>158</v>
      </c>
      <c r="H470" s="28">
        <v>0</v>
      </c>
      <c r="I470" s="28">
        <v>3</v>
      </c>
      <c r="J470" s="28" t="s">
        <v>159</v>
      </c>
      <c r="K470" s="28">
        <v>0</v>
      </c>
      <c r="L470" s="28" t="str">
        <f>G470&amp;"+"&amp;H470&amp;"，"&amp;J470&amp;"+"&amp;K470&amp;""</f>
        <v>攻击+0，防御+0</v>
      </c>
      <c r="M470" s="1">
        <v>2</v>
      </c>
      <c r="N470" s="1" t="str">
        <f t="shared" ref="N470:N533" si="57">MIDB(B470,2,2)</f>
        <v>15</v>
      </c>
    </row>
    <row r="471" spans="1:14" x14ac:dyDescent="0.25">
      <c r="A471" s="5" t="str">
        <f t="shared" si="53"/>
        <v>21505901</v>
      </c>
      <c r="B471" s="5">
        <v>21505</v>
      </c>
      <c r="C471" s="5" t="s">
        <v>77</v>
      </c>
      <c r="D471" s="5">
        <v>1</v>
      </c>
      <c r="E471" s="8" t="s">
        <v>133</v>
      </c>
      <c r="F471" s="9">
        <v>2</v>
      </c>
      <c r="G471" s="28" t="s">
        <v>158</v>
      </c>
      <c r="H471" s="28">
        <v>300</v>
      </c>
      <c r="I471" s="28">
        <v>1</v>
      </c>
      <c r="J471" s="28" t="s">
        <v>156</v>
      </c>
      <c r="K471" s="28">
        <v>750</v>
      </c>
      <c r="L471" s="28" t="str">
        <f>G471&amp;"+"&amp;H471&amp;"，"&amp;J471&amp;"+"&amp;K471</f>
        <v>攻击+300，生命+750</v>
      </c>
      <c r="M471" s="1">
        <v>2</v>
      </c>
      <c r="N471" s="1" t="str">
        <f t="shared" si="57"/>
        <v>15</v>
      </c>
    </row>
    <row r="472" spans="1:14" x14ac:dyDescent="0.25">
      <c r="A472" s="5" t="str">
        <f t="shared" si="53"/>
        <v>21505902</v>
      </c>
      <c r="B472" s="5">
        <v>21505</v>
      </c>
      <c r="C472" s="5" t="s">
        <v>77</v>
      </c>
      <c r="D472" s="5">
        <v>2</v>
      </c>
      <c r="E472" s="8" t="s">
        <v>134</v>
      </c>
      <c r="F472" s="9">
        <v>5</v>
      </c>
      <c r="G472" s="28" t="s">
        <v>161</v>
      </c>
      <c r="H472" s="28">
        <v>60</v>
      </c>
      <c r="I472" s="28">
        <v>9</v>
      </c>
      <c r="J472" s="28" t="s">
        <v>164</v>
      </c>
      <c r="K472" s="28">
        <v>60</v>
      </c>
      <c r="L472" s="28" t="str">
        <f>G472&amp;"+"&amp;H472/10&amp;"%，"&amp;J472&amp;"+"&amp;K472/10&amp;"%"</f>
        <v>攻击加成+6%，命中+6%</v>
      </c>
      <c r="M472" s="1">
        <v>2</v>
      </c>
      <c r="N472" s="1" t="str">
        <f t="shared" si="57"/>
        <v>15</v>
      </c>
    </row>
    <row r="473" spans="1:14" x14ac:dyDescent="0.25">
      <c r="A473" s="5" t="str">
        <f t="shared" si="53"/>
        <v>21505903</v>
      </c>
      <c r="B473" s="5">
        <v>21505</v>
      </c>
      <c r="C473" s="5" t="s">
        <v>77</v>
      </c>
      <c r="D473" s="5">
        <v>3</v>
      </c>
      <c r="E473" s="8" t="s">
        <v>135</v>
      </c>
      <c r="F473" s="9">
        <v>3</v>
      </c>
      <c r="G473" s="28" t="s">
        <v>159</v>
      </c>
      <c r="H473" s="28">
        <v>300</v>
      </c>
      <c r="I473" s="28">
        <v>1</v>
      </c>
      <c r="J473" s="28" t="s">
        <v>156</v>
      </c>
      <c r="K473" s="28">
        <v>2250</v>
      </c>
      <c r="L473" s="28" t="str">
        <f>G473&amp;"+"&amp;H473&amp;"，"&amp;J473&amp;"+"&amp;K473&amp;""</f>
        <v>防御+300，生命+2250</v>
      </c>
      <c r="M473" s="1">
        <v>2</v>
      </c>
      <c r="N473" s="1" t="str">
        <f t="shared" si="57"/>
        <v>15</v>
      </c>
    </row>
    <row r="474" spans="1:14" x14ac:dyDescent="0.25">
      <c r="A474" s="5" t="str">
        <f t="shared" si="53"/>
        <v>21505904</v>
      </c>
      <c r="B474" s="5">
        <v>21505</v>
      </c>
      <c r="C474" s="5" t="s">
        <v>77</v>
      </c>
      <c r="D474" s="5">
        <v>4</v>
      </c>
      <c r="E474" s="8" t="s">
        <v>136</v>
      </c>
      <c r="F474" s="9">
        <v>7</v>
      </c>
      <c r="G474" s="28" t="s">
        <v>151</v>
      </c>
      <c r="H474" s="28">
        <v>45</v>
      </c>
      <c r="I474" s="28">
        <v>13</v>
      </c>
      <c r="J474" s="28" t="s">
        <v>167</v>
      </c>
      <c r="K474" s="28">
        <v>120</v>
      </c>
      <c r="L474" s="28" t="str">
        <f>G474&amp;"+"&amp;H474/10&amp;"%，"&amp;J474&amp;"+"&amp;K474/10&amp;"%"</f>
        <v>伤害加成+4.5%，暴击伤害+12%</v>
      </c>
      <c r="M474" s="1">
        <v>2</v>
      </c>
      <c r="N474" s="1" t="str">
        <f t="shared" si="57"/>
        <v>15</v>
      </c>
    </row>
    <row r="475" spans="1:14" x14ac:dyDescent="0.25">
      <c r="A475" s="5" t="str">
        <f t="shared" si="53"/>
        <v>21505905</v>
      </c>
      <c r="B475" s="5">
        <v>21505</v>
      </c>
      <c r="C475" s="5" t="s">
        <v>77</v>
      </c>
      <c r="D475" s="5">
        <v>5</v>
      </c>
      <c r="E475" s="8" t="s">
        <v>137</v>
      </c>
      <c r="F475" s="9">
        <v>7</v>
      </c>
      <c r="G475" s="28" t="s">
        <v>151</v>
      </c>
      <c r="H475" s="28">
        <v>75</v>
      </c>
      <c r="I475" s="28">
        <v>8</v>
      </c>
      <c r="J475" s="28" t="s">
        <v>163</v>
      </c>
      <c r="K475" s="28">
        <v>30</v>
      </c>
      <c r="L475" s="28" t="str">
        <f>G475&amp;"+"&amp;H475/10&amp;"%，"&amp;J475&amp;"+"&amp;K475/10&amp;"%"</f>
        <v>伤害加成+7.5%，伤害减免+3%</v>
      </c>
      <c r="M475" s="1">
        <v>2</v>
      </c>
      <c r="N475" s="1" t="str">
        <f t="shared" si="57"/>
        <v>15</v>
      </c>
    </row>
    <row r="476" spans="1:14" x14ac:dyDescent="0.25">
      <c r="A476" s="5" t="str">
        <f t="shared" si="53"/>
        <v>21505906</v>
      </c>
      <c r="B476" s="5">
        <v>21505</v>
      </c>
      <c r="C476" s="5" t="s">
        <v>77</v>
      </c>
      <c r="D476" s="5">
        <v>6</v>
      </c>
      <c r="E476" s="8" t="s">
        <v>211</v>
      </c>
      <c r="F476" s="9">
        <v>2</v>
      </c>
      <c r="G476" s="28" t="s">
        <v>158</v>
      </c>
      <c r="H476" s="28">
        <v>1500</v>
      </c>
      <c r="I476" s="28">
        <v>3</v>
      </c>
      <c r="J476" s="28" t="s">
        <v>159</v>
      </c>
      <c r="K476" s="28">
        <v>450</v>
      </c>
      <c r="L476" s="28" t="str">
        <f>G476&amp;"+"&amp;H476&amp;"，"&amp;J476&amp;"+"&amp;K476&amp;""</f>
        <v>攻击+1500，防御+450</v>
      </c>
      <c r="M476" s="1">
        <v>2</v>
      </c>
      <c r="N476" s="1" t="str">
        <f t="shared" si="57"/>
        <v>15</v>
      </c>
    </row>
    <row r="477" spans="1:14" x14ac:dyDescent="0.25">
      <c r="A477" s="5" t="str">
        <f t="shared" si="53"/>
        <v>21505907</v>
      </c>
      <c r="B477" s="5">
        <v>21505</v>
      </c>
      <c r="C477" s="5" t="s">
        <v>77</v>
      </c>
      <c r="D477" s="5">
        <v>7</v>
      </c>
      <c r="E477" s="8" t="s">
        <v>212</v>
      </c>
      <c r="F477" s="9">
        <v>5</v>
      </c>
      <c r="G477" s="28" t="s">
        <v>161</v>
      </c>
      <c r="H477" s="28">
        <v>60</v>
      </c>
      <c r="I477" s="28">
        <v>22</v>
      </c>
      <c r="J477" s="28" t="s">
        <v>236</v>
      </c>
      <c r="K477" s="28">
        <v>22</v>
      </c>
      <c r="L477" s="28" t="str">
        <f>G477&amp;"+"&amp;H477/10&amp;"%，"&amp;J477&amp;"+"&amp;K477/10&amp;"%"</f>
        <v>攻击加成+6%，最终增伤+2.2%</v>
      </c>
      <c r="M477" s="1">
        <v>2</v>
      </c>
      <c r="N477" s="1" t="str">
        <f t="shared" si="57"/>
        <v>15</v>
      </c>
    </row>
    <row r="478" spans="1:14" x14ac:dyDescent="0.25">
      <c r="A478" s="5" t="str">
        <f t="shared" si="53"/>
        <v>21505908</v>
      </c>
      <c r="B478" s="5">
        <v>21505</v>
      </c>
      <c r="C478" s="5" t="s">
        <v>77</v>
      </c>
      <c r="D478" s="5">
        <v>8</v>
      </c>
      <c r="E478" s="8" t="s">
        <v>213</v>
      </c>
      <c r="F478" s="9">
        <v>2</v>
      </c>
      <c r="G478" s="28" t="s">
        <v>158</v>
      </c>
      <c r="H478" s="28">
        <v>2250</v>
      </c>
      <c r="I478" s="28">
        <v>3</v>
      </c>
      <c r="J478" s="28" t="s">
        <v>159</v>
      </c>
      <c r="K478" s="28">
        <v>675</v>
      </c>
      <c r="L478" s="28" t="str">
        <f>G478&amp;"+"&amp;H478&amp;"，"&amp;J478&amp;"+"&amp;K478&amp;""</f>
        <v>攻击+2250，防御+675</v>
      </c>
      <c r="M478" s="1">
        <v>2</v>
      </c>
      <c r="N478" s="1" t="str">
        <f t="shared" si="57"/>
        <v>15</v>
      </c>
    </row>
    <row r="479" spans="1:14" x14ac:dyDescent="0.25">
      <c r="A479" s="5" t="str">
        <f t="shared" si="53"/>
        <v>21505909</v>
      </c>
      <c r="B479" s="5">
        <v>21505</v>
      </c>
      <c r="C479" s="5" t="s">
        <v>77</v>
      </c>
      <c r="D479" s="5">
        <v>9</v>
      </c>
      <c r="E479" s="8" t="s">
        <v>214</v>
      </c>
      <c r="F479" s="9">
        <v>5</v>
      </c>
      <c r="G479" s="28" t="s">
        <v>161</v>
      </c>
      <c r="H479" s="28">
        <v>90</v>
      </c>
      <c r="I479" s="28">
        <v>22</v>
      </c>
      <c r="J479" s="28" t="s">
        <v>236</v>
      </c>
      <c r="K479" s="28">
        <v>33</v>
      </c>
      <c r="L479" s="28" t="str">
        <f>G479&amp;"+"&amp;H479/10&amp;"%，"&amp;J479&amp;"+"&amp;K479/10&amp;"%"</f>
        <v>攻击加成+9%，最终增伤+3.3%</v>
      </c>
      <c r="M479" s="1">
        <v>2</v>
      </c>
      <c r="N479" s="1" t="str">
        <f t="shared" si="57"/>
        <v>15</v>
      </c>
    </row>
    <row r="480" spans="1:14" x14ac:dyDescent="0.25">
      <c r="A480" s="5" t="str">
        <f t="shared" ref="A480" si="58">B480&amp;9&amp;D480</f>
        <v>21505910</v>
      </c>
      <c r="B480" s="5">
        <v>21505</v>
      </c>
      <c r="C480" s="5" t="s">
        <v>77</v>
      </c>
      <c r="D480" s="5">
        <v>10</v>
      </c>
      <c r="E480" s="8" t="s">
        <v>215</v>
      </c>
      <c r="F480" s="9">
        <v>2</v>
      </c>
      <c r="G480" s="28" t="s">
        <v>158</v>
      </c>
      <c r="H480" s="28">
        <v>3375</v>
      </c>
      <c r="I480" s="28">
        <v>3</v>
      </c>
      <c r="J480" s="28" t="s">
        <v>159</v>
      </c>
      <c r="K480" s="28">
        <v>1012</v>
      </c>
      <c r="L480" s="28" t="str">
        <f>G480&amp;"+"&amp;H480&amp;"，"&amp;J480&amp;"+"&amp;K480&amp;""</f>
        <v>攻击+3375，防御+1012</v>
      </c>
      <c r="M480" s="1">
        <v>2</v>
      </c>
      <c r="N480" s="1" t="str">
        <f t="shared" si="57"/>
        <v>15</v>
      </c>
    </row>
    <row r="481" spans="1:14" x14ac:dyDescent="0.25">
      <c r="A481" s="5" t="str">
        <f t="shared" si="55"/>
        <v>21505911</v>
      </c>
      <c r="B481" s="5">
        <v>21505</v>
      </c>
      <c r="C481" s="5" t="s">
        <v>77</v>
      </c>
      <c r="D481" s="5">
        <v>11</v>
      </c>
      <c r="E481" s="8" t="s">
        <v>216</v>
      </c>
      <c r="F481" s="9">
        <v>2</v>
      </c>
      <c r="G481" s="28" t="s">
        <v>158</v>
      </c>
      <c r="H481" s="28">
        <v>0</v>
      </c>
      <c r="I481" s="28">
        <v>3</v>
      </c>
      <c r="J481" s="28" t="s">
        <v>159</v>
      </c>
      <c r="K481" s="28">
        <v>0</v>
      </c>
      <c r="L481" s="28" t="str">
        <f>G481&amp;"+"&amp;H481&amp;"，"&amp;J481&amp;"+"&amp;K481&amp;""</f>
        <v>攻击+0，防御+0</v>
      </c>
      <c r="M481" s="1">
        <v>2</v>
      </c>
      <c r="N481" s="1" t="str">
        <f t="shared" si="57"/>
        <v>15</v>
      </c>
    </row>
    <row r="482" spans="1:14" x14ac:dyDescent="0.25">
      <c r="A482" s="5" t="str">
        <f t="shared" si="55"/>
        <v>21505912</v>
      </c>
      <c r="B482" s="5">
        <v>21505</v>
      </c>
      <c r="C482" s="5" t="s">
        <v>77</v>
      </c>
      <c r="D482" s="5">
        <v>12</v>
      </c>
      <c r="E482" s="8" t="s">
        <v>217</v>
      </c>
      <c r="F482" s="9">
        <v>5</v>
      </c>
      <c r="G482" s="28" t="s">
        <v>161</v>
      </c>
      <c r="H482" s="28">
        <v>0</v>
      </c>
      <c r="I482" s="28">
        <v>22</v>
      </c>
      <c r="J482" s="28" t="s">
        <v>236</v>
      </c>
      <c r="K482" s="28">
        <v>0</v>
      </c>
      <c r="L482" s="28" t="str">
        <f>G482&amp;"+"&amp;H482/10&amp;"%，"&amp;J482&amp;"+"&amp;K482/10&amp;"%"</f>
        <v>攻击加成+0%，最终增伤+0%</v>
      </c>
      <c r="M482" s="1">
        <v>2</v>
      </c>
      <c r="N482" s="1" t="str">
        <f t="shared" si="57"/>
        <v>15</v>
      </c>
    </row>
    <row r="483" spans="1:14" x14ac:dyDescent="0.25">
      <c r="A483" s="5" t="str">
        <f t="shared" si="55"/>
        <v>21505913</v>
      </c>
      <c r="B483" s="5">
        <v>21505</v>
      </c>
      <c r="C483" s="5" t="s">
        <v>77</v>
      </c>
      <c r="D483" s="5">
        <v>13</v>
      </c>
      <c r="E483" s="8" t="s">
        <v>218</v>
      </c>
      <c r="F483" s="9">
        <v>2</v>
      </c>
      <c r="G483" s="28" t="s">
        <v>158</v>
      </c>
      <c r="H483" s="28">
        <v>0</v>
      </c>
      <c r="I483" s="28">
        <v>3</v>
      </c>
      <c r="J483" s="28" t="s">
        <v>159</v>
      </c>
      <c r="K483" s="28">
        <v>0</v>
      </c>
      <c r="L483" s="28" t="str">
        <f>G483&amp;"+"&amp;H483&amp;"，"&amp;J483&amp;"+"&amp;K483&amp;""</f>
        <v>攻击+0，防御+0</v>
      </c>
      <c r="M483" s="1">
        <v>2</v>
      </c>
      <c r="N483" s="1" t="str">
        <f t="shared" si="57"/>
        <v>15</v>
      </c>
    </row>
    <row r="484" spans="1:14" x14ac:dyDescent="0.25">
      <c r="A484" s="5" t="str">
        <f t="shared" si="55"/>
        <v>21505914</v>
      </c>
      <c r="B484" s="5">
        <v>21505</v>
      </c>
      <c r="C484" s="5" t="s">
        <v>77</v>
      </c>
      <c r="D484" s="5">
        <v>14</v>
      </c>
      <c r="E484" s="8" t="s">
        <v>219</v>
      </c>
      <c r="F484" s="9">
        <v>5</v>
      </c>
      <c r="G484" s="28" t="s">
        <v>161</v>
      </c>
      <c r="H484" s="28">
        <v>0</v>
      </c>
      <c r="I484" s="28">
        <v>22</v>
      </c>
      <c r="J484" s="28" t="s">
        <v>236</v>
      </c>
      <c r="K484" s="28">
        <v>0</v>
      </c>
      <c r="L484" s="28" t="str">
        <f>G484&amp;"+"&amp;H484/10&amp;"%，"&amp;J484&amp;"+"&amp;K484/10&amp;"%"</f>
        <v>攻击加成+0%，最终增伤+0%</v>
      </c>
      <c r="M484" s="1">
        <v>2</v>
      </c>
      <c r="N484" s="1" t="str">
        <f t="shared" si="57"/>
        <v>15</v>
      </c>
    </row>
    <row r="485" spans="1:14" x14ac:dyDescent="0.25">
      <c r="A485" s="5" t="str">
        <f t="shared" si="55"/>
        <v>21505915</v>
      </c>
      <c r="B485" s="5">
        <v>21505</v>
      </c>
      <c r="C485" s="5" t="s">
        <v>77</v>
      </c>
      <c r="D485" s="5">
        <v>15</v>
      </c>
      <c r="E485" s="8" t="s">
        <v>220</v>
      </c>
      <c r="F485" s="9">
        <v>2</v>
      </c>
      <c r="G485" s="28" t="s">
        <v>158</v>
      </c>
      <c r="H485" s="28">
        <v>0</v>
      </c>
      <c r="I485" s="28">
        <v>3</v>
      </c>
      <c r="J485" s="28" t="s">
        <v>159</v>
      </c>
      <c r="K485" s="28">
        <v>0</v>
      </c>
      <c r="L485" s="28" t="str">
        <f>G485&amp;"+"&amp;H485&amp;"，"&amp;J485&amp;"+"&amp;K485&amp;""</f>
        <v>攻击+0，防御+0</v>
      </c>
      <c r="M485" s="1">
        <v>2</v>
      </c>
      <c r="N485" s="1" t="str">
        <f t="shared" si="57"/>
        <v>15</v>
      </c>
    </row>
    <row r="486" spans="1:14" x14ac:dyDescent="0.25">
      <c r="A486" s="5" t="str">
        <f t="shared" si="53"/>
        <v>21506901</v>
      </c>
      <c r="B486" s="5">
        <v>21506</v>
      </c>
      <c r="C486" s="19" t="s">
        <v>78</v>
      </c>
      <c r="D486" s="5">
        <v>1</v>
      </c>
      <c r="E486" s="8" t="s">
        <v>133</v>
      </c>
      <c r="F486" s="9">
        <v>2</v>
      </c>
      <c r="G486" s="28" t="s">
        <v>158</v>
      </c>
      <c r="H486" s="28">
        <v>300</v>
      </c>
      <c r="I486" s="28">
        <v>1</v>
      </c>
      <c r="J486" s="28" t="s">
        <v>156</v>
      </c>
      <c r="K486" s="28">
        <v>750</v>
      </c>
      <c r="L486" s="28" t="str">
        <f>G486&amp;"+"&amp;H486&amp;"，"&amp;J486&amp;"+"&amp;K486</f>
        <v>攻击+300，生命+750</v>
      </c>
      <c r="M486" s="1">
        <v>2</v>
      </c>
      <c r="N486" s="1" t="str">
        <f t="shared" si="57"/>
        <v>15</v>
      </c>
    </row>
    <row r="487" spans="1:14" x14ac:dyDescent="0.25">
      <c r="A487" s="5" t="str">
        <f t="shared" si="53"/>
        <v>21506902</v>
      </c>
      <c r="B487" s="5">
        <v>21506</v>
      </c>
      <c r="C487" s="19" t="s">
        <v>78</v>
      </c>
      <c r="D487" s="5">
        <v>2</v>
      </c>
      <c r="E487" s="8" t="s">
        <v>134</v>
      </c>
      <c r="F487" s="9">
        <v>5</v>
      </c>
      <c r="G487" s="28" t="s">
        <v>161</v>
      </c>
      <c r="H487" s="28">
        <v>60</v>
      </c>
      <c r="I487" s="28">
        <v>9</v>
      </c>
      <c r="J487" s="28" t="s">
        <v>164</v>
      </c>
      <c r="K487" s="28">
        <v>60</v>
      </c>
      <c r="L487" s="28" t="str">
        <f>G487&amp;"+"&amp;H487/10&amp;"%，"&amp;J487&amp;"+"&amp;K487/10&amp;"%"</f>
        <v>攻击加成+6%，命中+6%</v>
      </c>
      <c r="M487" s="1">
        <v>2</v>
      </c>
      <c r="N487" s="1" t="str">
        <f t="shared" si="57"/>
        <v>15</v>
      </c>
    </row>
    <row r="488" spans="1:14" x14ac:dyDescent="0.25">
      <c r="A488" s="5" t="str">
        <f t="shared" si="53"/>
        <v>21506903</v>
      </c>
      <c r="B488" s="5">
        <v>21506</v>
      </c>
      <c r="C488" s="19" t="s">
        <v>78</v>
      </c>
      <c r="D488" s="5">
        <v>3</v>
      </c>
      <c r="E488" s="8" t="s">
        <v>135</v>
      </c>
      <c r="F488" s="9">
        <v>3</v>
      </c>
      <c r="G488" s="28" t="s">
        <v>159</v>
      </c>
      <c r="H488" s="28">
        <v>300</v>
      </c>
      <c r="I488" s="28">
        <v>1</v>
      </c>
      <c r="J488" s="28" t="s">
        <v>156</v>
      </c>
      <c r="K488" s="28">
        <v>2250</v>
      </c>
      <c r="L488" s="28" t="str">
        <f>G488&amp;"+"&amp;H488&amp;"，"&amp;J488&amp;"+"&amp;K488&amp;""</f>
        <v>防御+300，生命+2250</v>
      </c>
      <c r="M488" s="1">
        <v>2</v>
      </c>
      <c r="N488" s="1" t="str">
        <f t="shared" si="57"/>
        <v>15</v>
      </c>
    </row>
    <row r="489" spans="1:14" x14ac:dyDescent="0.25">
      <c r="A489" s="5" t="str">
        <f t="shared" si="53"/>
        <v>21506904</v>
      </c>
      <c r="B489" s="5">
        <v>21506</v>
      </c>
      <c r="C489" s="19" t="s">
        <v>78</v>
      </c>
      <c r="D489" s="5">
        <v>4</v>
      </c>
      <c r="E489" s="8" t="s">
        <v>136</v>
      </c>
      <c r="F489" s="9">
        <v>7</v>
      </c>
      <c r="G489" s="28" t="s">
        <v>151</v>
      </c>
      <c r="H489" s="28">
        <v>45</v>
      </c>
      <c r="I489" s="28">
        <v>13</v>
      </c>
      <c r="J489" s="28" t="s">
        <v>167</v>
      </c>
      <c r="K489" s="28">
        <v>120</v>
      </c>
      <c r="L489" s="28" t="str">
        <f>G489&amp;"+"&amp;H489/10&amp;"%，"&amp;J489&amp;"+"&amp;K489/10&amp;"%"</f>
        <v>伤害加成+4.5%，暴击伤害+12%</v>
      </c>
      <c r="M489" s="1">
        <v>2</v>
      </c>
      <c r="N489" s="1" t="str">
        <f t="shared" si="57"/>
        <v>15</v>
      </c>
    </row>
    <row r="490" spans="1:14" x14ac:dyDescent="0.25">
      <c r="A490" s="5" t="str">
        <f t="shared" si="53"/>
        <v>21506905</v>
      </c>
      <c r="B490" s="5">
        <v>21506</v>
      </c>
      <c r="C490" s="19" t="s">
        <v>78</v>
      </c>
      <c r="D490" s="5">
        <v>5</v>
      </c>
      <c r="E490" s="8" t="s">
        <v>137</v>
      </c>
      <c r="F490" s="9">
        <v>7</v>
      </c>
      <c r="G490" s="28" t="s">
        <v>151</v>
      </c>
      <c r="H490" s="28">
        <v>75</v>
      </c>
      <c r="I490" s="28">
        <v>8</v>
      </c>
      <c r="J490" s="28" t="s">
        <v>163</v>
      </c>
      <c r="K490" s="28">
        <v>30</v>
      </c>
      <c r="L490" s="28" t="str">
        <f>G490&amp;"+"&amp;H490/10&amp;"%，"&amp;J490&amp;"+"&amp;K490/10&amp;"%"</f>
        <v>伤害加成+7.5%，伤害减免+3%</v>
      </c>
      <c r="M490" s="1">
        <v>2</v>
      </c>
      <c r="N490" s="1" t="str">
        <f t="shared" si="57"/>
        <v>15</v>
      </c>
    </row>
    <row r="491" spans="1:14" x14ac:dyDescent="0.25">
      <c r="A491" s="5" t="str">
        <f t="shared" si="53"/>
        <v>21506906</v>
      </c>
      <c r="B491" s="5">
        <v>21506</v>
      </c>
      <c r="C491" s="19" t="s">
        <v>78</v>
      </c>
      <c r="D491" s="5">
        <v>6</v>
      </c>
      <c r="E491" s="8" t="s">
        <v>211</v>
      </c>
      <c r="F491" s="9">
        <v>2</v>
      </c>
      <c r="G491" s="28" t="s">
        <v>158</v>
      </c>
      <c r="H491" s="28">
        <v>1500</v>
      </c>
      <c r="I491" s="28">
        <v>3</v>
      </c>
      <c r="J491" s="28" t="s">
        <v>159</v>
      </c>
      <c r="K491" s="28">
        <v>450</v>
      </c>
      <c r="L491" s="28" t="str">
        <f>G491&amp;"+"&amp;H491&amp;"，"&amp;J491&amp;"+"&amp;K491&amp;""</f>
        <v>攻击+1500，防御+450</v>
      </c>
      <c r="M491" s="1">
        <v>2</v>
      </c>
      <c r="N491" s="1" t="str">
        <f t="shared" si="57"/>
        <v>15</v>
      </c>
    </row>
    <row r="492" spans="1:14" x14ac:dyDescent="0.25">
      <c r="A492" s="5" t="str">
        <f t="shared" si="53"/>
        <v>21506907</v>
      </c>
      <c r="B492" s="5">
        <v>21506</v>
      </c>
      <c r="C492" s="19" t="s">
        <v>78</v>
      </c>
      <c r="D492" s="5">
        <v>7</v>
      </c>
      <c r="E492" s="8" t="s">
        <v>212</v>
      </c>
      <c r="F492" s="9">
        <v>5</v>
      </c>
      <c r="G492" s="28" t="s">
        <v>161</v>
      </c>
      <c r="H492" s="28">
        <v>60</v>
      </c>
      <c r="I492" s="28">
        <v>22</v>
      </c>
      <c r="J492" s="28" t="s">
        <v>236</v>
      </c>
      <c r="K492" s="28">
        <v>22</v>
      </c>
      <c r="L492" s="28" t="str">
        <f>G492&amp;"+"&amp;H492/10&amp;"%，"&amp;J492&amp;"+"&amp;K492/10&amp;"%"</f>
        <v>攻击加成+6%，最终增伤+2.2%</v>
      </c>
      <c r="M492" s="1">
        <v>2</v>
      </c>
      <c r="N492" s="1" t="str">
        <f t="shared" si="57"/>
        <v>15</v>
      </c>
    </row>
    <row r="493" spans="1:14" x14ac:dyDescent="0.25">
      <c r="A493" s="5" t="str">
        <f t="shared" si="53"/>
        <v>21506908</v>
      </c>
      <c r="B493" s="5">
        <v>21506</v>
      </c>
      <c r="C493" s="19" t="s">
        <v>78</v>
      </c>
      <c r="D493" s="5">
        <v>8</v>
      </c>
      <c r="E493" s="8" t="s">
        <v>213</v>
      </c>
      <c r="F493" s="9">
        <v>2</v>
      </c>
      <c r="G493" s="28" t="s">
        <v>158</v>
      </c>
      <c r="H493" s="28">
        <v>2250</v>
      </c>
      <c r="I493" s="28">
        <v>3</v>
      </c>
      <c r="J493" s="28" t="s">
        <v>159</v>
      </c>
      <c r="K493" s="28">
        <v>675</v>
      </c>
      <c r="L493" s="28" t="str">
        <f>G493&amp;"+"&amp;H493&amp;"，"&amp;J493&amp;"+"&amp;K493&amp;""</f>
        <v>攻击+2250，防御+675</v>
      </c>
      <c r="M493" s="1">
        <v>2</v>
      </c>
      <c r="N493" s="1" t="str">
        <f t="shared" si="57"/>
        <v>15</v>
      </c>
    </row>
    <row r="494" spans="1:14" x14ac:dyDescent="0.25">
      <c r="A494" s="5" t="str">
        <f t="shared" si="53"/>
        <v>21506909</v>
      </c>
      <c r="B494" s="5">
        <v>21506</v>
      </c>
      <c r="C494" s="19" t="s">
        <v>78</v>
      </c>
      <c r="D494" s="5">
        <v>9</v>
      </c>
      <c r="E494" s="8" t="s">
        <v>214</v>
      </c>
      <c r="F494" s="9">
        <v>5</v>
      </c>
      <c r="G494" s="28" t="s">
        <v>161</v>
      </c>
      <c r="H494" s="28">
        <v>90</v>
      </c>
      <c r="I494" s="28">
        <v>22</v>
      </c>
      <c r="J494" s="28" t="s">
        <v>236</v>
      </c>
      <c r="K494" s="28">
        <v>33</v>
      </c>
      <c r="L494" s="28" t="str">
        <f>G494&amp;"+"&amp;H494/10&amp;"%，"&amp;J494&amp;"+"&amp;K494/10&amp;"%"</f>
        <v>攻击加成+9%，最终增伤+3.3%</v>
      </c>
      <c r="M494" s="1">
        <v>2</v>
      </c>
      <c r="N494" s="1" t="str">
        <f t="shared" si="57"/>
        <v>15</v>
      </c>
    </row>
    <row r="495" spans="1:14" x14ac:dyDescent="0.25">
      <c r="A495" s="5" t="str">
        <f t="shared" ref="A495" si="59">B495&amp;9&amp;D495</f>
        <v>21506910</v>
      </c>
      <c r="B495" s="5">
        <v>21506</v>
      </c>
      <c r="C495" s="19" t="s">
        <v>78</v>
      </c>
      <c r="D495" s="5">
        <v>10</v>
      </c>
      <c r="E495" s="8" t="s">
        <v>215</v>
      </c>
      <c r="F495" s="9">
        <v>2</v>
      </c>
      <c r="G495" s="28" t="s">
        <v>158</v>
      </c>
      <c r="H495" s="28">
        <v>3375</v>
      </c>
      <c r="I495" s="28">
        <v>3</v>
      </c>
      <c r="J495" s="28" t="s">
        <v>159</v>
      </c>
      <c r="K495" s="28">
        <v>1012</v>
      </c>
      <c r="L495" s="28" t="str">
        <f>G495&amp;"+"&amp;H495&amp;"，"&amp;J495&amp;"+"&amp;K495&amp;""</f>
        <v>攻击+3375，防御+1012</v>
      </c>
      <c r="M495" s="1">
        <v>2</v>
      </c>
      <c r="N495" s="1" t="str">
        <f t="shared" si="57"/>
        <v>15</v>
      </c>
    </row>
    <row r="496" spans="1:14" x14ac:dyDescent="0.25">
      <c r="A496" s="5" t="str">
        <f t="shared" si="55"/>
        <v>21506911</v>
      </c>
      <c r="B496" s="5">
        <v>21506</v>
      </c>
      <c r="C496" s="19" t="s">
        <v>78</v>
      </c>
      <c r="D496" s="5">
        <v>11</v>
      </c>
      <c r="E496" s="8" t="s">
        <v>216</v>
      </c>
      <c r="F496" s="9">
        <v>2</v>
      </c>
      <c r="G496" s="28" t="s">
        <v>158</v>
      </c>
      <c r="H496" s="28">
        <v>0</v>
      </c>
      <c r="I496" s="28">
        <v>3</v>
      </c>
      <c r="J496" s="28" t="s">
        <v>159</v>
      </c>
      <c r="K496" s="28">
        <v>0</v>
      </c>
      <c r="L496" s="28" t="str">
        <f>G496&amp;"+"&amp;H496&amp;"，"&amp;J496&amp;"+"&amp;K496&amp;""</f>
        <v>攻击+0，防御+0</v>
      </c>
      <c r="M496" s="1">
        <v>2</v>
      </c>
      <c r="N496" s="1" t="str">
        <f t="shared" si="57"/>
        <v>15</v>
      </c>
    </row>
    <row r="497" spans="1:14" x14ac:dyDescent="0.25">
      <c r="A497" s="5" t="str">
        <f t="shared" si="55"/>
        <v>21506912</v>
      </c>
      <c r="B497" s="5">
        <v>21506</v>
      </c>
      <c r="C497" s="19" t="s">
        <v>78</v>
      </c>
      <c r="D497" s="5">
        <v>12</v>
      </c>
      <c r="E497" s="8" t="s">
        <v>217</v>
      </c>
      <c r="F497" s="9">
        <v>5</v>
      </c>
      <c r="G497" s="28" t="s">
        <v>161</v>
      </c>
      <c r="H497" s="28">
        <v>0</v>
      </c>
      <c r="I497" s="28">
        <v>22</v>
      </c>
      <c r="J497" s="28" t="s">
        <v>236</v>
      </c>
      <c r="K497" s="28">
        <v>0</v>
      </c>
      <c r="L497" s="28" t="str">
        <f>G497&amp;"+"&amp;H497/10&amp;"%，"&amp;J497&amp;"+"&amp;K497/10&amp;"%"</f>
        <v>攻击加成+0%，最终增伤+0%</v>
      </c>
      <c r="M497" s="1">
        <v>2</v>
      </c>
      <c r="N497" s="1" t="str">
        <f t="shared" si="57"/>
        <v>15</v>
      </c>
    </row>
    <row r="498" spans="1:14" x14ac:dyDescent="0.25">
      <c r="A498" s="5" t="str">
        <f t="shared" si="55"/>
        <v>21506913</v>
      </c>
      <c r="B498" s="5">
        <v>21506</v>
      </c>
      <c r="C498" s="19" t="s">
        <v>78</v>
      </c>
      <c r="D498" s="5">
        <v>13</v>
      </c>
      <c r="E498" s="8" t="s">
        <v>218</v>
      </c>
      <c r="F498" s="9">
        <v>2</v>
      </c>
      <c r="G498" s="28" t="s">
        <v>158</v>
      </c>
      <c r="H498" s="28">
        <v>0</v>
      </c>
      <c r="I498" s="28">
        <v>3</v>
      </c>
      <c r="J498" s="28" t="s">
        <v>159</v>
      </c>
      <c r="K498" s="28">
        <v>0</v>
      </c>
      <c r="L498" s="28" t="str">
        <f>G498&amp;"+"&amp;H498&amp;"，"&amp;J498&amp;"+"&amp;K498&amp;""</f>
        <v>攻击+0，防御+0</v>
      </c>
      <c r="M498" s="1">
        <v>2</v>
      </c>
      <c r="N498" s="1" t="str">
        <f t="shared" si="57"/>
        <v>15</v>
      </c>
    </row>
    <row r="499" spans="1:14" x14ac:dyDescent="0.25">
      <c r="A499" s="5" t="str">
        <f t="shared" si="55"/>
        <v>21506914</v>
      </c>
      <c r="B499" s="5">
        <v>21506</v>
      </c>
      <c r="C499" s="19" t="s">
        <v>78</v>
      </c>
      <c r="D499" s="5">
        <v>14</v>
      </c>
      <c r="E499" s="8" t="s">
        <v>219</v>
      </c>
      <c r="F499" s="9">
        <v>5</v>
      </c>
      <c r="G499" s="28" t="s">
        <v>161</v>
      </c>
      <c r="H499" s="28">
        <v>0</v>
      </c>
      <c r="I499" s="28">
        <v>22</v>
      </c>
      <c r="J499" s="28" t="s">
        <v>236</v>
      </c>
      <c r="K499" s="28">
        <v>0</v>
      </c>
      <c r="L499" s="28" t="str">
        <f>G499&amp;"+"&amp;H499/10&amp;"%，"&amp;J499&amp;"+"&amp;K499/10&amp;"%"</f>
        <v>攻击加成+0%，最终增伤+0%</v>
      </c>
      <c r="M499" s="1">
        <v>2</v>
      </c>
      <c r="N499" s="1" t="str">
        <f t="shared" si="57"/>
        <v>15</v>
      </c>
    </row>
    <row r="500" spans="1:14" x14ac:dyDescent="0.25">
      <c r="A500" s="5" t="str">
        <f t="shared" si="55"/>
        <v>21506915</v>
      </c>
      <c r="B500" s="5">
        <v>21506</v>
      </c>
      <c r="C500" s="19" t="s">
        <v>78</v>
      </c>
      <c r="D500" s="5">
        <v>15</v>
      </c>
      <c r="E500" s="8" t="s">
        <v>220</v>
      </c>
      <c r="F500" s="9">
        <v>2</v>
      </c>
      <c r="G500" s="28" t="s">
        <v>158</v>
      </c>
      <c r="H500" s="28">
        <v>0</v>
      </c>
      <c r="I500" s="28">
        <v>3</v>
      </c>
      <c r="J500" s="28" t="s">
        <v>159</v>
      </c>
      <c r="K500" s="28">
        <v>0</v>
      </c>
      <c r="L500" s="28" t="str">
        <f>G500&amp;"+"&amp;H500&amp;"，"&amp;J500&amp;"+"&amp;K500&amp;""</f>
        <v>攻击+0，防御+0</v>
      </c>
      <c r="M500" s="1">
        <v>2</v>
      </c>
      <c r="N500" s="1" t="str">
        <f t="shared" si="57"/>
        <v>15</v>
      </c>
    </row>
    <row r="501" spans="1:14" x14ac:dyDescent="0.25">
      <c r="A501" s="5" t="str">
        <f t="shared" si="53"/>
        <v>21507901</v>
      </c>
      <c r="B501" s="27">
        <v>21507</v>
      </c>
      <c r="C501" s="5" t="s">
        <v>79</v>
      </c>
      <c r="D501" s="27">
        <v>1</v>
      </c>
      <c r="E501" s="8" t="s">
        <v>133</v>
      </c>
      <c r="F501" s="9">
        <v>3</v>
      </c>
      <c r="G501" s="28" t="s">
        <v>159</v>
      </c>
      <c r="H501" s="28">
        <v>225</v>
      </c>
      <c r="I501" s="28">
        <v>1</v>
      </c>
      <c r="J501" s="28" t="s">
        <v>156</v>
      </c>
      <c r="K501" s="28">
        <v>1875</v>
      </c>
      <c r="L501" s="28" t="str">
        <f>G501&amp;"+"&amp;H501&amp;"，"&amp;J501&amp;"+"&amp;K501</f>
        <v>防御+225，生命+1875</v>
      </c>
      <c r="M501" s="1">
        <v>3</v>
      </c>
      <c r="N501" s="1" t="str">
        <f t="shared" si="57"/>
        <v>15</v>
      </c>
    </row>
    <row r="502" spans="1:14" x14ac:dyDescent="0.25">
      <c r="A502" s="5" t="str">
        <f t="shared" si="53"/>
        <v>21507902</v>
      </c>
      <c r="B502" s="27">
        <v>21507</v>
      </c>
      <c r="C502" s="5" t="s">
        <v>79</v>
      </c>
      <c r="D502" s="27">
        <v>2</v>
      </c>
      <c r="E502" s="8" t="s">
        <v>134</v>
      </c>
      <c r="F502" s="9">
        <v>4</v>
      </c>
      <c r="G502" s="28" t="s">
        <v>160</v>
      </c>
      <c r="H502" s="28">
        <v>45</v>
      </c>
      <c r="I502" s="28">
        <v>10</v>
      </c>
      <c r="J502" s="28" t="s">
        <v>165</v>
      </c>
      <c r="K502" s="28">
        <v>60</v>
      </c>
      <c r="L502" s="28" t="str">
        <f>G502&amp;"+"&amp;H502/10&amp;"%，"&amp;J502&amp;"+"&amp;K502/10&amp;"%"</f>
        <v>生命加成+4.5%，闪避+6%</v>
      </c>
      <c r="M502" s="1">
        <v>3</v>
      </c>
      <c r="N502" s="1" t="str">
        <f t="shared" si="57"/>
        <v>15</v>
      </c>
    </row>
    <row r="503" spans="1:14" x14ac:dyDescent="0.25">
      <c r="A503" s="5" t="str">
        <f t="shared" si="53"/>
        <v>21507903</v>
      </c>
      <c r="B503" s="27">
        <v>21507</v>
      </c>
      <c r="C503" s="5" t="s">
        <v>79</v>
      </c>
      <c r="D503" s="27">
        <v>3</v>
      </c>
      <c r="E503" s="8" t="s">
        <v>135</v>
      </c>
      <c r="F503" s="9">
        <v>6</v>
      </c>
      <c r="G503" s="28" t="s">
        <v>162</v>
      </c>
      <c r="H503" s="28">
        <v>60</v>
      </c>
      <c r="I503" s="28">
        <v>1</v>
      </c>
      <c r="J503" s="28" t="s">
        <v>156</v>
      </c>
      <c r="K503" s="28">
        <v>5625</v>
      </c>
      <c r="L503" s="28" t="str">
        <f>G503&amp;"+"&amp;H503/10&amp;"%，"&amp;J503&amp;"+"&amp;K503&amp;""</f>
        <v>防御加成+6%，生命+5625</v>
      </c>
      <c r="M503" s="1">
        <v>3</v>
      </c>
      <c r="N503" s="1" t="str">
        <f t="shared" si="57"/>
        <v>15</v>
      </c>
    </row>
    <row r="504" spans="1:14" x14ac:dyDescent="0.25">
      <c r="A504" s="5" t="str">
        <f t="shared" si="53"/>
        <v>21507904</v>
      </c>
      <c r="B504" s="27">
        <v>21507</v>
      </c>
      <c r="C504" s="5" t="s">
        <v>79</v>
      </c>
      <c r="D504" s="27">
        <v>4</v>
      </c>
      <c r="E504" s="8" t="s">
        <v>136</v>
      </c>
      <c r="F504" s="9">
        <v>8</v>
      </c>
      <c r="G504" s="28" t="s">
        <v>163</v>
      </c>
      <c r="H504" s="28">
        <v>22</v>
      </c>
      <c r="I504" s="28">
        <v>14</v>
      </c>
      <c r="J504" s="28" t="s">
        <v>168</v>
      </c>
      <c r="K504" s="28">
        <v>150</v>
      </c>
      <c r="L504" s="28" t="str">
        <f>G504&amp;"+"&amp;H504/10&amp;"%，"&amp;J504&amp;"+"&amp;K504/10&amp;"%"</f>
        <v>伤害减免+2.2%，暴击免伤+15%</v>
      </c>
      <c r="M504" s="1">
        <v>3</v>
      </c>
      <c r="N504" s="1" t="str">
        <f t="shared" si="57"/>
        <v>15</v>
      </c>
    </row>
    <row r="505" spans="1:14" x14ac:dyDescent="0.25">
      <c r="A505" s="5" t="str">
        <f t="shared" si="53"/>
        <v>21507905</v>
      </c>
      <c r="B505" s="27">
        <v>21507</v>
      </c>
      <c r="C505" s="5" t="s">
        <v>79</v>
      </c>
      <c r="D505" s="27">
        <v>5</v>
      </c>
      <c r="E505" s="8" t="s">
        <v>137</v>
      </c>
      <c r="F505" s="9">
        <v>4</v>
      </c>
      <c r="G505" s="28" t="s">
        <v>160</v>
      </c>
      <c r="H505" s="28">
        <v>90</v>
      </c>
      <c r="I505" s="28">
        <v>8</v>
      </c>
      <c r="J505" s="28" t="s">
        <v>163</v>
      </c>
      <c r="K505" s="28">
        <v>30</v>
      </c>
      <c r="L505" s="28" t="str">
        <f>G505&amp;"+"&amp;H505/10&amp;"%，"&amp;J505&amp;"+"&amp;K505/10&amp;"%"</f>
        <v>生命加成+9%，伤害减免+3%</v>
      </c>
      <c r="M505" s="1">
        <v>3</v>
      </c>
      <c r="N505" s="1" t="str">
        <f t="shared" si="57"/>
        <v>15</v>
      </c>
    </row>
    <row r="506" spans="1:14" x14ac:dyDescent="0.25">
      <c r="A506" s="5" t="str">
        <f t="shared" si="53"/>
        <v>21507906</v>
      </c>
      <c r="B506" s="27">
        <v>21507</v>
      </c>
      <c r="C506" s="5" t="s">
        <v>79</v>
      </c>
      <c r="D506" s="5">
        <v>6</v>
      </c>
      <c r="E506" s="8" t="s">
        <v>211</v>
      </c>
      <c r="F506" s="9">
        <v>3</v>
      </c>
      <c r="G506" s="28" t="s">
        <v>159</v>
      </c>
      <c r="H506" s="28">
        <v>450</v>
      </c>
      <c r="I506" s="28">
        <v>1</v>
      </c>
      <c r="J506" s="28" t="s">
        <v>156</v>
      </c>
      <c r="K506" s="28">
        <v>14700</v>
      </c>
      <c r="L506" s="28" t="str">
        <f>G506&amp;"+"&amp;H506&amp;"，"&amp;J506&amp;"+"&amp;K506&amp;""</f>
        <v>防御+450，生命+14700</v>
      </c>
      <c r="M506" s="1">
        <v>3</v>
      </c>
      <c r="N506" s="1" t="str">
        <f t="shared" si="57"/>
        <v>15</v>
      </c>
    </row>
    <row r="507" spans="1:14" x14ac:dyDescent="0.25">
      <c r="A507" s="5" t="str">
        <f t="shared" si="53"/>
        <v>21507907</v>
      </c>
      <c r="B507" s="27">
        <v>21507</v>
      </c>
      <c r="C507" s="5" t="s">
        <v>79</v>
      </c>
      <c r="D507" s="5">
        <v>7</v>
      </c>
      <c r="E507" s="8" t="s">
        <v>212</v>
      </c>
      <c r="F507" s="9">
        <v>6</v>
      </c>
      <c r="G507" s="28" t="s">
        <v>162</v>
      </c>
      <c r="H507" s="28">
        <v>60</v>
      </c>
      <c r="I507" s="28">
        <v>23</v>
      </c>
      <c r="J507" s="28" t="s">
        <v>262</v>
      </c>
      <c r="K507" s="28">
        <v>22</v>
      </c>
      <c r="L507" s="28" t="str">
        <f>G507&amp;"+"&amp;H507/10&amp;"%，"&amp;J507&amp;"+"&amp;K507/10&amp;"%"</f>
        <v>防御加成+6%，最终免伤+2.2%</v>
      </c>
      <c r="M507" s="1">
        <v>3</v>
      </c>
      <c r="N507" s="1" t="str">
        <f t="shared" si="57"/>
        <v>15</v>
      </c>
    </row>
    <row r="508" spans="1:14" x14ac:dyDescent="0.25">
      <c r="A508" s="5" t="str">
        <f t="shared" si="53"/>
        <v>21507908</v>
      </c>
      <c r="B508" s="27">
        <v>21507</v>
      </c>
      <c r="C508" s="5" t="s">
        <v>79</v>
      </c>
      <c r="D508" s="5">
        <v>8</v>
      </c>
      <c r="E508" s="8" t="s">
        <v>213</v>
      </c>
      <c r="F508" s="9">
        <v>3</v>
      </c>
      <c r="G508" s="28" t="s">
        <v>159</v>
      </c>
      <c r="H508" s="28">
        <v>675</v>
      </c>
      <c r="I508" s="28">
        <v>1</v>
      </c>
      <c r="J508" s="28" t="s">
        <v>156</v>
      </c>
      <c r="K508" s="28">
        <v>21600</v>
      </c>
      <c r="L508" s="28" t="str">
        <f>G508&amp;"+"&amp;H508&amp;"，"&amp;J508&amp;"+"&amp;K508&amp;""</f>
        <v>防御+675，生命+21600</v>
      </c>
      <c r="M508" s="1">
        <v>3</v>
      </c>
      <c r="N508" s="1" t="str">
        <f t="shared" si="57"/>
        <v>15</v>
      </c>
    </row>
    <row r="509" spans="1:14" x14ac:dyDescent="0.25">
      <c r="A509" s="5" t="str">
        <f t="shared" ref="A509" si="60">B509&amp;90&amp;D509</f>
        <v>21507909</v>
      </c>
      <c r="B509" s="27">
        <v>21507</v>
      </c>
      <c r="C509" s="5" t="s">
        <v>79</v>
      </c>
      <c r="D509" s="5">
        <v>9</v>
      </c>
      <c r="E509" s="8" t="s">
        <v>214</v>
      </c>
      <c r="F509" s="9">
        <v>6</v>
      </c>
      <c r="G509" s="28" t="s">
        <v>162</v>
      </c>
      <c r="H509" s="28">
        <v>90</v>
      </c>
      <c r="I509" s="28">
        <v>23</v>
      </c>
      <c r="J509" s="28" t="s">
        <v>262</v>
      </c>
      <c r="K509" s="28">
        <v>30</v>
      </c>
      <c r="L509" s="28" t="str">
        <f>G509&amp;"+"&amp;H509/10&amp;"%，"&amp;J509&amp;"+"&amp;K509/10&amp;"%"</f>
        <v>防御加成+9%，最终免伤+3%</v>
      </c>
      <c r="M509" s="1">
        <v>3</v>
      </c>
      <c r="N509" s="1" t="str">
        <f t="shared" si="57"/>
        <v>15</v>
      </c>
    </row>
    <row r="510" spans="1:14" x14ac:dyDescent="0.25">
      <c r="A510" s="5" t="str">
        <f t="shared" ref="A510" si="61">B510&amp;9&amp;D510</f>
        <v>21507910</v>
      </c>
      <c r="B510" s="27">
        <v>21507</v>
      </c>
      <c r="C510" s="5" t="s">
        <v>79</v>
      </c>
      <c r="D510" s="5">
        <v>10</v>
      </c>
      <c r="E510" s="8" t="s">
        <v>215</v>
      </c>
      <c r="F510" s="9">
        <v>3</v>
      </c>
      <c r="G510" s="28" t="s">
        <v>159</v>
      </c>
      <c r="H510" s="28">
        <v>1012</v>
      </c>
      <c r="I510" s="28">
        <v>1</v>
      </c>
      <c r="J510" s="28" t="s">
        <v>156</v>
      </c>
      <c r="K510" s="28">
        <v>32400</v>
      </c>
      <c r="L510" s="28" t="str">
        <f>G510&amp;"+"&amp;H510&amp;"，"&amp;J510&amp;"+"&amp;K510&amp;""</f>
        <v>防御+1012，生命+32400</v>
      </c>
      <c r="M510" s="1">
        <v>3</v>
      </c>
      <c r="N510" s="1" t="str">
        <f t="shared" si="57"/>
        <v>15</v>
      </c>
    </row>
    <row r="511" spans="1:14" x14ac:dyDescent="0.25">
      <c r="A511" s="5" t="str">
        <f t="shared" si="55"/>
        <v>21507911</v>
      </c>
      <c r="B511" s="27">
        <v>21507</v>
      </c>
      <c r="C511" s="5" t="s">
        <v>79</v>
      </c>
      <c r="D511" s="5">
        <v>11</v>
      </c>
      <c r="E511" s="8" t="s">
        <v>216</v>
      </c>
      <c r="F511" s="9">
        <v>3</v>
      </c>
      <c r="G511" s="28" t="s">
        <v>159</v>
      </c>
      <c r="H511" s="28">
        <v>0</v>
      </c>
      <c r="I511" s="28">
        <v>1</v>
      </c>
      <c r="J511" s="28" t="s">
        <v>156</v>
      </c>
      <c r="K511" s="28">
        <v>0</v>
      </c>
      <c r="L511" s="28" t="str">
        <f>G511&amp;"+"&amp;H511&amp;"，"&amp;J511&amp;"+"&amp;K511&amp;""</f>
        <v>防御+0，生命+0</v>
      </c>
      <c r="M511" s="1">
        <v>3</v>
      </c>
      <c r="N511" s="1" t="str">
        <f t="shared" si="57"/>
        <v>15</v>
      </c>
    </row>
    <row r="512" spans="1:14" x14ac:dyDescent="0.25">
      <c r="A512" s="5" t="str">
        <f t="shared" si="55"/>
        <v>21507912</v>
      </c>
      <c r="B512" s="27">
        <v>21507</v>
      </c>
      <c r="C512" s="5" t="s">
        <v>79</v>
      </c>
      <c r="D512" s="5">
        <v>12</v>
      </c>
      <c r="E512" s="8" t="s">
        <v>217</v>
      </c>
      <c r="F512" s="9">
        <v>6</v>
      </c>
      <c r="G512" s="28" t="s">
        <v>162</v>
      </c>
      <c r="H512" s="28">
        <v>0</v>
      </c>
      <c r="I512" s="28">
        <v>23</v>
      </c>
      <c r="J512" s="28" t="s">
        <v>262</v>
      </c>
      <c r="K512" s="28">
        <v>0</v>
      </c>
      <c r="L512" s="28" t="str">
        <f>G512&amp;"+"&amp;H512/10&amp;"%，"&amp;J512&amp;"+"&amp;K512/10&amp;"%"</f>
        <v>防御加成+0%，最终免伤+0%</v>
      </c>
      <c r="M512" s="1">
        <v>3</v>
      </c>
      <c r="N512" s="1" t="str">
        <f t="shared" si="57"/>
        <v>15</v>
      </c>
    </row>
    <row r="513" spans="1:14" x14ac:dyDescent="0.25">
      <c r="A513" s="5" t="str">
        <f t="shared" si="55"/>
        <v>21507913</v>
      </c>
      <c r="B513" s="27">
        <v>21507</v>
      </c>
      <c r="C513" s="5" t="s">
        <v>79</v>
      </c>
      <c r="D513" s="5">
        <v>13</v>
      </c>
      <c r="E513" s="8" t="s">
        <v>218</v>
      </c>
      <c r="F513" s="9">
        <v>3</v>
      </c>
      <c r="G513" s="28" t="s">
        <v>159</v>
      </c>
      <c r="H513" s="28">
        <v>0</v>
      </c>
      <c r="I513" s="28">
        <v>1</v>
      </c>
      <c r="J513" s="28" t="s">
        <v>156</v>
      </c>
      <c r="K513" s="28">
        <v>0</v>
      </c>
      <c r="L513" s="28" t="str">
        <f>G513&amp;"+"&amp;H513&amp;"，"&amp;J513&amp;"+"&amp;K513&amp;""</f>
        <v>防御+0，生命+0</v>
      </c>
      <c r="M513" s="1">
        <v>3</v>
      </c>
      <c r="N513" s="1" t="str">
        <f t="shared" si="57"/>
        <v>15</v>
      </c>
    </row>
    <row r="514" spans="1:14" x14ac:dyDescent="0.25">
      <c r="A514" s="5" t="str">
        <f t="shared" si="55"/>
        <v>21507914</v>
      </c>
      <c r="B514" s="27">
        <v>21507</v>
      </c>
      <c r="C514" s="5" t="s">
        <v>79</v>
      </c>
      <c r="D514" s="5">
        <v>14</v>
      </c>
      <c r="E514" s="8" t="s">
        <v>219</v>
      </c>
      <c r="F514" s="9">
        <v>6</v>
      </c>
      <c r="G514" s="28" t="s">
        <v>162</v>
      </c>
      <c r="H514" s="28">
        <v>0</v>
      </c>
      <c r="I514" s="28">
        <v>23</v>
      </c>
      <c r="J514" s="28" t="s">
        <v>262</v>
      </c>
      <c r="K514" s="28">
        <v>0</v>
      </c>
      <c r="L514" s="28" t="str">
        <f>G514&amp;"+"&amp;H514/10&amp;"%，"&amp;J514&amp;"+"&amp;K514/10&amp;"%"</f>
        <v>防御加成+0%，最终免伤+0%</v>
      </c>
      <c r="M514" s="1">
        <v>3</v>
      </c>
      <c r="N514" s="1" t="str">
        <f t="shared" si="57"/>
        <v>15</v>
      </c>
    </row>
    <row r="515" spans="1:14" x14ac:dyDescent="0.25">
      <c r="A515" s="5" t="str">
        <f t="shared" si="55"/>
        <v>21507915</v>
      </c>
      <c r="B515" s="27">
        <v>21507</v>
      </c>
      <c r="C515" s="5" t="s">
        <v>79</v>
      </c>
      <c r="D515" s="5">
        <v>15</v>
      </c>
      <c r="E515" s="8" t="s">
        <v>220</v>
      </c>
      <c r="F515" s="9">
        <v>3</v>
      </c>
      <c r="G515" s="28" t="s">
        <v>159</v>
      </c>
      <c r="H515" s="28">
        <v>0</v>
      </c>
      <c r="I515" s="28">
        <v>1</v>
      </c>
      <c r="J515" s="28" t="s">
        <v>156</v>
      </c>
      <c r="K515" s="28">
        <v>0</v>
      </c>
      <c r="L515" s="28" t="str">
        <f>G515&amp;"+"&amp;H515&amp;"，"&amp;J515&amp;"+"&amp;K515&amp;""</f>
        <v>防御+0，生命+0</v>
      </c>
      <c r="M515" s="1">
        <v>3</v>
      </c>
      <c r="N515" s="1" t="str">
        <f t="shared" si="57"/>
        <v>15</v>
      </c>
    </row>
    <row r="516" spans="1:14" x14ac:dyDescent="0.25">
      <c r="A516" s="5" t="str">
        <f t="shared" ref="A516:A579" si="62">B516&amp;90&amp;D516</f>
        <v>21301901</v>
      </c>
      <c r="B516" s="5">
        <v>21301</v>
      </c>
      <c r="C516" s="19" t="s">
        <v>80</v>
      </c>
      <c r="D516" s="5">
        <v>1</v>
      </c>
      <c r="E516" s="8" t="s">
        <v>133</v>
      </c>
      <c r="F516" s="9">
        <v>2</v>
      </c>
      <c r="G516" s="28" t="s">
        <v>158</v>
      </c>
      <c r="H516" s="28">
        <v>192</v>
      </c>
      <c r="I516" s="28">
        <v>1</v>
      </c>
      <c r="J516" s="28" t="s">
        <v>156</v>
      </c>
      <c r="K516" s="28">
        <v>960</v>
      </c>
      <c r="L516" s="28" t="str">
        <f>G516&amp;"+"&amp;H516&amp;"，"&amp;J516&amp;"+"&amp;K516</f>
        <v>攻击+192，生命+960</v>
      </c>
      <c r="M516" s="1">
        <v>1</v>
      </c>
      <c r="N516" s="1" t="str">
        <f t="shared" si="57"/>
        <v>13</v>
      </c>
    </row>
    <row r="517" spans="1:14" x14ac:dyDescent="0.25">
      <c r="A517" s="5" t="str">
        <f t="shared" si="62"/>
        <v>21301902</v>
      </c>
      <c r="B517" s="5">
        <v>21301</v>
      </c>
      <c r="C517" s="19" t="s">
        <v>80</v>
      </c>
      <c r="D517" s="5">
        <v>2</v>
      </c>
      <c r="E517" s="8" t="s">
        <v>134</v>
      </c>
      <c r="F517" s="9">
        <v>5</v>
      </c>
      <c r="G517" s="28" t="s">
        <v>161</v>
      </c>
      <c r="H517" s="28">
        <v>36</v>
      </c>
      <c r="I517" s="28">
        <v>6</v>
      </c>
      <c r="J517" s="28" t="s">
        <v>162</v>
      </c>
      <c r="K517" s="28">
        <v>24</v>
      </c>
      <c r="L517" s="28" t="str">
        <f>G517&amp;"+"&amp;H517/10&amp;"%，"&amp;J517&amp;"+"&amp;K517/10&amp;"%"</f>
        <v>攻击加成+3.6%，防御加成+2.4%</v>
      </c>
      <c r="M517" s="1">
        <v>1</v>
      </c>
      <c r="N517" s="1" t="str">
        <f t="shared" si="57"/>
        <v>13</v>
      </c>
    </row>
    <row r="518" spans="1:14" x14ac:dyDescent="0.25">
      <c r="A518" s="5" t="str">
        <f t="shared" si="62"/>
        <v>21301903</v>
      </c>
      <c r="B518" s="5">
        <v>21301</v>
      </c>
      <c r="C518" s="19" t="s">
        <v>80</v>
      </c>
      <c r="D518" s="5">
        <v>3</v>
      </c>
      <c r="E518" s="8" t="s">
        <v>135</v>
      </c>
      <c r="F518" s="9">
        <v>3</v>
      </c>
      <c r="G518" s="28" t="s">
        <v>159</v>
      </c>
      <c r="H518" s="28">
        <v>144</v>
      </c>
      <c r="I518" s="28">
        <v>4</v>
      </c>
      <c r="J518" s="28" t="s">
        <v>160</v>
      </c>
      <c r="K518" s="28">
        <v>36</v>
      </c>
      <c r="L518" s="28" t="str">
        <f>G518&amp;"+"&amp;H518&amp;"，"&amp;J518&amp;"+"&amp;K518/10&amp;"%"</f>
        <v>防御+144，生命加成+3.6%</v>
      </c>
      <c r="M518" s="1">
        <v>1</v>
      </c>
      <c r="N518" s="1" t="str">
        <f t="shared" si="57"/>
        <v>13</v>
      </c>
    </row>
    <row r="519" spans="1:14" x14ac:dyDescent="0.25">
      <c r="A519" s="5" t="str">
        <f t="shared" si="62"/>
        <v>21301904</v>
      </c>
      <c r="B519" s="5">
        <v>21301</v>
      </c>
      <c r="C519" s="19" t="s">
        <v>80</v>
      </c>
      <c r="D519" s="5">
        <v>4</v>
      </c>
      <c r="E519" s="8" t="s">
        <v>136</v>
      </c>
      <c r="F519" s="9">
        <v>8</v>
      </c>
      <c r="G519" s="28" t="s">
        <v>163</v>
      </c>
      <c r="H519" s="28">
        <v>18</v>
      </c>
      <c r="I519" s="28">
        <v>14</v>
      </c>
      <c r="J519" s="28" t="s">
        <v>168</v>
      </c>
      <c r="K519" s="28">
        <v>120</v>
      </c>
      <c r="L519" s="28" t="str">
        <f>G519&amp;"+"&amp;H519/10&amp;"%，"&amp;J519&amp;"+"&amp;K519/10&amp;"%"</f>
        <v>伤害减免+1.8%，暴击免伤+12%</v>
      </c>
      <c r="M519" s="1">
        <v>1</v>
      </c>
      <c r="N519" s="1" t="str">
        <f t="shared" si="57"/>
        <v>13</v>
      </c>
    </row>
    <row r="520" spans="1:14" x14ac:dyDescent="0.25">
      <c r="A520" s="5" t="str">
        <f t="shared" si="62"/>
        <v>21301905</v>
      </c>
      <c r="B520" s="5">
        <v>21301</v>
      </c>
      <c r="C520" s="19" t="s">
        <v>80</v>
      </c>
      <c r="D520" s="5">
        <v>5</v>
      </c>
      <c r="E520" s="8" t="s">
        <v>137</v>
      </c>
      <c r="F520" s="9">
        <v>7</v>
      </c>
      <c r="G520" s="28" t="s">
        <v>151</v>
      </c>
      <c r="H520" s="28">
        <v>60</v>
      </c>
      <c r="I520" s="28">
        <v>8</v>
      </c>
      <c r="J520" s="28" t="s">
        <v>163</v>
      </c>
      <c r="K520" s="28">
        <v>24</v>
      </c>
      <c r="L520" s="28" t="str">
        <f>G520&amp;"+"&amp;H520/10&amp;"%，"&amp;J520&amp;"+"&amp;K520/10&amp;"%"</f>
        <v>伤害加成+6%，伤害减免+2.4%</v>
      </c>
      <c r="M520" s="1">
        <v>1</v>
      </c>
      <c r="N520" s="1" t="str">
        <f t="shared" si="57"/>
        <v>13</v>
      </c>
    </row>
    <row r="521" spans="1:14" x14ac:dyDescent="0.25">
      <c r="A521" s="5" t="str">
        <f t="shared" si="62"/>
        <v>21301906</v>
      </c>
      <c r="B521" s="5">
        <v>21301</v>
      </c>
      <c r="C521" s="19" t="s">
        <v>80</v>
      </c>
      <c r="D521" s="5">
        <v>6</v>
      </c>
      <c r="E521" s="8" t="s">
        <v>211</v>
      </c>
      <c r="F521" s="9">
        <v>2</v>
      </c>
      <c r="G521" s="28" t="s">
        <v>158</v>
      </c>
      <c r="H521" s="28">
        <v>450</v>
      </c>
      <c r="I521" s="28">
        <v>1</v>
      </c>
      <c r="J521" s="28" t="s">
        <v>156</v>
      </c>
      <c r="K521" s="28">
        <v>9600</v>
      </c>
      <c r="L521" s="28" t="str">
        <f>G521&amp;"+"&amp;H521&amp;"，"&amp;J521&amp;"+"&amp;K521&amp;""</f>
        <v>攻击+450，生命+9600</v>
      </c>
      <c r="M521" s="1">
        <v>1</v>
      </c>
      <c r="N521" s="1" t="str">
        <f t="shared" si="57"/>
        <v>13</v>
      </c>
    </row>
    <row r="522" spans="1:14" x14ac:dyDescent="0.25">
      <c r="A522" s="5" t="str">
        <f t="shared" si="62"/>
        <v>21301907</v>
      </c>
      <c r="B522" s="5">
        <v>21301</v>
      </c>
      <c r="C522" s="19" t="s">
        <v>80</v>
      </c>
      <c r="D522" s="5">
        <v>7</v>
      </c>
      <c r="E522" s="8" t="s">
        <v>212</v>
      </c>
      <c r="F522" s="9">
        <v>4</v>
      </c>
      <c r="G522" s="28" t="s">
        <v>160</v>
      </c>
      <c r="H522" s="28">
        <v>72</v>
      </c>
      <c r="I522" s="28">
        <v>23</v>
      </c>
      <c r="J522" s="28" t="s">
        <v>262</v>
      </c>
      <c r="K522" s="28">
        <v>18</v>
      </c>
      <c r="L522" s="28" t="str">
        <f>G522&amp;"+"&amp;H522/10&amp;"%，"&amp;J522&amp;"+"&amp;K522/10&amp;"%"</f>
        <v>生命加成+7.2%，最终免伤+1.8%</v>
      </c>
      <c r="M522" s="1">
        <v>1</v>
      </c>
      <c r="N522" s="1" t="str">
        <f t="shared" si="57"/>
        <v>13</v>
      </c>
    </row>
    <row r="523" spans="1:14" x14ac:dyDescent="0.25">
      <c r="A523" s="5" t="str">
        <f t="shared" si="62"/>
        <v>21301908</v>
      </c>
      <c r="B523" s="5">
        <v>21301</v>
      </c>
      <c r="C523" s="19" t="s">
        <v>80</v>
      </c>
      <c r="D523" s="5">
        <v>8</v>
      </c>
      <c r="E523" s="8" t="s">
        <v>213</v>
      </c>
      <c r="F523" s="9">
        <v>2</v>
      </c>
      <c r="G523" s="28" t="s">
        <v>158</v>
      </c>
      <c r="H523" s="28">
        <v>750</v>
      </c>
      <c r="I523" s="28">
        <v>1</v>
      </c>
      <c r="J523" s="28" t="s">
        <v>156</v>
      </c>
      <c r="K523" s="28">
        <v>14400</v>
      </c>
      <c r="L523" s="28" t="str">
        <f>G523&amp;"+"&amp;H523&amp;"，"&amp;J523&amp;"+"&amp;K523&amp;""</f>
        <v>攻击+750，生命+14400</v>
      </c>
      <c r="M523" s="1">
        <v>1</v>
      </c>
      <c r="N523" s="1" t="str">
        <f t="shared" si="57"/>
        <v>13</v>
      </c>
    </row>
    <row r="524" spans="1:14" x14ac:dyDescent="0.25">
      <c r="A524" s="5" t="str">
        <f t="shared" si="62"/>
        <v>21301909</v>
      </c>
      <c r="B524" s="5">
        <v>21301</v>
      </c>
      <c r="C524" s="19" t="s">
        <v>80</v>
      </c>
      <c r="D524" s="5">
        <v>9</v>
      </c>
      <c r="E524" s="8" t="s">
        <v>214</v>
      </c>
      <c r="F524" s="9">
        <v>4</v>
      </c>
      <c r="G524" s="28" t="s">
        <v>160</v>
      </c>
      <c r="H524" s="28">
        <v>108</v>
      </c>
      <c r="I524" s="28">
        <v>23</v>
      </c>
      <c r="J524" s="28" t="s">
        <v>262</v>
      </c>
      <c r="K524" s="28">
        <v>27</v>
      </c>
      <c r="L524" s="28" t="str">
        <f>G524&amp;"+"&amp;H524/10&amp;"%，"&amp;J524&amp;"+"&amp;K524/10&amp;"%"</f>
        <v>生命加成+10.8%，最终免伤+2.7%</v>
      </c>
      <c r="M524" s="1">
        <v>1</v>
      </c>
      <c r="N524" s="1" t="str">
        <f t="shared" si="57"/>
        <v>13</v>
      </c>
    </row>
    <row r="525" spans="1:14" x14ac:dyDescent="0.25">
      <c r="A525" s="5" t="str">
        <f t="shared" ref="A525:A588" si="63">B525&amp;9&amp;D525</f>
        <v>21301910</v>
      </c>
      <c r="B525" s="5">
        <v>21301</v>
      </c>
      <c r="C525" s="19" t="s">
        <v>80</v>
      </c>
      <c r="D525" s="5">
        <v>10</v>
      </c>
      <c r="E525" s="8" t="s">
        <v>215</v>
      </c>
      <c r="F525" s="9">
        <v>2</v>
      </c>
      <c r="G525" s="28" t="s">
        <v>158</v>
      </c>
      <c r="H525" s="28">
        <v>1125</v>
      </c>
      <c r="I525" s="28">
        <v>1</v>
      </c>
      <c r="J525" s="28" t="s">
        <v>156</v>
      </c>
      <c r="K525" s="28">
        <v>21600</v>
      </c>
      <c r="L525" s="28" t="str">
        <f>G525&amp;"+"&amp;H525&amp;"，"&amp;J525&amp;"+"&amp;K525&amp;""</f>
        <v>攻击+1125，生命+21600</v>
      </c>
      <c r="M525" s="1">
        <v>1</v>
      </c>
      <c r="N525" s="1" t="str">
        <f t="shared" si="57"/>
        <v>13</v>
      </c>
    </row>
    <row r="526" spans="1:14" x14ac:dyDescent="0.25">
      <c r="A526" s="5" t="str">
        <f t="shared" si="63"/>
        <v>21301911</v>
      </c>
      <c r="B526" s="5">
        <v>21301</v>
      </c>
      <c r="C526" s="19" t="s">
        <v>80</v>
      </c>
      <c r="D526" s="5">
        <v>11</v>
      </c>
      <c r="E526" s="8" t="s">
        <v>216</v>
      </c>
      <c r="F526" s="9">
        <v>2</v>
      </c>
      <c r="G526" s="28" t="s">
        <v>158</v>
      </c>
      <c r="H526" s="28">
        <v>0</v>
      </c>
      <c r="I526" s="28">
        <v>1</v>
      </c>
      <c r="J526" s="28" t="s">
        <v>156</v>
      </c>
      <c r="K526" s="28">
        <v>0</v>
      </c>
      <c r="L526" s="28" t="str">
        <f>G526&amp;"+"&amp;H526&amp;"，"&amp;J526&amp;"+"&amp;K526&amp;""</f>
        <v>攻击+0，生命+0</v>
      </c>
      <c r="M526" s="1">
        <v>1</v>
      </c>
      <c r="N526" s="1" t="str">
        <f t="shared" si="57"/>
        <v>13</v>
      </c>
    </row>
    <row r="527" spans="1:14" x14ac:dyDescent="0.25">
      <c r="A527" s="5" t="str">
        <f t="shared" si="63"/>
        <v>21301912</v>
      </c>
      <c r="B527" s="5">
        <v>21301</v>
      </c>
      <c r="C527" s="19" t="s">
        <v>80</v>
      </c>
      <c r="D527" s="5">
        <v>12</v>
      </c>
      <c r="E527" s="8" t="s">
        <v>217</v>
      </c>
      <c r="F527" s="9">
        <v>4</v>
      </c>
      <c r="G527" s="28" t="s">
        <v>160</v>
      </c>
      <c r="H527" s="28">
        <v>0</v>
      </c>
      <c r="I527" s="28">
        <v>23</v>
      </c>
      <c r="J527" s="28" t="s">
        <v>262</v>
      </c>
      <c r="K527" s="28">
        <v>0</v>
      </c>
      <c r="L527" s="28" t="str">
        <f>G527&amp;"+"&amp;H527/10&amp;"%，"&amp;J527&amp;"+"&amp;K527/10&amp;"%"</f>
        <v>生命加成+0%，最终免伤+0%</v>
      </c>
      <c r="M527" s="1">
        <v>1</v>
      </c>
      <c r="N527" s="1" t="str">
        <f t="shared" si="57"/>
        <v>13</v>
      </c>
    </row>
    <row r="528" spans="1:14" x14ac:dyDescent="0.25">
      <c r="A528" s="5" t="str">
        <f t="shared" si="63"/>
        <v>21301913</v>
      </c>
      <c r="B528" s="5">
        <v>21301</v>
      </c>
      <c r="C528" s="19" t="s">
        <v>80</v>
      </c>
      <c r="D528" s="5">
        <v>13</v>
      </c>
      <c r="E528" s="8" t="s">
        <v>218</v>
      </c>
      <c r="F528" s="9">
        <v>2</v>
      </c>
      <c r="G528" s="28" t="s">
        <v>158</v>
      </c>
      <c r="H528" s="28">
        <v>0</v>
      </c>
      <c r="I528" s="28">
        <v>1</v>
      </c>
      <c r="J528" s="28" t="s">
        <v>156</v>
      </c>
      <c r="K528" s="28">
        <v>0</v>
      </c>
      <c r="L528" s="28" t="str">
        <f>G528&amp;"+"&amp;H528&amp;"，"&amp;J528&amp;"+"&amp;K528&amp;""</f>
        <v>攻击+0，生命+0</v>
      </c>
      <c r="M528" s="1">
        <v>1</v>
      </c>
      <c r="N528" s="1" t="str">
        <f t="shared" si="57"/>
        <v>13</v>
      </c>
    </row>
    <row r="529" spans="1:14" x14ac:dyDescent="0.25">
      <c r="A529" s="5" t="str">
        <f t="shared" si="63"/>
        <v>21301914</v>
      </c>
      <c r="B529" s="5">
        <v>21301</v>
      </c>
      <c r="C529" s="19" t="s">
        <v>80</v>
      </c>
      <c r="D529" s="5">
        <v>14</v>
      </c>
      <c r="E529" s="8" t="s">
        <v>219</v>
      </c>
      <c r="F529" s="9">
        <v>4</v>
      </c>
      <c r="G529" s="28" t="s">
        <v>160</v>
      </c>
      <c r="H529" s="28">
        <v>0</v>
      </c>
      <c r="I529" s="28">
        <v>23</v>
      </c>
      <c r="J529" s="28" t="s">
        <v>262</v>
      </c>
      <c r="K529" s="28">
        <v>0</v>
      </c>
      <c r="L529" s="28" t="str">
        <f>G529&amp;"+"&amp;H529/10&amp;"%，"&amp;J529&amp;"+"&amp;K529/10&amp;"%"</f>
        <v>生命加成+0%，最终免伤+0%</v>
      </c>
      <c r="M529" s="1">
        <v>1</v>
      </c>
      <c r="N529" s="1" t="str">
        <f t="shared" si="57"/>
        <v>13</v>
      </c>
    </row>
    <row r="530" spans="1:14" x14ac:dyDescent="0.25">
      <c r="A530" s="5" t="str">
        <f t="shared" si="63"/>
        <v>21301915</v>
      </c>
      <c r="B530" s="5">
        <v>21301</v>
      </c>
      <c r="C530" s="19" t="s">
        <v>80</v>
      </c>
      <c r="D530" s="5">
        <v>15</v>
      </c>
      <c r="E530" s="8" t="s">
        <v>220</v>
      </c>
      <c r="F530" s="9">
        <v>2</v>
      </c>
      <c r="G530" s="28" t="s">
        <v>158</v>
      </c>
      <c r="H530" s="28">
        <v>0</v>
      </c>
      <c r="I530" s="28">
        <v>1</v>
      </c>
      <c r="J530" s="28" t="s">
        <v>156</v>
      </c>
      <c r="K530" s="28">
        <v>0</v>
      </c>
      <c r="L530" s="28" t="str">
        <f>G530&amp;"+"&amp;H530&amp;"，"&amp;J530&amp;"+"&amp;K530&amp;""</f>
        <v>攻击+0，生命+0</v>
      </c>
      <c r="M530" s="1">
        <v>1</v>
      </c>
      <c r="N530" s="1" t="str">
        <f t="shared" si="57"/>
        <v>13</v>
      </c>
    </row>
    <row r="531" spans="1:14" x14ac:dyDescent="0.25">
      <c r="A531" s="5" t="str">
        <f t="shared" si="62"/>
        <v>21303901</v>
      </c>
      <c r="B531" s="5">
        <v>21303</v>
      </c>
      <c r="C531" s="5" t="s">
        <v>81</v>
      </c>
      <c r="D531" s="5">
        <v>1</v>
      </c>
      <c r="E531" s="8" t="s">
        <v>133</v>
      </c>
      <c r="F531" s="9">
        <v>2</v>
      </c>
      <c r="G531" s="28" t="s">
        <v>158</v>
      </c>
      <c r="H531" s="28">
        <v>192</v>
      </c>
      <c r="I531" s="28">
        <v>1</v>
      </c>
      <c r="J531" s="28" t="s">
        <v>156</v>
      </c>
      <c r="K531" s="28">
        <v>960</v>
      </c>
      <c r="L531" s="28" t="str">
        <f>G531&amp;"+"&amp;H531&amp;"，"&amp;J531&amp;"+"&amp;K531</f>
        <v>攻击+192，生命+960</v>
      </c>
      <c r="M531" s="1">
        <v>1</v>
      </c>
      <c r="N531" s="1" t="str">
        <f t="shared" si="57"/>
        <v>13</v>
      </c>
    </row>
    <row r="532" spans="1:14" x14ac:dyDescent="0.25">
      <c r="A532" s="5" t="str">
        <f t="shared" si="62"/>
        <v>21303902</v>
      </c>
      <c r="B532" s="5">
        <v>21303</v>
      </c>
      <c r="C532" s="5" t="s">
        <v>81</v>
      </c>
      <c r="D532" s="5">
        <v>2</v>
      </c>
      <c r="E532" s="8" t="s">
        <v>134</v>
      </c>
      <c r="F532" s="9">
        <v>5</v>
      </c>
      <c r="G532" s="28" t="s">
        <v>161</v>
      </c>
      <c r="H532" s="28">
        <v>36</v>
      </c>
      <c r="I532" s="28">
        <v>6</v>
      </c>
      <c r="J532" s="28" t="s">
        <v>162</v>
      </c>
      <c r="K532" s="28">
        <v>24</v>
      </c>
      <c r="L532" s="28" t="str">
        <f>G532&amp;"+"&amp;H532/10&amp;"%，"&amp;J532&amp;"+"&amp;K532/10&amp;"%"</f>
        <v>攻击加成+3.6%，防御加成+2.4%</v>
      </c>
      <c r="M532" s="1">
        <v>1</v>
      </c>
      <c r="N532" s="1" t="str">
        <f t="shared" si="57"/>
        <v>13</v>
      </c>
    </row>
    <row r="533" spans="1:14" x14ac:dyDescent="0.25">
      <c r="A533" s="5" t="str">
        <f t="shared" si="62"/>
        <v>21303903</v>
      </c>
      <c r="B533" s="5">
        <v>21303</v>
      </c>
      <c r="C533" s="5" t="s">
        <v>81</v>
      </c>
      <c r="D533" s="5">
        <v>3</v>
      </c>
      <c r="E533" s="8" t="s">
        <v>135</v>
      </c>
      <c r="F533" s="9">
        <v>3</v>
      </c>
      <c r="G533" s="28" t="s">
        <v>159</v>
      </c>
      <c r="H533" s="28">
        <v>144</v>
      </c>
      <c r="I533" s="28">
        <v>4</v>
      </c>
      <c r="J533" s="28" t="s">
        <v>160</v>
      </c>
      <c r="K533" s="28">
        <v>36</v>
      </c>
      <c r="L533" s="28" t="str">
        <f>G533&amp;"+"&amp;H533&amp;"，"&amp;J533&amp;"+"&amp;K533/10&amp;"%"</f>
        <v>防御+144，生命加成+3.6%</v>
      </c>
      <c r="M533" s="1">
        <v>1</v>
      </c>
      <c r="N533" s="1" t="str">
        <f t="shared" si="57"/>
        <v>13</v>
      </c>
    </row>
    <row r="534" spans="1:14" x14ac:dyDescent="0.25">
      <c r="A534" s="5" t="str">
        <f t="shared" si="62"/>
        <v>21303904</v>
      </c>
      <c r="B534" s="5">
        <v>21303</v>
      </c>
      <c r="C534" s="5" t="s">
        <v>81</v>
      </c>
      <c r="D534" s="5">
        <v>4</v>
      </c>
      <c r="E534" s="8" t="s">
        <v>136</v>
      </c>
      <c r="F534" s="9">
        <v>8</v>
      </c>
      <c r="G534" s="28" t="s">
        <v>163</v>
      </c>
      <c r="H534" s="28">
        <v>18</v>
      </c>
      <c r="I534" s="28">
        <v>14</v>
      </c>
      <c r="J534" s="28" t="s">
        <v>168</v>
      </c>
      <c r="K534" s="28">
        <v>120</v>
      </c>
      <c r="L534" s="28" t="str">
        <f>G534&amp;"+"&amp;H534/10&amp;"%，"&amp;J534&amp;"+"&amp;K534/10&amp;"%"</f>
        <v>伤害减免+1.8%，暴击免伤+12%</v>
      </c>
      <c r="M534" s="1">
        <v>1</v>
      </c>
      <c r="N534" s="1" t="str">
        <f t="shared" ref="N534:N597" si="64">MIDB(B534,2,2)</f>
        <v>13</v>
      </c>
    </row>
    <row r="535" spans="1:14" x14ac:dyDescent="0.25">
      <c r="A535" s="5" t="str">
        <f t="shared" si="62"/>
        <v>21303905</v>
      </c>
      <c r="B535" s="5">
        <v>21303</v>
      </c>
      <c r="C535" s="5" t="s">
        <v>81</v>
      </c>
      <c r="D535" s="5">
        <v>5</v>
      </c>
      <c r="E535" s="8" t="s">
        <v>137</v>
      </c>
      <c r="F535" s="9">
        <v>7</v>
      </c>
      <c r="G535" s="28" t="s">
        <v>151</v>
      </c>
      <c r="H535" s="28">
        <v>60</v>
      </c>
      <c r="I535" s="28">
        <v>8</v>
      </c>
      <c r="J535" s="28" t="s">
        <v>163</v>
      </c>
      <c r="K535" s="28">
        <v>24</v>
      </c>
      <c r="L535" s="28" t="str">
        <f>G535&amp;"+"&amp;H535/10&amp;"%，"&amp;J535&amp;"+"&amp;K535/10&amp;"%"</f>
        <v>伤害加成+6%，伤害减免+2.4%</v>
      </c>
      <c r="M535" s="1">
        <v>1</v>
      </c>
      <c r="N535" s="1" t="str">
        <f t="shared" si="64"/>
        <v>13</v>
      </c>
    </row>
    <row r="536" spans="1:14" x14ac:dyDescent="0.25">
      <c r="A536" s="5" t="str">
        <f t="shared" si="62"/>
        <v>21303906</v>
      </c>
      <c r="B536" s="5">
        <v>21303</v>
      </c>
      <c r="C536" s="5" t="s">
        <v>81</v>
      </c>
      <c r="D536" s="5">
        <v>6</v>
      </c>
      <c r="E536" s="8" t="s">
        <v>211</v>
      </c>
      <c r="F536" s="9">
        <v>2</v>
      </c>
      <c r="G536" s="28" t="s">
        <v>158</v>
      </c>
      <c r="H536" s="28">
        <v>450</v>
      </c>
      <c r="I536" s="28">
        <v>1</v>
      </c>
      <c r="J536" s="28" t="s">
        <v>156</v>
      </c>
      <c r="K536" s="28">
        <v>9600</v>
      </c>
      <c r="L536" s="28" t="str">
        <f>G536&amp;"+"&amp;H536&amp;"，"&amp;J536&amp;"+"&amp;K536&amp;""</f>
        <v>攻击+450，生命+9600</v>
      </c>
      <c r="M536" s="1">
        <v>1</v>
      </c>
      <c r="N536" s="1" t="str">
        <f t="shared" si="64"/>
        <v>13</v>
      </c>
    </row>
    <row r="537" spans="1:14" x14ac:dyDescent="0.25">
      <c r="A537" s="5" t="str">
        <f t="shared" si="62"/>
        <v>21303907</v>
      </c>
      <c r="B537" s="5">
        <v>21303</v>
      </c>
      <c r="C537" s="5" t="s">
        <v>81</v>
      </c>
      <c r="D537" s="5">
        <v>7</v>
      </c>
      <c r="E537" s="8" t="s">
        <v>212</v>
      </c>
      <c r="F537" s="9">
        <v>4</v>
      </c>
      <c r="G537" s="28" t="s">
        <v>160</v>
      </c>
      <c r="H537" s="28">
        <v>72</v>
      </c>
      <c r="I537" s="28">
        <v>23</v>
      </c>
      <c r="J537" s="28" t="s">
        <v>262</v>
      </c>
      <c r="K537" s="28">
        <v>18</v>
      </c>
      <c r="L537" s="28" t="str">
        <f>G537&amp;"+"&amp;H537/10&amp;"%，"&amp;J537&amp;"+"&amp;K537/10&amp;"%"</f>
        <v>生命加成+7.2%，最终免伤+1.8%</v>
      </c>
      <c r="M537" s="1">
        <v>1</v>
      </c>
      <c r="N537" s="1" t="str">
        <f t="shared" si="64"/>
        <v>13</v>
      </c>
    </row>
    <row r="538" spans="1:14" x14ac:dyDescent="0.25">
      <c r="A538" s="5" t="str">
        <f t="shared" si="62"/>
        <v>21303908</v>
      </c>
      <c r="B538" s="5">
        <v>21303</v>
      </c>
      <c r="C538" s="5" t="s">
        <v>81</v>
      </c>
      <c r="D538" s="5">
        <v>8</v>
      </c>
      <c r="E538" s="8" t="s">
        <v>213</v>
      </c>
      <c r="F538" s="9">
        <v>2</v>
      </c>
      <c r="G538" s="28" t="s">
        <v>158</v>
      </c>
      <c r="H538" s="28">
        <v>750</v>
      </c>
      <c r="I538" s="28">
        <v>1</v>
      </c>
      <c r="J538" s="28" t="s">
        <v>156</v>
      </c>
      <c r="K538" s="28">
        <v>14400</v>
      </c>
      <c r="L538" s="28" t="str">
        <f>G538&amp;"+"&amp;H538&amp;"，"&amp;J538&amp;"+"&amp;K538&amp;""</f>
        <v>攻击+750，生命+14400</v>
      </c>
      <c r="M538" s="1">
        <v>1</v>
      </c>
      <c r="N538" s="1" t="str">
        <f t="shared" si="64"/>
        <v>13</v>
      </c>
    </row>
    <row r="539" spans="1:14" x14ac:dyDescent="0.25">
      <c r="A539" s="5" t="str">
        <f t="shared" si="62"/>
        <v>21303909</v>
      </c>
      <c r="B539" s="5">
        <v>21303</v>
      </c>
      <c r="C539" s="5" t="s">
        <v>81</v>
      </c>
      <c r="D539" s="5">
        <v>9</v>
      </c>
      <c r="E539" s="8" t="s">
        <v>214</v>
      </c>
      <c r="F539" s="9">
        <v>4</v>
      </c>
      <c r="G539" s="28" t="s">
        <v>160</v>
      </c>
      <c r="H539" s="28">
        <v>108</v>
      </c>
      <c r="I539" s="28">
        <v>23</v>
      </c>
      <c r="J539" s="28" t="s">
        <v>262</v>
      </c>
      <c r="K539" s="28">
        <v>27</v>
      </c>
      <c r="L539" s="28" t="str">
        <f>G539&amp;"+"&amp;H539/10&amp;"%，"&amp;J539&amp;"+"&amp;K539/10&amp;"%"</f>
        <v>生命加成+10.8%，最终免伤+2.7%</v>
      </c>
      <c r="M539" s="1">
        <v>1</v>
      </c>
      <c r="N539" s="1" t="str">
        <f t="shared" si="64"/>
        <v>13</v>
      </c>
    </row>
    <row r="540" spans="1:14" x14ac:dyDescent="0.25">
      <c r="A540" s="5" t="str">
        <f t="shared" ref="A540" si="65">B540&amp;9&amp;D540</f>
        <v>21303910</v>
      </c>
      <c r="B540" s="5">
        <v>21303</v>
      </c>
      <c r="C540" s="5" t="s">
        <v>81</v>
      </c>
      <c r="D540" s="5">
        <v>10</v>
      </c>
      <c r="E540" s="8" t="s">
        <v>215</v>
      </c>
      <c r="F540" s="9">
        <v>2</v>
      </c>
      <c r="G540" s="28" t="s">
        <v>158</v>
      </c>
      <c r="H540" s="28">
        <v>1125</v>
      </c>
      <c r="I540" s="28">
        <v>1</v>
      </c>
      <c r="J540" s="28" t="s">
        <v>156</v>
      </c>
      <c r="K540" s="28">
        <v>21600</v>
      </c>
      <c r="L540" s="28" t="str">
        <f>G540&amp;"+"&amp;H540&amp;"，"&amp;J540&amp;"+"&amp;K540&amp;""</f>
        <v>攻击+1125，生命+21600</v>
      </c>
      <c r="M540" s="1">
        <v>1</v>
      </c>
      <c r="N540" s="1" t="str">
        <f t="shared" si="64"/>
        <v>13</v>
      </c>
    </row>
    <row r="541" spans="1:14" x14ac:dyDescent="0.25">
      <c r="A541" s="5" t="str">
        <f t="shared" si="63"/>
        <v>21303911</v>
      </c>
      <c r="B541" s="5">
        <v>21303</v>
      </c>
      <c r="C541" s="5" t="s">
        <v>81</v>
      </c>
      <c r="D541" s="5">
        <v>11</v>
      </c>
      <c r="E541" s="8" t="s">
        <v>216</v>
      </c>
      <c r="F541" s="9">
        <v>2</v>
      </c>
      <c r="G541" s="28" t="s">
        <v>158</v>
      </c>
      <c r="H541" s="28">
        <v>0</v>
      </c>
      <c r="I541" s="28">
        <v>1</v>
      </c>
      <c r="J541" s="28" t="s">
        <v>156</v>
      </c>
      <c r="K541" s="28">
        <v>0</v>
      </c>
      <c r="L541" s="28" t="str">
        <f>G541&amp;"+"&amp;H541&amp;"，"&amp;J541&amp;"+"&amp;K541&amp;""</f>
        <v>攻击+0，生命+0</v>
      </c>
      <c r="M541" s="1">
        <v>1</v>
      </c>
      <c r="N541" s="1" t="str">
        <f t="shared" si="64"/>
        <v>13</v>
      </c>
    </row>
    <row r="542" spans="1:14" x14ac:dyDescent="0.25">
      <c r="A542" s="5" t="str">
        <f t="shared" si="63"/>
        <v>21303912</v>
      </c>
      <c r="B542" s="5">
        <v>21303</v>
      </c>
      <c r="C542" s="5" t="s">
        <v>81</v>
      </c>
      <c r="D542" s="5">
        <v>12</v>
      </c>
      <c r="E542" s="8" t="s">
        <v>217</v>
      </c>
      <c r="F542" s="9">
        <v>4</v>
      </c>
      <c r="G542" s="28" t="s">
        <v>160</v>
      </c>
      <c r="H542" s="28">
        <v>0</v>
      </c>
      <c r="I542" s="28">
        <v>23</v>
      </c>
      <c r="J542" s="28" t="s">
        <v>262</v>
      </c>
      <c r="K542" s="28">
        <v>0</v>
      </c>
      <c r="L542" s="28" t="str">
        <f>G542&amp;"+"&amp;H542/10&amp;"%，"&amp;J542&amp;"+"&amp;K542/10&amp;"%"</f>
        <v>生命加成+0%，最终免伤+0%</v>
      </c>
      <c r="M542" s="1">
        <v>1</v>
      </c>
      <c r="N542" s="1" t="str">
        <f t="shared" si="64"/>
        <v>13</v>
      </c>
    </row>
    <row r="543" spans="1:14" x14ac:dyDescent="0.25">
      <c r="A543" s="5" t="str">
        <f t="shared" si="63"/>
        <v>21303913</v>
      </c>
      <c r="B543" s="5">
        <v>21303</v>
      </c>
      <c r="C543" s="5" t="s">
        <v>81</v>
      </c>
      <c r="D543" s="5">
        <v>13</v>
      </c>
      <c r="E543" s="8" t="s">
        <v>218</v>
      </c>
      <c r="F543" s="9">
        <v>2</v>
      </c>
      <c r="G543" s="28" t="s">
        <v>158</v>
      </c>
      <c r="H543" s="28">
        <v>0</v>
      </c>
      <c r="I543" s="28">
        <v>1</v>
      </c>
      <c r="J543" s="28" t="s">
        <v>156</v>
      </c>
      <c r="K543" s="28">
        <v>0</v>
      </c>
      <c r="L543" s="28" t="str">
        <f>G543&amp;"+"&amp;H543&amp;"，"&amp;J543&amp;"+"&amp;K543&amp;""</f>
        <v>攻击+0，生命+0</v>
      </c>
      <c r="M543" s="1">
        <v>1</v>
      </c>
      <c r="N543" s="1" t="str">
        <f t="shared" si="64"/>
        <v>13</v>
      </c>
    </row>
    <row r="544" spans="1:14" x14ac:dyDescent="0.25">
      <c r="A544" s="5" t="str">
        <f t="shared" si="63"/>
        <v>21303914</v>
      </c>
      <c r="B544" s="5">
        <v>21303</v>
      </c>
      <c r="C544" s="5" t="s">
        <v>81</v>
      </c>
      <c r="D544" s="5">
        <v>14</v>
      </c>
      <c r="E544" s="8" t="s">
        <v>219</v>
      </c>
      <c r="F544" s="9">
        <v>4</v>
      </c>
      <c r="G544" s="28" t="s">
        <v>160</v>
      </c>
      <c r="H544" s="28">
        <v>0</v>
      </c>
      <c r="I544" s="28">
        <v>23</v>
      </c>
      <c r="J544" s="28" t="s">
        <v>262</v>
      </c>
      <c r="K544" s="28">
        <v>0</v>
      </c>
      <c r="L544" s="28" t="str">
        <f>G544&amp;"+"&amp;H544/10&amp;"%，"&amp;J544&amp;"+"&amp;K544/10&amp;"%"</f>
        <v>生命加成+0%，最终免伤+0%</v>
      </c>
      <c r="M544" s="1">
        <v>1</v>
      </c>
      <c r="N544" s="1" t="str">
        <f t="shared" si="64"/>
        <v>13</v>
      </c>
    </row>
    <row r="545" spans="1:14" x14ac:dyDescent="0.25">
      <c r="A545" s="5" t="str">
        <f t="shared" si="63"/>
        <v>21303915</v>
      </c>
      <c r="B545" s="5">
        <v>21303</v>
      </c>
      <c r="C545" s="5" t="s">
        <v>81</v>
      </c>
      <c r="D545" s="5">
        <v>15</v>
      </c>
      <c r="E545" s="8" t="s">
        <v>220</v>
      </c>
      <c r="F545" s="9">
        <v>2</v>
      </c>
      <c r="G545" s="28" t="s">
        <v>158</v>
      </c>
      <c r="H545" s="28">
        <v>0</v>
      </c>
      <c r="I545" s="28">
        <v>1</v>
      </c>
      <c r="J545" s="28" t="s">
        <v>156</v>
      </c>
      <c r="K545" s="28">
        <v>0</v>
      </c>
      <c r="L545" s="28" t="str">
        <f>G545&amp;"+"&amp;H545&amp;"，"&amp;J545&amp;"+"&amp;K545&amp;""</f>
        <v>攻击+0，生命+0</v>
      </c>
      <c r="M545" s="1">
        <v>1</v>
      </c>
      <c r="N545" s="1" t="str">
        <f t="shared" si="64"/>
        <v>13</v>
      </c>
    </row>
    <row r="546" spans="1:14" x14ac:dyDescent="0.25">
      <c r="A546" s="5" t="str">
        <f t="shared" si="62"/>
        <v>21508901</v>
      </c>
      <c r="B546" s="27">
        <v>21508</v>
      </c>
      <c r="C546" s="19" t="s">
        <v>82</v>
      </c>
      <c r="D546" s="27">
        <v>1</v>
      </c>
      <c r="E546" s="8" t="s">
        <v>133</v>
      </c>
      <c r="F546" s="9">
        <v>2</v>
      </c>
      <c r="G546" s="28" t="s">
        <v>158</v>
      </c>
      <c r="H546" s="28">
        <v>240</v>
      </c>
      <c r="I546" s="28">
        <v>1</v>
      </c>
      <c r="J546" s="28" t="s">
        <v>156</v>
      </c>
      <c r="K546" s="28">
        <v>1200</v>
      </c>
      <c r="L546" s="28" t="str">
        <f>G546&amp;"+"&amp;H546&amp;"，"&amp;J546&amp;"+"&amp;K546</f>
        <v>攻击+240，生命+1200</v>
      </c>
      <c r="M546" s="1">
        <v>1</v>
      </c>
      <c r="N546" s="1" t="str">
        <f t="shared" si="64"/>
        <v>15</v>
      </c>
    </row>
    <row r="547" spans="1:14" x14ac:dyDescent="0.25">
      <c r="A547" s="5" t="str">
        <f t="shared" si="62"/>
        <v>21508902</v>
      </c>
      <c r="B547" s="27">
        <v>21508</v>
      </c>
      <c r="C547" s="19" t="s">
        <v>82</v>
      </c>
      <c r="D547" s="27">
        <v>2</v>
      </c>
      <c r="E547" s="8" t="s">
        <v>134</v>
      </c>
      <c r="F547" s="9">
        <v>5</v>
      </c>
      <c r="G547" s="28" t="s">
        <v>161</v>
      </c>
      <c r="H547" s="28">
        <v>45</v>
      </c>
      <c r="I547" s="28">
        <v>6</v>
      </c>
      <c r="J547" s="28" t="s">
        <v>162</v>
      </c>
      <c r="K547" s="28">
        <v>30</v>
      </c>
      <c r="L547" s="28" t="str">
        <f>G547&amp;"+"&amp;H547/10&amp;"%，"&amp;J547&amp;"+"&amp;K547/10&amp;"%"</f>
        <v>攻击加成+4.5%，防御加成+3%</v>
      </c>
      <c r="M547" s="1">
        <v>1</v>
      </c>
      <c r="N547" s="1" t="str">
        <f t="shared" si="64"/>
        <v>15</v>
      </c>
    </row>
    <row r="548" spans="1:14" x14ac:dyDescent="0.25">
      <c r="A548" s="5" t="str">
        <f t="shared" si="62"/>
        <v>21508903</v>
      </c>
      <c r="B548" s="27">
        <v>21508</v>
      </c>
      <c r="C548" s="19" t="s">
        <v>82</v>
      </c>
      <c r="D548" s="27">
        <v>3</v>
      </c>
      <c r="E548" s="8" t="s">
        <v>135</v>
      </c>
      <c r="F548" s="9">
        <v>3</v>
      </c>
      <c r="G548" s="28" t="s">
        <v>159</v>
      </c>
      <c r="H548" s="28">
        <v>180</v>
      </c>
      <c r="I548" s="28">
        <v>4</v>
      </c>
      <c r="J548" s="28" t="s">
        <v>160</v>
      </c>
      <c r="K548" s="28">
        <v>45</v>
      </c>
      <c r="L548" s="28" t="str">
        <f>G548&amp;"+"&amp;H548&amp;"，"&amp;J548&amp;"+"&amp;K548/10&amp;"%"</f>
        <v>防御+180，生命加成+4.5%</v>
      </c>
      <c r="M548" s="1">
        <v>1</v>
      </c>
      <c r="N548" s="1" t="str">
        <f t="shared" si="64"/>
        <v>15</v>
      </c>
    </row>
    <row r="549" spans="1:14" x14ac:dyDescent="0.25">
      <c r="A549" s="5" t="str">
        <f t="shared" si="62"/>
        <v>21508904</v>
      </c>
      <c r="B549" s="27">
        <v>21508</v>
      </c>
      <c r="C549" s="19" t="s">
        <v>82</v>
      </c>
      <c r="D549" s="27">
        <v>4</v>
      </c>
      <c r="E549" s="8" t="s">
        <v>136</v>
      </c>
      <c r="F549" s="9">
        <v>8</v>
      </c>
      <c r="G549" s="28" t="s">
        <v>163</v>
      </c>
      <c r="H549" s="28">
        <v>22</v>
      </c>
      <c r="I549" s="28">
        <v>14</v>
      </c>
      <c r="J549" s="28" t="s">
        <v>168</v>
      </c>
      <c r="K549" s="28">
        <v>150</v>
      </c>
      <c r="L549" s="28" t="str">
        <f>G549&amp;"+"&amp;H549/10&amp;"%，"&amp;J549&amp;"+"&amp;K549/10&amp;"%"</f>
        <v>伤害减免+2.2%，暴击免伤+15%</v>
      </c>
      <c r="M549" s="1">
        <v>1</v>
      </c>
      <c r="N549" s="1" t="str">
        <f t="shared" si="64"/>
        <v>15</v>
      </c>
    </row>
    <row r="550" spans="1:14" x14ac:dyDescent="0.25">
      <c r="A550" s="5" t="str">
        <f t="shared" si="62"/>
        <v>21508905</v>
      </c>
      <c r="B550" s="27">
        <v>21508</v>
      </c>
      <c r="C550" s="19" t="s">
        <v>82</v>
      </c>
      <c r="D550" s="27">
        <v>5</v>
      </c>
      <c r="E550" s="8" t="s">
        <v>137</v>
      </c>
      <c r="F550" s="9">
        <v>7</v>
      </c>
      <c r="G550" s="28" t="s">
        <v>151</v>
      </c>
      <c r="H550" s="28">
        <v>75</v>
      </c>
      <c r="I550" s="28">
        <v>8</v>
      </c>
      <c r="J550" s="28" t="s">
        <v>163</v>
      </c>
      <c r="K550" s="28">
        <v>30</v>
      </c>
      <c r="L550" s="28" t="str">
        <f>G550&amp;"+"&amp;H550/10&amp;"%，"&amp;J550&amp;"+"&amp;K550/10&amp;"%"</f>
        <v>伤害加成+7.5%，伤害减免+3%</v>
      </c>
      <c r="M550" s="1">
        <v>1</v>
      </c>
      <c r="N550" s="1" t="str">
        <f t="shared" si="64"/>
        <v>15</v>
      </c>
    </row>
    <row r="551" spans="1:14" x14ac:dyDescent="0.25">
      <c r="A551" s="5" t="str">
        <f t="shared" si="62"/>
        <v>21508906</v>
      </c>
      <c r="B551" s="27">
        <v>21508</v>
      </c>
      <c r="C551" s="19" t="s">
        <v>82</v>
      </c>
      <c r="D551" s="5">
        <v>6</v>
      </c>
      <c r="E551" s="8" t="s">
        <v>211</v>
      </c>
      <c r="F551" s="9">
        <v>2</v>
      </c>
      <c r="G551" s="28" t="s">
        <v>158</v>
      </c>
      <c r="H551" s="28">
        <v>562</v>
      </c>
      <c r="I551" s="28">
        <v>1</v>
      </c>
      <c r="J551" s="28" t="s">
        <v>156</v>
      </c>
      <c r="K551" s="28">
        <v>12000</v>
      </c>
      <c r="L551" s="28" t="str">
        <f>G551&amp;"+"&amp;H551&amp;"，"&amp;J551&amp;"+"&amp;K551&amp;""</f>
        <v>攻击+562，生命+12000</v>
      </c>
      <c r="M551" s="1">
        <v>1</v>
      </c>
      <c r="N551" s="1" t="str">
        <f t="shared" si="64"/>
        <v>15</v>
      </c>
    </row>
    <row r="552" spans="1:14" x14ac:dyDescent="0.25">
      <c r="A552" s="5" t="str">
        <f t="shared" si="62"/>
        <v>21508907</v>
      </c>
      <c r="B552" s="27">
        <v>21508</v>
      </c>
      <c r="C552" s="19" t="s">
        <v>82</v>
      </c>
      <c r="D552" s="5">
        <v>7</v>
      </c>
      <c r="E552" s="8" t="s">
        <v>212</v>
      </c>
      <c r="F552" s="9">
        <v>4</v>
      </c>
      <c r="G552" s="28" t="s">
        <v>160</v>
      </c>
      <c r="H552" s="28">
        <v>90</v>
      </c>
      <c r="I552" s="28">
        <v>23</v>
      </c>
      <c r="J552" s="28" t="s">
        <v>262</v>
      </c>
      <c r="K552" s="28">
        <v>22</v>
      </c>
      <c r="L552" s="28" t="str">
        <f>G552&amp;"+"&amp;H552/10&amp;"%，"&amp;J552&amp;"+"&amp;K552/10&amp;"%"</f>
        <v>生命加成+9%，最终免伤+2.2%</v>
      </c>
      <c r="M552" s="1">
        <v>1</v>
      </c>
      <c r="N552" s="1" t="str">
        <f t="shared" si="64"/>
        <v>15</v>
      </c>
    </row>
    <row r="553" spans="1:14" x14ac:dyDescent="0.25">
      <c r="A553" s="5" t="str">
        <f t="shared" si="62"/>
        <v>21508908</v>
      </c>
      <c r="B553" s="27">
        <v>21508</v>
      </c>
      <c r="C553" s="19" t="s">
        <v>82</v>
      </c>
      <c r="D553" s="5">
        <v>8</v>
      </c>
      <c r="E553" s="8" t="s">
        <v>213</v>
      </c>
      <c r="F553" s="9">
        <v>2</v>
      </c>
      <c r="G553" s="28" t="s">
        <v>158</v>
      </c>
      <c r="H553" s="28">
        <v>937</v>
      </c>
      <c r="I553" s="28">
        <v>1</v>
      </c>
      <c r="J553" s="28" t="s">
        <v>156</v>
      </c>
      <c r="K553" s="28">
        <v>18000</v>
      </c>
      <c r="L553" s="28" t="str">
        <f>G553&amp;"+"&amp;H553&amp;"，"&amp;J553&amp;"+"&amp;K553&amp;""</f>
        <v>攻击+937，生命+18000</v>
      </c>
      <c r="M553" s="1">
        <v>1</v>
      </c>
      <c r="N553" s="1" t="str">
        <f t="shared" si="64"/>
        <v>15</v>
      </c>
    </row>
    <row r="554" spans="1:14" x14ac:dyDescent="0.25">
      <c r="A554" s="5" t="str">
        <f t="shared" si="62"/>
        <v>21508909</v>
      </c>
      <c r="B554" s="27">
        <v>21508</v>
      </c>
      <c r="C554" s="19" t="s">
        <v>82</v>
      </c>
      <c r="D554" s="5">
        <v>9</v>
      </c>
      <c r="E554" s="8" t="s">
        <v>214</v>
      </c>
      <c r="F554" s="9">
        <v>4</v>
      </c>
      <c r="G554" s="28" t="s">
        <v>160</v>
      </c>
      <c r="H554" s="28">
        <v>135</v>
      </c>
      <c r="I554" s="28">
        <v>23</v>
      </c>
      <c r="J554" s="28" t="s">
        <v>262</v>
      </c>
      <c r="K554" s="28">
        <v>33</v>
      </c>
      <c r="L554" s="28" t="str">
        <f>G554&amp;"+"&amp;H554/10&amp;"%，"&amp;J554&amp;"+"&amp;K554/10&amp;"%"</f>
        <v>生命加成+13.5%，最终免伤+3.3%</v>
      </c>
      <c r="M554" s="1">
        <v>1</v>
      </c>
      <c r="N554" s="1" t="str">
        <f t="shared" si="64"/>
        <v>15</v>
      </c>
    </row>
    <row r="555" spans="1:14" x14ac:dyDescent="0.25">
      <c r="A555" s="5" t="str">
        <f t="shared" ref="A555" si="66">B555&amp;9&amp;D555</f>
        <v>21508910</v>
      </c>
      <c r="B555" s="27">
        <v>21508</v>
      </c>
      <c r="C555" s="19" t="s">
        <v>82</v>
      </c>
      <c r="D555" s="5">
        <v>10</v>
      </c>
      <c r="E555" s="8" t="s">
        <v>215</v>
      </c>
      <c r="F555" s="9">
        <v>2</v>
      </c>
      <c r="G555" s="28" t="s">
        <v>158</v>
      </c>
      <c r="H555" s="28">
        <v>1406</v>
      </c>
      <c r="I555" s="28">
        <v>1</v>
      </c>
      <c r="J555" s="28" t="s">
        <v>156</v>
      </c>
      <c r="K555" s="28">
        <v>27000</v>
      </c>
      <c r="L555" s="28" t="str">
        <f>G555&amp;"+"&amp;H555&amp;"，"&amp;J555&amp;"+"&amp;K555&amp;""</f>
        <v>攻击+1406，生命+27000</v>
      </c>
      <c r="M555" s="1">
        <v>1</v>
      </c>
      <c r="N555" s="1" t="str">
        <f t="shared" si="64"/>
        <v>15</v>
      </c>
    </row>
    <row r="556" spans="1:14" x14ac:dyDescent="0.25">
      <c r="A556" s="5" t="str">
        <f t="shared" si="63"/>
        <v>21508911</v>
      </c>
      <c r="B556" s="27">
        <v>21508</v>
      </c>
      <c r="C556" s="19" t="s">
        <v>82</v>
      </c>
      <c r="D556" s="5">
        <v>11</v>
      </c>
      <c r="E556" s="8" t="s">
        <v>216</v>
      </c>
      <c r="F556" s="9">
        <v>2</v>
      </c>
      <c r="G556" s="28" t="s">
        <v>158</v>
      </c>
      <c r="H556" s="28">
        <v>0</v>
      </c>
      <c r="I556" s="28">
        <v>1</v>
      </c>
      <c r="J556" s="28" t="s">
        <v>156</v>
      </c>
      <c r="K556" s="28">
        <v>0</v>
      </c>
      <c r="L556" s="28" t="str">
        <f>G556&amp;"+"&amp;H556&amp;"，"&amp;J556&amp;"+"&amp;K556&amp;""</f>
        <v>攻击+0，生命+0</v>
      </c>
      <c r="M556" s="1">
        <v>1</v>
      </c>
      <c r="N556" s="1" t="str">
        <f t="shared" si="64"/>
        <v>15</v>
      </c>
    </row>
    <row r="557" spans="1:14" x14ac:dyDescent="0.25">
      <c r="A557" s="5" t="str">
        <f t="shared" si="63"/>
        <v>21508912</v>
      </c>
      <c r="B557" s="27">
        <v>21508</v>
      </c>
      <c r="C557" s="19" t="s">
        <v>82</v>
      </c>
      <c r="D557" s="5">
        <v>12</v>
      </c>
      <c r="E557" s="8" t="s">
        <v>217</v>
      </c>
      <c r="F557" s="9">
        <v>4</v>
      </c>
      <c r="G557" s="28" t="s">
        <v>160</v>
      </c>
      <c r="H557" s="28">
        <v>0</v>
      </c>
      <c r="I557" s="28">
        <v>23</v>
      </c>
      <c r="J557" s="28" t="s">
        <v>262</v>
      </c>
      <c r="K557" s="28">
        <v>0</v>
      </c>
      <c r="L557" s="28" t="str">
        <f>G557&amp;"+"&amp;H557/10&amp;"%，"&amp;J557&amp;"+"&amp;K557/10&amp;"%"</f>
        <v>生命加成+0%，最终免伤+0%</v>
      </c>
      <c r="M557" s="1">
        <v>1</v>
      </c>
      <c r="N557" s="1" t="str">
        <f t="shared" si="64"/>
        <v>15</v>
      </c>
    </row>
    <row r="558" spans="1:14" x14ac:dyDescent="0.25">
      <c r="A558" s="5" t="str">
        <f t="shared" si="63"/>
        <v>21508913</v>
      </c>
      <c r="B558" s="27">
        <v>21508</v>
      </c>
      <c r="C558" s="19" t="s">
        <v>82</v>
      </c>
      <c r="D558" s="5">
        <v>13</v>
      </c>
      <c r="E558" s="8" t="s">
        <v>218</v>
      </c>
      <c r="F558" s="9">
        <v>2</v>
      </c>
      <c r="G558" s="28" t="s">
        <v>158</v>
      </c>
      <c r="H558" s="28">
        <v>0</v>
      </c>
      <c r="I558" s="28">
        <v>1</v>
      </c>
      <c r="J558" s="28" t="s">
        <v>156</v>
      </c>
      <c r="K558" s="28">
        <v>0</v>
      </c>
      <c r="L558" s="28" t="str">
        <f>G558&amp;"+"&amp;H558&amp;"，"&amp;J558&amp;"+"&amp;K558&amp;""</f>
        <v>攻击+0，生命+0</v>
      </c>
      <c r="M558" s="1">
        <v>1</v>
      </c>
      <c r="N558" s="1" t="str">
        <f t="shared" si="64"/>
        <v>15</v>
      </c>
    </row>
    <row r="559" spans="1:14" x14ac:dyDescent="0.25">
      <c r="A559" s="5" t="str">
        <f t="shared" si="63"/>
        <v>21508914</v>
      </c>
      <c r="B559" s="27">
        <v>21508</v>
      </c>
      <c r="C559" s="19" t="s">
        <v>82</v>
      </c>
      <c r="D559" s="5">
        <v>14</v>
      </c>
      <c r="E559" s="8" t="s">
        <v>219</v>
      </c>
      <c r="F559" s="9">
        <v>4</v>
      </c>
      <c r="G559" s="28" t="s">
        <v>160</v>
      </c>
      <c r="H559" s="28">
        <v>0</v>
      </c>
      <c r="I559" s="28">
        <v>23</v>
      </c>
      <c r="J559" s="28" t="s">
        <v>262</v>
      </c>
      <c r="K559" s="28">
        <v>0</v>
      </c>
      <c r="L559" s="28" t="str">
        <f>G559&amp;"+"&amp;H559/10&amp;"%，"&amp;J559&amp;"+"&amp;K559/10&amp;"%"</f>
        <v>生命加成+0%，最终免伤+0%</v>
      </c>
      <c r="M559" s="1">
        <v>1</v>
      </c>
      <c r="N559" s="1" t="str">
        <f t="shared" si="64"/>
        <v>15</v>
      </c>
    </row>
    <row r="560" spans="1:14" x14ac:dyDescent="0.25">
      <c r="A560" s="5" t="str">
        <f t="shared" si="63"/>
        <v>21508915</v>
      </c>
      <c r="B560" s="27">
        <v>21508</v>
      </c>
      <c r="C560" s="19" t="s">
        <v>82</v>
      </c>
      <c r="D560" s="5">
        <v>15</v>
      </c>
      <c r="E560" s="8" t="s">
        <v>220</v>
      </c>
      <c r="F560" s="9">
        <v>2</v>
      </c>
      <c r="G560" s="28" t="s">
        <v>158</v>
      </c>
      <c r="H560" s="28">
        <v>0</v>
      </c>
      <c r="I560" s="28">
        <v>1</v>
      </c>
      <c r="J560" s="28" t="s">
        <v>156</v>
      </c>
      <c r="K560" s="28">
        <v>0</v>
      </c>
      <c r="L560" s="28" t="str">
        <f>G560&amp;"+"&amp;H560&amp;"，"&amp;J560&amp;"+"&amp;K560&amp;""</f>
        <v>攻击+0，生命+0</v>
      </c>
      <c r="M560" s="1">
        <v>1</v>
      </c>
      <c r="N560" s="1" t="str">
        <f t="shared" si="64"/>
        <v>15</v>
      </c>
    </row>
    <row r="561" spans="1:14" x14ac:dyDescent="0.25">
      <c r="A561" s="5" t="str">
        <f t="shared" si="62"/>
        <v>21305901</v>
      </c>
      <c r="B561" s="5">
        <v>21305</v>
      </c>
      <c r="C561" s="5" t="s">
        <v>83</v>
      </c>
      <c r="D561" s="5">
        <v>1</v>
      </c>
      <c r="E561" s="8" t="s">
        <v>133</v>
      </c>
      <c r="F561" s="9">
        <v>2</v>
      </c>
      <c r="G561" s="28" t="s">
        <v>158</v>
      </c>
      <c r="H561" s="28">
        <v>240</v>
      </c>
      <c r="I561" s="28">
        <v>1</v>
      </c>
      <c r="J561" s="28" t="s">
        <v>156</v>
      </c>
      <c r="K561" s="28">
        <v>600</v>
      </c>
      <c r="L561" s="28" t="str">
        <f>G561&amp;"+"&amp;H561&amp;"，"&amp;J561&amp;"+"&amp;K561</f>
        <v>攻击+240，生命+600</v>
      </c>
      <c r="M561" s="1">
        <v>2</v>
      </c>
      <c r="N561" s="1" t="str">
        <f t="shared" si="64"/>
        <v>13</v>
      </c>
    </row>
    <row r="562" spans="1:14" x14ac:dyDescent="0.25">
      <c r="A562" s="5" t="str">
        <f t="shared" si="62"/>
        <v>21305902</v>
      </c>
      <c r="B562" s="5">
        <v>21305</v>
      </c>
      <c r="C562" s="5" t="s">
        <v>83</v>
      </c>
      <c r="D562" s="5">
        <v>2</v>
      </c>
      <c r="E562" s="8" t="s">
        <v>134</v>
      </c>
      <c r="F562" s="9">
        <v>5</v>
      </c>
      <c r="G562" s="28" t="s">
        <v>161</v>
      </c>
      <c r="H562" s="28">
        <v>48</v>
      </c>
      <c r="I562" s="28">
        <v>9</v>
      </c>
      <c r="J562" s="28" t="s">
        <v>164</v>
      </c>
      <c r="K562" s="28">
        <v>48</v>
      </c>
      <c r="L562" s="28" t="str">
        <f>G562&amp;"+"&amp;H562/10&amp;"%，"&amp;J562&amp;"+"&amp;K562/10&amp;"%"</f>
        <v>攻击加成+4.8%，命中+4.8%</v>
      </c>
      <c r="M562" s="1">
        <v>2</v>
      </c>
      <c r="N562" s="1" t="str">
        <f t="shared" si="64"/>
        <v>13</v>
      </c>
    </row>
    <row r="563" spans="1:14" x14ac:dyDescent="0.25">
      <c r="A563" s="5" t="str">
        <f t="shared" si="62"/>
        <v>21305903</v>
      </c>
      <c r="B563" s="5">
        <v>21305</v>
      </c>
      <c r="C563" s="5" t="s">
        <v>83</v>
      </c>
      <c r="D563" s="5">
        <v>3</v>
      </c>
      <c r="E563" s="8" t="s">
        <v>135</v>
      </c>
      <c r="F563" s="9">
        <v>3</v>
      </c>
      <c r="G563" s="28" t="s">
        <v>159</v>
      </c>
      <c r="H563" s="28">
        <v>240</v>
      </c>
      <c r="I563" s="28">
        <v>1</v>
      </c>
      <c r="J563" s="28" t="s">
        <v>156</v>
      </c>
      <c r="K563" s="28">
        <v>1800</v>
      </c>
      <c r="L563" s="28" t="str">
        <f>G563&amp;"+"&amp;H563&amp;"，"&amp;J563&amp;"+"&amp;K563&amp;""</f>
        <v>防御+240，生命+1800</v>
      </c>
      <c r="M563" s="1">
        <v>2</v>
      </c>
      <c r="N563" s="1" t="str">
        <f t="shared" si="64"/>
        <v>13</v>
      </c>
    </row>
    <row r="564" spans="1:14" x14ac:dyDescent="0.25">
      <c r="A564" s="5" t="str">
        <f t="shared" si="62"/>
        <v>21305904</v>
      </c>
      <c r="B564" s="5">
        <v>21305</v>
      </c>
      <c r="C564" s="5" t="s">
        <v>83</v>
      </c>
      <c r="D564" s="5">
        <v>4</v>
      </c>
      <c r="E564" s="8" t="s">
        <v>136</v>
      </c>
      <c r="F564" s="9">
        <v>7</v>
      </c>
      <c r="G564" s="28" t="s">
        <v>151</v>
      </c>
      <c r="H564" s="28">
        <v>36</v>
      </c>
      <c r="I564" s="28">
        <v>13</v>
      </c>
      <c r="J564" s="28" t="s">
        <v>167</v>
      </c>
      <c r="K564" s="28">
        <v>96</v>
      </c>
      <c r="L564" s="28" t="str">
        <f>G564&amp;"+"&amp;H564/10&amp;"%，"&amp;J564&amp;"+"&amp;K564/10&amp;"%"</f>
        <v>伤害加成+3.6%，暴击伤害+9.6%</v>
      </c>
      <c r="M564" s="1">
        <v>2</v>
      </c>
      <c r="N564" s="1" t="str">
        <f t="shared" si="64"/>
        <v>13</v>
      </c>
    </row>
    <row r="565" spans="1:14" x14ac:dyDescent="0.25">
      <c r="A565" s="5" t="str">
        <f t="shared" si="62"/>
        <v>21305905</v>
      </c>
      <c r="B565" s="5">
        <v>21305</v>
      </c>
      <c r="C565" s="5" t="s">
        <v>83</v>
      </c>
      <c r="D565" s="5">
        <v>5</v>
      </c>
      <c r="E565" s="8" t="s">
        <v>137</v>
      </c>
      <c r="F565" s="9">
        <v>7</v>
      </c>
      <c r="G565" s="28" t="s">
        <v>151</v>
      </c>
      <c r="H565" s="28">
        <v>60</v>
      </c>
      <c r="I565" s="28">
        <v>8</v>
      </c>
      <c r="J565" s="28" t="s">
        <v>163</v>
      </c>
      <c r="K565" s="28">
        <v>24</v>
      </c>
      <c r="L565" s="28" t="str">
        <f>G565&amp;"+"&amp;H565/10&amp;"%，"&amp;J565&amp;"+"&amp;K565/10&amp;"%"</f>
        <v>伤害加成+6%，伤害减免+2.4%</v>
      </c>
      <c r="M565" s="1">
        <v>2</v>
      </c>
      <c r="N565" s="1" t="str">
        <f t="shared" si="64"/>
        <v>13</v>
      </c>
    </row>
    <row r="566" spans="1:14" x14ac:dyDescent="0.25">
      <c r="A566" s="5" t="str">
        <f t="shared" si="62"/>
        <v>21305906</v>
      </c>
      <c r="B566" s="5">
        <v>21305</v>
      </c>
      <c r="C566" s="5" t="s">
        <v>83</v>
      </c>
      <c r="D566" s="5">
        <v>6</v>
      </c>
      <c r="E566" s="8" t="s">
        <v>211</v>
      </c>
      <c r="F566" s="9">
        <v>2</v>
      </c>
      <c r="G566" s="28" t="s">
        <v>158</v>
      </c>
      <c r="H566" s="28">
        <v>1200</v>
      </c>
      <c r="I566" s="28">
        <v>3</v>
      </c>
      <c r="J566" s="28" t="s">
        <v>159</v>
      </c>
      <c r="K566" s="28">
        <v>360</v>
      </c>
      <c r="L566" s="28" t="str">
        <f>G566&amp;"+"&amp;H566&amp;"，"&amp;J566&amp;"+"&amp;K566&amp;""</f>
        <v>攻击+1200，防御+360</v>
      </c>
      <c r="M566" s="1">
        <v>2</v>
      </c>
      <c r="N566" s="1" t="str">
        <f t="shared" si="64"/>
        <v>13</v>
      </c>
    </row>
    <row r="567" spans="1:14" x14ac:dyDescent="0.25">
      <c r="A567" s="5" t="str">
        <f t="shared" si="62"/>
        <v>21305907</v>
      </c>
      <c r="B567" s="5">
        <v>21305</v>
      </c>
      <c r="C567" s="5" t="s">
        <v>83</v>
      </c>
      <c r="D567" s="5">
        <v>7</v>
      </c>
      <c r="E567" s="8" t="s">
        <v>212</v>
      </c>
      <c r="F567" s="9">
        <v>5</v>
      </c>
      <c r="G567" s="28" t="s">
        <v>161</v>
      </c>
      <c r="H567" s="28">
        <v>48</v>
      </c>
      <c r="I567" s="28">
        <v>22</v>
      </c>
      <c r="J567" s="28" t="s">
        <v>236</v>
      </c>
      <c r="K567" s="28">
        <v>18</v>
      </c>
      <c r="L567" s="28" t="str">
        <f>G567&amp;"+"&amp;H567/10&amp;"%，"&amp;J567&amp;"+"&amp;K567/10&amp;"%"</f>
        <v>攻击加成+4.8%，最终增伤+1.8%</v>
      </c>
      <c r="M567" s="1">
        <v>2</v>
      </c>
      <c r="N567" s="1" t="str">
        <f t="shared" si="64"/>
        <v>13</v>
      </c>
    </row>
    <row r="568" spans="1:14" x14ac:dyDescent="0.25">
      <c r="A568" s="5" t="str">
        <f t="shared" si="62"/>
        <v>21305908</v>
      </c>
      <c r="B568" s="5">
        <v>21305</v>
      </c>
      <c r="C568" s="5" t="s">
        <v>83</v>
      </c>
      <c r="D568" s="5">
        <v>8</v>
      </c>
      <c r="E568" s="8" t="s">
        <v>213</v>
      </c>
      <c r="F568" s="9">
        <v>2</v>
      </c>
      <c r="G568" s="28" t="s">
        <v>158</v>
      </c>
      <c r="H568" s="28">
        <v>1800</v>
      </c>
      <c r="I568" s="28">
        <v>3</v>
      </c>
      <c r="J568" s="28" t="s">
        <v>159</v>
      </c>
      <c r="K568" s="28">
        <v>540</v>
      </c>
      <c r="L568" s="28" t="str">
        <f>G568&amp;"+"&amp;H568&amp;"，"&amp;J568&amp;"+"&amp;K568&amp;""</f>
        <v>攻击+1800，防御+540</v>
      </c>
      <c r="M568" s="1">
        <v>2</v>
      </c>
      <c r="N568" s="1" t="str">
        <f t="shared" si="64"/>
        <v>13</v>
      </c>
    </row>
    <row r="569" spans="1:14" x14ac:dyDescent="0.25">
      <c r="A569" s="5" t="str">
        <f t="shared" si="62"/>
        <v>21305909</v>
      </c>
      <c r="B569" s="5">
        <v>21305</v>
      </c>
      <c r="C569" s="5" t="s">
        <v>83</v>
      </c>
      <c r="D569" s="5">
        <v>9</v>
      </c>
      <c r="E569" s="8" t="s">
        <v>214</v>
      </c>
      <c r="F569" s="9">
        <v>5</v>
      </c>
      <c r="G569" s="28" t="s">
        <v>161</v>
      </c>
      <c r="H569" s="28">
        <v>72</v>
      </c>
      <c r="I569" s="28">
        <v>22</v>
      </c>
      <c r="J569" s="28" t="s">
        <v>236</v>
      </c>
      <c r="K569" s="28">
        <v>27</v>
      </c>
      <c r="L569" s="28" t="str">
        <f>G569&amp;"+"&amp;H569/10&amp;"%，"&amp;J569&amp;"+"&amp;K569/10&amp;"%"</f>
        <v>攻击加成+7.2%，最终增伤+2.7%</v>
      </c>
      <c r="M569" s="1">
        <v>2</v>
      </c>
      <c r="N569" s="1" t="str">
        <f t="shared" si="64"/>
        <v>13</v>
      </c>
    </row>
    <row r="570" spans="1:14" x14ac:dyDescent="0.25">
      <c r="A570" s="5" t="str">
        <f t="shared" ref="A570" si="67">B570&amp;9&amp;D570</f>
        <v>21305910</v>
      </c>
      <c r="B570" s="5">
        <v>21305</v>
      </c>
      <c r="C570" s="5" t="s">
        <v>83</v>
      </c>
      <c r="D570" s="5">
        <v>10</v>
      </c>
      <c r="E570" s="8" t="s">
        <v>215</v>
      </c>
      <c r="F570" s="9">
        <v>2</v>
      </c>
      <c r="G570" s="28" t="s">
        <v>158</v>
      </c>
      <c r="H570" s="28">
        <v>2700</v>
      </c>
      <c r="I570" s="28">
        <v>3</v>
      </c>
      <c r="J570" s="28" t="s">
        <v>159</v>
      </c>
      <c r="K570" s="28">
        <v>810</v>
      </c>
      <c r="L570" s="28" t="str">
        <f>G570&amp;"+"&amp;H570&amp;"，"&amp;J570&amp;"+"&amp;K570&amp;""</f>
        <v>攻击+2700，防御+810</v>
      </c>
      <c r="M570" s="1">
        <v>2</v>
      </c>
      <c r="N570" s="1" t="str">
        <f t="shared" si="64"/>
        <v>13</v>
      </c>
    </row>
    <row r="571" spans="1:14" x14ac:dyDescent="0.25">
      <c r="A571" s="5" t="str">
        <f t="shared" si="63"/>
        <v>21305911</v>
      </c>
      <c r="B571" s="5">
        <v>21305</v>
      </c>
      <c r="C571" s="5" t="s">
        <v>83</v>
      </c>
      <c r="D571" s="5">
        <v>11</v>
      </c>
      <c r="E571" s="8" t="s">
        <v>216</v>
      </c>
      <c r="F571" s="9">
        <v>2</v>
      </c>
      <c r="G571" s="28" t="s">
        <v>158</v>
      </c>
      <c r="H571" s="28">
        <v>0</v>
      </c>
      <c r="I571" s="28">
        <v>3</v>
      </c>
      <c r="J571" s="28" t="s">
        <v>159</v>
      </c>
      <c r="K571" s="28">
        <v>0</v>
      </c>
      <c r="L571" s="28" t="str">
        <f>G571&amp;"+"&amp;H571&amp;"，"&amp;J571&amp;"+"&amp;K571&amp;""</f>
        <v>攻击+0，防御+0</v>
      </c>
      <c r="M571" s="1">
        <v>2</v>
      </c>
      <c r="N571" s="1" t="str">
        <f t="shared" si="64"/>
        <v>13</v>
      </c>
    </row>
    <row r="572" spans="1:14" x14ac:dyDescent="0.25">
      <c r="A572" s="5" t="str">
        <f t="shared" si="63"/>
        <v>21305912</v>
      </c>
      <c r="B572" s="5">
        <v>21305</v>
      </c>
      <c r="C572" s="5" t="s">
        <v>83</v>
      </c>
      <c r="D572" s="5">
        <v>12</v>
      </c>
      <c r="E572" s="8" t="s">
        <v>217</v>
      </c>
      <c r="F572" s="9">
        <v>5</v>
      </c>
      <c r="G572" s="28" t="s">
        <v>161</v>
      </c>
      <c r="H572" s="28">
        <v>0</v>
      </c>
      <c r="I572" s="28">
        <v>22</v>
      </c>
      <c r="J572" s="28" t="s">
        <v>236</v>
      </c>
      <c r="K572" s="28">
        <v>0</v>
      </c>
      <c r="L572" s="28" t="str">
        <f>G572&amp;"+"&amp;H572/10&amp;"%，"&amp;J572&amp;"+"&amp;K572/10&amp;"%"</f>
        <v>攻击加成+0%，最终增伤+0%</v>
      </c>
      <c r="M572" s="1">
        <v>2</v>
      </c>
      <c r="N572" s="1" t="str">
        <f t="shared" si="64"/>
        <v>13</v>
      </c>
    </row>
    <row r="573" spans="1:14" x14ac:dyDescent="0.25">
      <c r="A573" s="5" t="str">
        <f t="shared" si="63"/>
        <v>21305913</v>
      </c>
      <c r="B573" s="5">
        <v>21305</v>
      </c>
      <c r="C573" s="5" t="s">
        <v>83</v>
      </c>
      <c r="D573" s="5">
        <v>13</v>
      </c>
      <c r="E573" s="8" t="s">
        <v>218</v>
      </c>
      <c r="F573" s="9">
        <v>2</v>
      </c>
      <c r="G573" s="28" t="s">
        <v>158</v>
      </c>
      <c r="H573" s="28">
        <v>0</v>
      </c>
      <c r="I573" s="28">
        <v>3</v>
      </c>
      <c r="J573" s="28" t="s">
        <v>159</v>
      </c>
      <c r="K573" s="28">
        <v>0</v>
      </c>
      <c r="L573" s="28" t="str">
        <f>G573&amp;"+"&amp;H573&amp;"，"&amp;J573&amp;"+"&amp;K573&amp;""</f>
        <v>攻击+0，防御+0</v>
      </c>
      <c r="M573" s="1">
        <v>2</v>
      </c>
      <c r="N573" s="1" t="str">
        <f t="shared" si="64"/>
        <v>13</v>
      </c>
    </row>
    <row r="574" spans="1:14" x14ac:dyDescent="0.25">
      <c r="A574" s="5" t="str">
        <f t="shared" si="63"/>
        <v>21305914</v>
      </c>
      <c r="B574" s="5">
        <v>21305</v>
      </c>
      <c r="C574" s="5" t="s">
        <v>83</v>
      </c>
      <c r="D574" s="5">
        <v>14</v>
      </c>
      <c r="E574" s="8" t="s">
        <v>219</v>
      </c>
      <c r="F574" s="9">
        <v>5</v>
      </c>
      <c r="G574" s="28" t="s">
        <v>161</v>
      </c>
      <c r="H574" s="28">
        <v>0</v>
      </c>
      <c r="I574" s="28">
        <v>22</v>
      </c>
      <c r="J574" s="28" t="s">
        <v>236</v>
      </c>
      <c r="K574" s="28">
        <v>0</v>
      </c>
      <c r="L574" s="28" t="str">
        <f>G574&amp;"+"&amp;H574/10&amp;"%，"&amp;J574&amp;"+"&amp;K574/10&amp;"%"</f>
        <v>攻击加成+0%，最终增伤+0%</v>
      </c>
      <c r="M574" s="1">
        <v>2</v>
      </c>
      <c r="N574" s="1" t="str">
        <f t="shared" si="64"/>
        <v>13</v>
      </c>
    </row>
    <row r="575" spans="1:14" x14ac:dyDescent="0.25">
      <c r="A575" s="5" t="str">
        <f t="shared" si="63"/>
        <v>21305915</v>
      </c>
      <c r="B575" s="5">
        <v>21305</v>
      </c>
      <c r="C575" s="5" t="s">
        <v>83</v>
      </c>
      <c r="D575" s="5">
        <v>15</v>
      </c>
      <c r="E575" s="8" t="s">
        <v>220</v>
      </c>
      <c r="F575" s="9">
        <v>2</v>
      </c>
      <c r="G575" s="28" t="s">
        <v>158</v>
      </c>
      <c r="H575" s="28">
        <v>0</v>
      </c>
      <c r="I575" s="28">
        <v>3</v>
      </c>
      <c r="J575" s="28" t="s">
        <v>159</v>
      </c>
      <c r="K575" s="28">
        <v>0</v>
      </c>
      <c r="L575" s="28" t="str">
        <f>G575&amp;"+"&amp;H575&amp;"，"&amp;J575&amp;"+"&amp;K575&amp;""</f>
        <v>攻击+0，防御+0</v>
      </c>
      <c r="M575" s="1">
        <v>2</v>
      </c>
      <c r="N575" s="1" t="str">
        <f t="shared" si="64"/>
        <v>13</v>
      </c>
    </row>
    <row r="576" spans="1:14" x14ac:dyDescent="0.25">
      <c r="A576" s="5" t="str">
        <f t="shared" si="62"/>
        <v>21306901</v>
      </c>
      <c r="B576" s="5">
        <v>21306</v>
      </c>
      <c r="C576" s="19" t="s">
        <v>84</v>
      </c>
      <c r="D576" s="5">
        <v>1</v>
      </c>
      <c r="E576" s="8" t="s">
        <v>133</v>
      </c>
      <c r="F576" s="9">
        <v>3</v>
      </c>
      <c r="G576" s="28" t="str">
        <f>VLOOKUP(F576,'111'!$G$37:$I$76,2,0)</f>
        <v>防御</v>
      </c>
      <c r="H576" s="28">
        <f>INT(H681*0.6)</f>
        <v>180</v>
      </c>
      <c r="I576" s="28">
        <v>1</v>
      </c>
      <c r="J576" s="28" t="str">
        <f>VLOOKUP(I576,'111'!$G$37:$I$76,2,0)</f>
        <v>生命</v>
      </c>
      <c r="K576" s="28">
        <f>INT(K681*0.6)</f>
        <v>1500</v>
      </c>
      <c r="L576" s="28" t="str">
        <f>G576&amp;"+"&amp;H576&amp;"，"&amp;J576&amp;"+"&amp;K576</f>
        <v>防御+180，生命+1500</v>
      </c>
      <c r="M576" s="1">
        <v>3</v>
      </c>
      <c r="N576" s="1" t="str">
        <f t="shared" si="64"/>
        <v>13</v>
      </c>
    </row>
    <row r="577" spans="1:14" x14ac:dyDescent="0.25">
      <c r="A577" s="5" t="str">
        <f t="shared" si="62"/>
        <v>21306902</v>
      </c>
      <c r="B577" s="5">
        <v>21306</v>
      </c>
      <c r="C577" s="19" t="s">
        <v>84</v>
      </c>
      <c r="D577" s="5">
        <v>2</v>
      </c>
      <c r="E577" s="8" t="s">
        <v>134</v>
      </c>
      <c r="F577" s="9">
        <v>4</v>
      </c>
      <c r="G577" s="28" t="str">
        <f>VLOOKUP(F577,'111'!$G$37:$I$76,2,0)</f>
        <v>生命加成</v>
      </c>
      <c r="H577" s="28">
        <f t="shared" ref="H577:H590" si="68">INT(H682*0.6)</f>
        <v>36</v>
      </c>
      <c r="I577" s="28">
        <v>10</v>
      </c>
      <c r="J577" s="28" t="str">
        <f>VLOOKUP(I577,'111'!$G$37:$I$76,2,0)</f>
        <v>闪避</v>
      </c>
      <c r="K577" s="28">
        <f t="shared" ref="K577:K590" si="69">INT(K682*0.6)</f>
        <v>48</v>
      </c>
      <c r="L577" s="28" t="str">
        <f>G577&amp;"+"&amp;H577/10&amp;"%，"&amp;J577&amp;"+"&amp;K577/10&amp;"%"</f>
        <v>生命加成+3.6%，闪避+4.8%</v>
      </c>
      <c r="M577" s="1">
        <v>3</v>
      </c>
      <c r="N577" s="1" t="str">
        <f t="shared" si="64"/>
        <v>13</v>
      </c>
    </row>
    <row r="578" spans="1:14" x14ac:dyDescent="0.25">
      <c r="A578" s="5" t="str">
        <f t="shared" si="62"/>
        <v>21306903</v>
      </c>
      <c r="B578" s="5">
        <v>21306</v>
      </c>
      <c r="C578" s="19" t="s">
        <v>84</v>
      </c>
      <c r="D578" s="5">
        <v>3</v>
      </c>
      <c r="E578" s="8" t="s">
        <v>135</v>
      </c>
      <c r="F578" s="9">
        <v>6</v>
      </c>
      <c r="G578" s="28" t="str">
        <f>VLOOKUP(F578,'111'!$G$37:$I$76,2,0)</f>
        <v>防御加成</v>
      </c>
      <c r="H578" s="28">
        <f t="shared" si="68"/>
        <v>48</v>
      </c>
      <c r="I578" s="28">
        <v>1</v>
      </c>
      <c r="J578" s="28" t="str">
        <f>VLOOKUP(I578,'111'!$G$37:$I$76,2,0)</f>
        <v>生命</v>
      </c>
      <c r="K578" s="28">
        <f t="shared" si="69"/>
        <v>4500</v>
      </c>
      <c r="L578" s="28" t="str">
        <f>G578&amp;"+"&amp;H578/10&amp;"%，"&amp;J578&amp;"+"&amp;K578&amp;""</f>
        <v>防御加成+4.8%，生命+4500</v>
      </c>
      <c r="M578" s="1">
        <v>3</v>
      </c>
      <c r="N578" s="1" t="str">
        <f t="shared" si="64"/>
        <v>13</v>
      </c>
    </row>
    <row r="579" spans="1:14" x14ac:dyDescent="0.25">
      <c r="A579" s="5" t="str">
        <f t="shared" si="62"/>
        <v>21306904</v>
      </c>
      <c r="B579" s="5">
        <v>21306</v>
      </c>
      <c r="C579" s="19" t="s">
        <v>84</v>
      </c>
      <c r="D579" s="5">
        <v>4</v>
      </c>
      <c r="E579" s="8" t="s">
        <v>136</v>
      </c>
      <c r="F579" s="9">
        <v>8</v>
      </c>
      <c r="G579" s="28" t="str">
        <f>VLOOKUP(F579,'111'!$G$37:$I$76,2,0)</f>
        <v>伤害减免</v>
      </c>
      <c r="H579" s="28">
        <f t="shared" si="68"/>
        <v>18</v>
      </c>
      <c r="I579" s="28">
        <v>14</v>
      </c>
      <c r="J579" s="28" t="str">
        <f>VLOOKUP(I579,'111'!$G$37:$I$76,2,0)</f>
        <v>暴击免伤</v>
      </c>
      <c r="K579" s="28">
        <f t="shared" si="69"/>
        <v>120</v>
      </c>
      <c r="L579" s="28" t="str">
        <f>G579&amp;"+"&amp;H579/10&amp;"%，"&amp;J579&amp;"+"&amp;K579/10&amp;"%"</f>
        <v>伤害减免+1.8%，暴击免伤+12%</v>
      </c>
      <c r="M579" s="1">
        <v>3</v>
      </c>
      <c r="N579" s="1" t="str">
        <f t="shared" si="64"/>
        <v>13</v>
      </c>
    </row>
    <row r="580" spans="1:14" x14ac:dyDescent="0.25">
      <c r="A580" s="5" t="str">
        <f t="shared" ref="A580:A643" si="70">B580&amp;90&amp;D580</f>
        <v>21306905</v>
      </c>
      <c r="B580" s="5">
        <v>21306</v>
      </c>
      <c r="C580" s="19" t="s">
        <v>84</v>
      </c>
      <c r="D580" s="5">
        <v>5</v>
      </c>
      <c r="E580" s="8" t="s">
        <v>137</v>
      </c>
      <c r="F580" s="9">
        <v>4</v>
      </c>
      <c r="G580" s="28" t="str">
        <f>VLOOKUP(F580,'111'!$G$37:$I$76,2,0)</f>
        <v>生命加成</v>
      </c>
      <c r="H580" s="28">
        <f t="shared" si="68"/>
        <v>72</v>
      </c>
      <c r="I580" s="28">
        <v>8</v>
      </c>
      <c r="J580" s="28" t="str">
        <f>VLOOKUP(I580,'111'!$G$37:$I$76,2,0)</f>
        <v>伤害减免</v>
      </c>
      <c r="K580" s="28">
        <f t="shared" si="69"/>
        <v>24</v>
      </c>
      <c r="L580" s="28" t="str">
        <f>G580&amp;"+"&amp;H580/10&amp;"%，"&amp;J580&amp;"+"&amp;K580/10&amp;"%"</f>
        <v>生命加成+7.2%，伤害减免+2.4%</v>
      </c>
      <c r="M580" s="1">
        <v>3</v>
      </c>
      <c r="N580" s="1" t="str">
        <f t="shared" si="64"/>
        <v>13</v>
      </c>
    </row>
    <row r="581" spans="1:14" x14ac:dyDescent="0.25">
      <c r="A581" s="5" t="str">
        <f t="shared" si="70"/>
        <v>21306906</v>
      </c>
      <c r="B581" s="5">
        <v>21306</v>
      </c>
      <c r="C581" s="19" t="s">
        <v>84</v>
      </c>
      <c r="D581" s="5">
        <v>6</v>
      </c>
      <c r="E581" s="8" t="s">
        <v>211</v>
      </c>
      <c r="F581" s="9">
        <v>3</v>
      </c>
      <c r="G581" s="28" t="str">
        <f>VLOOKUP(F581,'111'!$G$37:$I$76,2,0)</f>
        <v>防御</v>
      </c>
      <c r="H581" s="28">
        <f t="shared" si="68"/>
        <v>360</v>
      </c>
      <c r="I581" s="28">
        <v>1</v>
      </c>
      <c r="J581" s="28" t="str">
        <f>VLOOKUP(I581,'111'!$G$37:$I$76,2,0)</f>
        <v>生命</v>
      </c>
      <c r="K581" s="28">
        <f t="shared" si="69"/>
        <v>11760</v>
      </c>
      <c r="L581" s="28" t="str">
        <f>G581&amp;"+"&amp;H581&amp;"，"&amp;J581&amp;"+"&amp;K581&amp;""</f>
        <v>防御+360，生命+11760</v>
      </c>
      <c r="M581" s="1">
        <v>3</v>
      </c>
      <c r="N581" s="1" t="str">
        <f t="shared" si="64"/>
        <v>13</v>
      </c>
    </row>
    <row r="582" spans="1:14" x14ac:dyDescent="0.25">
      <c r="A582" s="5" t="str">
        <f t="shared" si="70"/>
        <v>21306907</v>
      </c>
      <c r="B582" s="5">
        <v>21306</v>
      </c>
      <c r="C582" s="19" t="s">
        <v>84</v>
      </c>
      <c r="D582" s="5">
        <v>7</v>
      </c>
      <c r="E582" s="8" t="s">
        <v>212</v>
      </c>
      <c r="F582" s="9">
        <v>6</v>
      </c>
      <c r="G582" s="28" t="str">
        <f>VLOOKUP(F582,'111'!$G$37:$I$76,2,0)</f>
        <v>防御加成</v>
      </c>
      <c r="H582" s="28">
        <f t="shared" si="68"/>
        <v>48</v>
      </c>
      <c r="I582" s="28">
        <v>23</v>
      </c>
      <c r="J582" s="28" t="str">
        <f>VLOOKUP(I582,'111'!$G$37:$I$76,2,0)</f>
        <v>最终免伤</v>
      </c>
      <c r="K582" s="28">
        <f t="shared" si="69"/>
        <v>18</v>
      </c>
      <c r="L582" s="28" t="str">
        <f>G582&amp;"+"&amp;H582/10&amp;"%，"&amp;J582&amp;"+"&amp;K582/10&amp;"%"</f>
        <v>防御加成+4.8%，最终免伤+1.8%</v>
      </c>
      <c r="M582" s="1">
        <v>3</v>
      </c>
      <c r="N582" s="1" t="str">
        <f t="shared" si="64"/>
        <v>13</v>
      </c>
    </row>
    <row r="583" spans="1:14" x14ac:dyDescent="0.25">
      <c r="A583" s="5" t="str">
        <f t="shared" si="70"/>
        <v>21306908</v>
      </c>
      <c r="B583" s="5">
        <v>21306</v>
      </c>
      <c r="C583" s="19" t="s">
        <v>84</v>
      </c>
      <c r="D583" s="5">
        <v>8</v>
      </c>
      <c r="E583" s="8" t="s">
        <v>213</v>
      </c>
      <c r="F583" s="9">
        <v>3</v>
      </c>
      <c r="G583" s="28" t="str">
        <f>VLOOKUP(F583,'111'!$G$37:$I$76,2,0)</f>
        <v>防御</v>
      </c>
      <c r="H583" s="28">
        <f t="shared" si="68"/>
        <v>540</v>
      </c>
      <c r="I583" s="28">
        <v>1</v>
      </c>
      <c r="J583" s="28" t="str">
        <f>VLOOKUP(I583,'111'!$G$37:$I$76,2,0)</f>
        <v>生命</v>
      </c>
      <c r="K583" s="28">
        <f t="shared" si="69"/>
        <v>17280</v>
      </c>
      <c r="L583" s="28" t="str">
        <f>G583&amp;"+"&amp;H583&amp;"，"&amp;J583&amp;"+"&amp;K583&amp;""</f>
        <v>防御+540，生命+17280</v>
      </c>
      <c r="M583" s="1">
        <v>3</v>
      </c>
      <c r="N583" s="1" t="str">
        <f t="shared" si="64"/>
        <v>13</v>
      </c>
    </row>
    <row r="584" spans="1:14" x14ac:dyDescent="0.25">
      <c r="A584" s="5" t="str">
        <f t="shared" si="70"/>
        <v>21306909</v>
      </c>
      <c r="B584" s="5">
        <v>21306</v>
      </c>
      <c r="C584" s="19" t="s">
        <v>84</v>
      </c>
      <c r="D584" s="5">
        <v>9</v>
      </c>
      <c r="E584" s="8" t="s">
        <v>214</v>
      </c>
      <c r="F584" s="9">
        <v>6</v>
      </c>
      <c r="G584" s="28" t="str">
        <f>VLOOKUP(F584,'111'!$G$37:$I$76,2,0)</f>
        <v>防御加成</v>
      </c>
      <c r="H584" s="28">
        <f t="shared" si="68"/>
        <v>72</v>
      </c>
      <c r="I584" s="28">
        <v>23</v>
      </c>
      <c r="J584" s="28" t="str">
        <f>VLOOKUP(I584,'111'!$G$37:$I$76,2,0)</f>
        <v>最终免伤</v>
      </c>
      <c r="K584" s="28">
        <f t="shared" si="69"/>
        <v>24</v>
      </c>
      <c r="L584" s="28" t="str">
        <f>G584&amp;"+"&amp;H584/10&amp;"%，"&amp;J584&amp;"+"&amp;K584/10&amp;"%"</f>
        <v>防御加成+7.2%，最终免伤+2.4%</v>
      </c>
      <c r="M584" s="1">
        <v>3</v>
      </c>
      <c r="N584" s="1" t="str">
        <f t="shared" si="64"/>
        <v>13</v>
      </c>
    </row>
    <row r="585" spans="1:14" x14ac:dyDescent="0.25">
      <c r="A585" s="5" t="str">
        <f t="shared" ref="A585" si="71">B585&amp;9&amp;D585</f>
        <v>21306910</v>
      </c>
      <c r="B585" s="5">
        <v>21306</v>
      </c>
      <c r="C585" s="19" t="s">
        <v>84</v>
      </c>
      <c r="D585" s="5">
        <v>10</v>
      </c>
      <c r="E585" s="8" t="s">
        <v>215</v>
      </c>
      <c r="F585" s="9">
        <v>3</v>
      </c>
      <c r="G585" s="28" t="str">
        <f>VLOOKUP(F585,'111'!$G$37:$I$76,2,0)</f>
        <v>防御</v>
      </c>
      <c r="H585" s="28">
        <f t="shared" si="68"/>
        <v>810</v>
      </c>
      <c r="I585" s="28">
        <v>1</v>
      </c>
      <c r="J585" s="28" t="str">
        <f>VLOOKUP(I585,'111'!$G$37:$I$76,2,0)</f>
        <v>生命</v>
      </c>
      <c r="K585" s="28">
        <f t="shared" si="69"/>
        <v>25920</v>
      </c>
      <c r="L585" s="28" t="str">
        <f>G585&amp;"+"&amp;H585&amp;"，"&amp;J585&amp;"+"&amp;K585&amp;""</f>
        <v>防御+810，生命+25920</v>
      </c>
      <c r="M585" s="1">
        <v>3</v>
      </c>
      <c r="N585" s="1" t="str">
        <f t="shared" si="64"/>
        <v>13</v>
      </c>
    </row>
    <row r="586" spans="1:14" x14ac:dyDescent="0.25">
      <c r="A586" s="5" t="str">
        <f t="shared" si="63"/>
        <v>21306911</v>
      </c>
      <c r="B586" s="5">
        <v>21306</v>
      </c>
      <c r="C586" s="19" t="s">
        <v>84</v>
      </c>
      <c r="D586" s="5">
        <v>11</v>
      </c>
      <c r="E586" s="8" t="s">
        <v>216</v>
      </c>
      <c r="F586" s="9">
        <v>3</v>
      </c>
      <c r="G586" s="28" t="str">
        <f>VLOOKUP(F586,'111'!$G$37:$I$76,2,0)</f>
        <v>防御</v>
      </c>
      <c r="H586" s="28">
        <f t="shared" si="68"/>
        <v>0</v>
      </c>
      <c r="I586" s="28">
        <v>1</v>
      </c>
      <c r="J586" s="28" t="str">
        <f>VLOOKUP(I586,'111'!$G$37:$I$76,2,0)</f>
        <v>生命</v>
      </c>
      <c r="K586" s="28">
        <f t="shared" si="69"/>
        <v>0</v>
      </c>
      <c r="L586" s="28" t="str">
        <f>G586&amp;"+"&amp;H586&amp;"，"&amp;J586&amp;"+"&amp;K586&amp;""</f>
        <v>防御+0，生命+0</v>
      </c>
      <c r="M586" s="1">
        <v>3</v>
      </c>
      <c r="N586" s="1" t="str">
        <f t="shared" si="64"/>
        <v>13</v>
      </c>
    </row>
    <row r="587" spans="1:14" x14ac:dyDescent="0.25">
      <c r="A587" s="5" t="str">
        <f t="shared" si="63"/>
        <v>21306912</v>
      </c>
      <c r="B587" s="5">
        <v>21306</v>
      </c>
      <c r="C587" s="19" t="s">
        <v>84</v>
      </c>
      <c r="D587" s="5">
        <v>12</v>
      </c>
      <c r="E587" s="8" t="s">
        <v>217</v>
      </c>
      <c r="F587" s="9">
        <v>6</v>
      </c>
      <c r="G587" s="28" t="str">
        <f>VLOOKUP(F587,'111'!$G$37:$I$76,2,0)</f>
        <v>防御加成</v>
      </c>
      <c r="H587" s="28">
        <f t="shared" si="68"/>
        <v>0</v>
      </c>
      <c r="I587" s="28">
        <v>23</v>
      </c>
      <c r="J587" s="28" t="str">
        <f>VLOOKUP(I587,'111'!$G$37:$I$76,2,0)</f>
        <v>最终免伤</v>
      </c>
      <c r="K587" s="28">
        <f t="shared" si="69"/>
        <v>0</v>
      </c>
      <c r="L587" s="28" t="str">
        <f>G587&amp;"+"&amp;H587/10&amp;"%，"&amp;J587&amp;"+"&amp;K587/10&amp;"%"</f>
        <v>防御加成+0%，最终免伤+0%</v>
      </c>
      <c r="M587" s="1">
        <v>3</v>
      </c>
      <c r="N587" s="1" t="str">
        <f t="shared" si="64"/>
        <v>13</v>
      </c>
    </row>
    <row r="588" spans="1:14" x14ac:dyDescent="0.25">
      <c r="A588" s="5" t="str">
        <f t="shared" si="63"/>
        <v>21306913</v>
      </c>
      <c r="B588" s="5">
        <v>21306</v>
      </c>
      <c r="C588" s="19" t="s">
        <v>84</v>
      </c>
      <c r="D588" s="5">
        <v>13</v>
      </c>
      <c r="E588" s="8" t="s">
        <v>218</v>
      </c>
      <c r="F588" s="9">
        <v>3</v>
      </c>
      <c r="G588" s="28" t="str">
        <f>VLOOKUP(F588,'111'!$G$37:$I$76,2,0)</f>
        <v>防御</v>
      </c>
      <c r="H588" s="28">
        <f t="shared" si="68"/>
        <v>0</v>
      </c>
      <c r="I588" s="28">
        <v>1</v>
      </c>
      <c r="J588" s="28" t="str">
        <f>VLOOKUP(I588,'111'!$G$37:$I$76,2,0)</f>
        <v>生命</v>
      </c>
      <c r="K588" s="28">
        <f t="shared" si="69"/>
        <v>0</v>
      </c>
      <c r="L588" s="28" t="str">
        <f>G588&amp;"+"&amp;H588&amp;"，"&amp;J588&amp;"+"&amp;K588&amp;""</f>
        <v>防御+0，生命+0</v>
      </c>
      <c r="M588" s="1">
        <v>3</v>
      </c>
      <c r="N588" s="1" t="str">
        <f t="shared" si="64"/>
        <v>13</v>
      </c>
    </row>
    <row r="589" spans="1:14" x14ac:dyDescent="0.25">
      <c r="A589" s="5" t="str">
        <f t="shared" ref="A589:A650" si="72">B589&amp;9&amp;D589</f>
        <v>21306914</v>
      </c>
      <c r="B589" s="5">
        <v>21306</v>
      </c>
      <c r="C589" s="19" t="s">
        <v>84</v>
      </c>
      <c r="D589" s="5">
        <v>14</v>
      </c>
      <c r="E589" s="8" t="s">
        <v>219</v>
      </c>
      <c r="F589" s="9">
        <v>6</v>
      </c>
      <c r="G589" s="28" t="str">
        <f>VLOOKUP(F589,'111'!$G$37:$I$76,2,0)</f>
        <v>防御加成</v>
      </c>
      <c r="H589" s="28">
        <f t="shared" si="68"/>
        <v>0</v>
      </c>
      <c r="I589" s="28">
        <v>23</v>
      </c>
      <c r="J589" s="28" t="str">
        <f>VLOOKUP(I589,'111'!$G$37:$I$76,2,0)</f>
        <v>最终免伤</v>
      </c>
      <c r="K589" s="28">
        <f t="shared" si="69"/>
        <v>0</v>
      </c>
      <c r="L589" s="28" t="str">
        <f>G589&amp;"+"&amp;H589/10&amp;"%，"&amp;J589&amp;"+"&amp;K589/10&amp;"%"</f>
        <v>防御加成+0%，最终免伤+0%</v>
      </c>
      <c r="M589" s="1">
        <v>3</v>
      </c>
      <c r="N589" s="1" t="str">
        <f t="shared" si="64"/>
        <v>13</v>
      </c>
    </row>
    <row r="590" spans="1:14" x14ac:dyDescent="0.25">
      <c r="A590" s="5" t="str">
        <f t="shared" si="72"/>
        <v>21306915</v>
      </c>
      <c r="B590" s="5">
        <v>21306</v>
      </c>
      <c r="C590" s="19" t="s">
        <v>84</v>
      </c>
      <c r="D590" s="5">
        <v>15</v>
      </c>
      <c r="E590" s="8" t="s">
        <v>220</v>
      </c>
      <c r="F590" s="9">
        <v>3</v>
      </c>
      <c r="G590" s="28" t="str">
        <f>VLOOKUP(F590,'111'!$G$37:$I$76,2,0)</f>
        <v>防御</v>
      </c>
      <c r="H590" s="28">
        <f t="shared" si="68"/>
        <v>0</v>
      </c>
      <c r="I590" s="28">
        <v>1</v>
      </c>
      <c r="J590" s="28" t="str">
        <f>VLOOKUP(I590,'111'!$G$37:$I$76,2,0)</f>
        <v>生命</v>
      </c>
      <c r="K590" s="28">
        <f t="shared" si="69"/>
        <v>0</v>
      </c>
      <c r="L590" s="28" t="str">
        <f>G590&amp;"+"&amp;H590&amp;"，"&amp;J590&amp;"+"&amp;K590&amp;""</f>
        <v>防御+0，生命+0</v>
      </c>
      <c r="M590" s="1">
        <v>3</v>
      </c>
      <c r="N590" s="1" t="str">
        <f t="shared" si="64"/>
        <v>13</v>
      </c>
    </row>
    <row r="591" spans="1:14" x14ac:dyDescent="0.25">
      <c r="A591" s="5" t="str">
        <f t="shared" si="70"/>
        <v>21003901</v>
      </c>
      <c r="B591" s="5">
        <v>21003</v>
      </c>
      <c r="C591" s="5" t="s">
        <v>85</v>
      </c>
      <c r="D591" s="5">
        <v>1</v>
      </c>
      <c r="E591" s="8" t="s">
        <v>133</v>
      </c>
      <c r="F591" s="9">
        <v>2</v>
      </c>
      <c r="G591" s="28" t="s">
        <v>158</v>
      </c>
      <c r="H591" s="28">
        <v>200</v>
      </c>
      <c r="I591" s="28">
        <v>1</v>
      </c>
      <c r="J591" s="28" t="s">
        <v>156</v>
      </c>
      <c r="K591" s="28">
        <v>500</v>
      </c>
      <c r="L591" s="28" t="s">
        <v>239</v>
      </c>
      <c r="M591" s="1">
        <v>2</v>
      </c>
      <c r="N591" s="1" t="str">
        <f t="shared" si="64"/>
        <v>10</v>
      </c>
    </row>
    <row r="592" spans="1:14" x14ac:dyDescent="0.25">
      <c r="A592" s="5" t="str">
        <f t="shared" si="70"/>
        <v>21003902</v>
      </c>
      <c r="B592" s="5">
        <v>21003</v>
      </c>
      <c r="C592" s="5" t="s">
        <v>85</v>
      </c>
      <c r="D592" s="5">
        <v>2</v>
      </c>
      <c r="E592" s="8" t="s">
        <v>134</v>
      </c>
      <c r="F592" s="9">
        <v>5</v>
      </c>
      <c r="G592" s="28" t="s">
        <v>161</v>
      </c>
      <c r="H592" s="28">
        <v>40</v>
      </c>
      <c r="I592" s="28">
        <v>9</v>
      </c>
      <c r="J592" s="28" t="s">
        <v>164</v>
      </c>
      <c r="K592" s="28">
        <v>40</v>
      </c>
      <c r="L592" s="28" t="s">
        <v>240</v>
      </c>
      <c r="M592" s="1">
        <v>2</v>
      </c>
      <c r="N592" s="1" t="str">
        <f t="shared" si="64"/>
        <v>10</v>
      </c>
    </row>
    <row r="593" spans="1:14" x14ac:dyDescent="0.25">
      <c r="A593" s="5" t="str">
        <f t="shared" si="70"/>
        <v>21003903</v>
      </c>
      <c r="B593" s="5">
        <v>21003</v>
      </c>
      <c r="C593" s="5" t="s">
        <v>85</v>
      </c>
      <c r="D593" s="5">
        <v>3</v>
      </c>
      <c r="E593" s="8" t="s">
        <v>135</v>
      </c>
      <c r="F593" s="9">
        <v>3</v>
      </c>
      <c r="G593" s="28" t="s">
        <v>159</v>
      </c>
      <c r="H593" s="28">
        <v>200</v>
      </c>
      <c r="I593" s="28">
        <v>1</v>
      </c>
      <c r="J593" s="28" t="s">
        <v>156</v>
      </c>
      <c r="K593" s="28">
        <v>1500</v>
      </c>
      <c r="L593" s="28" t="s">
        <v>241</v>
      </c>
      <c r="M593" s="1">
        <v>2</v>
      </c>
      <c r="N593" s="1" t="str">
        <f t="shared" si="64"/>
        <v>10</v>
      </c>
    </row>
    <row r="594" spans="1:14" x14ac:dyDescent="0.25">
      <c r="A594" s="5" t="str">
        <f t="shared" si="70"/>
        <v>21003904</v>
      </c>
      <c r="B594" s="5">
        <v>21003</v>
      </c>
      <c r="C594" s="5" t="s">
        <v>85</v>
      </c>
      <c r="D594" s="5">
        <v>4</v>
      </c>
      <c r="E594" s="8" t="s">
        <v>136</v>
      </c>
      <c r="F594" s="9">
        <v>7</v>
      </c>
      <c r="G594" s="28" t="s">
        <v>151</v>
      </c>
      <c r="H594" s="28">
        <v>30</v>
      </c>
      <c r="I594" s="28">
        <v>13</v>
      </c>
      <c r="J594" s="28" t="s">
        <v>167</v>
      </c>
      <c r="K594" s="28">
        <v>80</v>
      </c>
      <c r="L594" s="28" t="s">
        <v>242</v>
      </c>
      <c r="M594" s="1">
        <v>2</v>
      </c>
      <c r="N594" s="1" t="str">
        <f t="shared" si="64"/>
        <v>10</v>
      </c>
    </row>
    <row r="595" spans="1:14" x14ac:dyDescent="0.25">
      <c r="A595" s="5" t="str">
        <f t="shared" si="70"/>
        <v>21003905</v>
      </c>
      <c r="B595" s="5">
        <v>21003</v>
      </c>
      <c r="C595" s="5" t="s">
        <v>85</v>
      </c>
      <c r="D595" s="5">
        <v>5</v>
      </c>
      <c r="E595" s="8" t="s">
        <v>137</v>
      </c>
      <c r="F595" s="9">
        <v>7</v>
      </c>
      <c r="G595" s="28" t="s">
        <v>151</v>
      </c>
      <c r="H595" s="28">
        <v>50</v>
      </c>
      <c r="I595" s="28">
        <v>8</v>
      </c>
      <c r="J595" s="28" t="s">
        <v>163</v>
      </c>
      <c r="K595" s="28">
        <v>20</v>
      </c>
      <c r="L595" s="28" t="s">
        <v>243</v>
      </c>
      <c r="M595" s="1">
        <v>2</v>
      </c>
      <c r="N595" s="1" t="str">
        <f t="shared" si="64"/>
        <v>10</v>
      </c>
    </row>
    <row r="596" spans="1:14" x14ac:dyDescent="0.25">
      <c r="A596" s="5" t="str">
        <f t="shared" si="70"/>
        <v>21003906</v>
      </c>
      <c r="B596" s="5">
        <v>21003</v>
      </c>
      <c r="C596" s="5" t="s">
        <v>85</v>
      </c>
      <c r="D596" s="5">
        <v>6</v>
      </c>
      <c r="E596" s="8" t="s">
        <v>211</v>
      </c>
      <c r="F596" s="9">
        <v>2</v>
      </c>
      <c r="G596" s="28" t="s">
        <v>158</v>
      </c>
      <c r="H596" s="28">
        <v>1000</v>
      </c>
      <c r="I596" s="28">
        <v>3</v>
      </c>
      <c r="J596" s="28" t="s">
        <v>159</v>
      </c>
      <c r="K596" s="28">
        <v>300</v>
      </c>
      <c r="L596" s="28" t="s">
        <v>244</v>
      </c>
      <c r="M596" s="1">
        <v>2</v>
      </c>
      <c r="N596" s="1" t="str">
        <f t="shared" si="64"/>
        <v>10</v>
      </c>
    </row>
    <row r="597" spans="1:14" x14ac:dyDescent="0.25">
      <c r="A597" s="5" t="str">
        <f t="shared" si="70"/>
        <v>21003907</v>
      </c>
      <c r="B597" s="5">
        <v>21003</v>
      </c>
      <c r="C597" s="5" t="s">
        <v>85</v>
      </c>
      <c r="D597" s="5">
        <v>7</v>
      </c>
      <c r="E597" s="8" t="s">
        <v>212</v>
      </c>
      <c r="F597" s="9">
        <v>5</v>
      </c>
      <c r="G597" s="28" t="s">
        <v>161</v>
      </c>
      <c r="H597" s="28">
        <v>40</v>
      </c>
      <c r="I597" s="28">
        <v>22</v>
      </c>
      <c r="J597" s="28" t="s">
        <v>236</v>
      </c>
      <c r="K597" s="28">
        <v>15</v>
      </c>
      <c r="L597" s="28" t="s">
        <v>245</v>
      </c>
      <c r="M597" s="1">
        <v>2</v>
      </c>
      <c r="N597" s="1" t="str">
        <f t="shared" si="64"/>
        <v>10</v>
      </c>
    </row>
    <row r="598" spans="1:14" x14ac:dyDescent="0.25">
      <c r="A598" s="5" t="str">
        <f t="shared" si="70"/>
        <v>21003908</v>
      </c>
      <c r="B598" s="5">
        <v>21003</v>
      </c>
      <c r="C598" s="5" t="s">
        <v>85</v>
      </c>
      <c r="D598" s="5">
        <v>8</v>
      </c>
      <c r="E598" s="8" t="s">
        <v>213</v>
      </c>
      <c r="F598" s="9">
        <v>2</v>
      </c>
      <c r="G598" s="28" t="s">
        <v>158</v>
      </c>
      <c r="H598" s="28">
        <v>1500</v>
      </c>
      <c r="I598" s="28">
        <v>3</v>
      </c>
      <c r="J598" s="28" t="s">
        <v>159</v>
      </c>
      <c r="K598" s="28">
        <v>450</v>
      </c>
      <c r="L598" s="28" t="s">
        <v>246</v>
      </c>
      <c r="M598" s="1">
        <v>2</v>
      </c>
      <c r="N598" s="1" t="str">
        <f t="shared" ref="N598:N661" si="73">MIDB(B598,2,2)</f>
        <v>10</v>
      </c>
    </row>
    <row r="599" spans="1:14" x14ac:dyDescent="0.25">
      <c r="A599" s="5" t="str">
        <f t="shared" si="70"/>
        <v>21003909</v>
      </c>
      <c r="B599" s="5">
        <v>21003</v>
      </c>
      <c r="C599" s="5" t="s">
        <v>85</v>
      </c>
      <c r="D599" s="5">
        <v>9</v>
      </c>
      <c r="E599" s="8" t="s">
        <v>214</v>
      </c>
      <c r="F599" s="9">
        <v>5</v>
      </c>
      <c r="G599" s="28" t="s">
        <v>161</v>
      </c>
      <c r="H599" s="28">
        <v>60</v>
      </c>
      <c r="I599" s="28">
        <v>22</v>
      </c>
      <c r="J599" s="28" t="s">
        <v>236</v>
      </c>
      <c r="K599" s="28">
        <v>22</v>
      </c>
      <c r="L599" s="28" t="s">
        <v>247</v>
      </c>
      <c r="M599" s="1">
        <v>2</v>
      </c>
      <c r="N599" s="1" t="str">
        <f t="shared" si="73"/>
        <v>10</v>
      </c>
    </row>
    <row r="600" spans="1:14" x14ac:dyDescent="0.25">
      <c r="A600" s="5" t="str">
        <f t="shared" ref="A600" si="74">B600&amp;9&amp;D600</f>
        <v>21003910</v>
      </c>
      <c r="B600" s="5">
        <v>21003</v>
      </c>
      <c r="C600" s="5" t="s">
        <v>85</v>
      </c>
      <c r="D600" s="5">
        <v>10</v>
      </c>
      <c r="E600" s="8" t="s">
        <v>215</v>
      </c>
      <c r="F600" s="9">
        <v>2</v>
      </c>
      <c r="G600" s="28" t="s">
        <v>158</v>
      </c>
      <c r="H600" s="28">
        <v>2250</v>
      </c>
      <c r="I600" s="28">
        <v>3</v>
      </c>
      <c r="J600" s="28" t="s">
        <v>159</v>
      </c>
      <c r="K600" s="28">
        <v>675</v>
      </c>
      <c r="L600" s="28" t="s">
        <v>248</v>
      </c>
      <c r="M600" s="1">
        <v>2</v>
      </c>
      <c r="N600" s="1" t="str">
        <f t="shared" si="73"/>
        <v>10</v>
      </c>
    </row>
    <row r="601" spans="1:14" x14ac:dyDescent="0.25">
      <c r="A601" s="5" t="str">
        <f t="shared" si="72"/>
        <v>21003911</v>
      </c>
      <c r="B601" s="5">
        <v>21003</v>
      </c>
      <c r="C601" s="5" t="s">
        <v>85</v>
      </c>
      <c r="D601" s="5">
        <v>11</v>
      </c>
      <c r="E601" s="8" t="s">
        <v>216</v>
      </c>
      <c r="F601" s="9">
        <v>2</v>
      </c>
      <c r="G601" s="28" t="s">
        <v>158</v>
      </c>
      <c r="H601" s="28">
        <v>0</v>
      </c>
      <c r="I601" s="28">
        <v>3</v>
      </c>
      <c r="J601" s="28" t="s">
        <v>159</v>
      </c>
      <c r="K601" s="28">
        <v>0</v>
      </c>
      <c r="L601" s="28" t="s">
        <v>237</v>
      </c>
      <c r="M601" s="1">
        <v>2</v>
      </c>
      <c r="N601" s="1" t="str">
        <f t="shared" si="73"/>
        <v>10</v>
      </c>
    </row>
    <row r="602" spans="1:14" x14ac:dyDescent="0.25">
      <c r="A602" s="5" t="str">
        <f t="shared" si="72"/>
        <v>21003912</v>
      </c>
      <c r="B602" s="5">
        <v>21003</v>
      </c>
      <c r="C602" s="5" t="s">
        <v>85</v>
      </c>
      <c r="D602" s="5">
        <v>12</v>
      </c>
      <c r="E602" s="8" t="s">
        <v>217</v>
      </c>
      <c r="F602" s="9">
        <v>5</v>
      </c>
      <c r="G602" s="28" t="s">
        <v>161</v>
      </c>
      <c r="H602" s="28">
        <v>0</v>
      </c>
      <c r="I602" s="28">
        <v>22</v>
      </c>
      <c r="J602" s="28" t="s">
        <v>236</v>
      </c>
      <c r="K602" s="28">
        <v>0</v>
      </c>
      <c r="L602" s="28" t="s">
        <v>238</v>
      </c>
      <c r="M602" s="1">
        <v>2</v>
      </c>
      <c r="N602" s="1" t="str">
        <f t="shared" si="73"/>
        <v>10</v>
      </c>
    </row>
    <row r="603" spans="1:14" x14ac:dyDescent="0.25">
      <c r="A603" s="5" t="str">
        <f t="shared" si="72"/>
        <v>21003913</v>
      </c>
      <c r="B603" s="5">
        <v>21003</v>
      </c>
      <c r="C603" s="5" t="s">
        <v>85</v>
      </c>
      <c r="D603" s="5">
        <v>13</v>
      </c>
      <c r="E603" s="8" t="s">
        <v>218</v>
      </c>
      <c r="F603" s="9">
        <v>2</v>
      </c>
      <c r="G603" s="28" t="s">
        <v>158</v>
      </c>
      <c r="H603" s="28">
        <v>0</v>
      </c>
      <c r="I603" s="28">
        <v>3</v>
      </c>
      <c r="J603" s="28" t="s">
        <v>159</v>
      </c>
      <c r="K603" s="28">
        <v>0</v>
      </c>
      <c r="L603" s="28" t="s">
        <v>237</v>
      </c>
      <c r="M603" s="1">
        <v>2</v>
      </c>
      <c r="N603" s="1" t="str">
        <f t="shared" si="73"/>
        <v>10</v>
      </c>
    </row>
    <row r="604" spans="1:14" x14ac:dyDescent="0.25">
      <c r="A604" s="5" t="str">
        <f t="shared" si="72"/>
        <v>21003914</v>
      </c>
      <c r="B604" s="5">
        <v>21003</v>
      </c>
      <c r="C604" s="5" t="s">
        <v>85</v>
      </c>
      <c r="D604" s="5">
        <v>14</v>
      </c>
      <c r="E604" s="8" t="s">
        <v>219</v>
      </c>
      <c r="F604" s="9">
        <v>5</v>
      </c>
      <c r="G604" s="28" t="s">
        <v>161</v>
      </c>
      <c r="H604" s="28">
        <v>0</v>
      </c>
      <c r="I604" s="28">
        <v>22</v>
      </c>
      <c r="J604" s="28" t="s">
        <v>236</v>
      </c>
      <c r="K604" s="28">
        <v>0</v>
      </c>
      <c r="L604" s="28" t="s">
        <v>238</v>
      </c>
      <c r="M604" s="1">
        <v>2</v>
      </c>
      <c r="N604" s="1" t="str">
        <f t="shared" si="73"/>
        <v>10</v>
      </c>
    </row>
    <row r="605" spans="1:14" x14ac:dyDescent="0.25">
      <c r="A605" s="5" t="str">
        <f t="shared" si="72"/>
        <v>21003915</v>
      </c>
      <c r="B605" s="5">
        <v>21003</v>
      </c>
      <c r="C605" s="5" t="s">
        <v>85</v>
      </c>
      <c r="D605" s="5">
        <v>15</v>
      </c>
      <c r="E605" s="8" t="s">
        <v>220</v>
      </c>
      <c r="F605" s="9">
        <v>2</v>
      </c>
      <c r="G605" s="28" t="s">
        <v>158</v>
      </c>
      <c r="H605" s="28">
        <v>0</v>
      </c>
      <c r="I605" s="28">
        <v>3</v>
      </c>
      <c r="J605" s="28" t="s">
        <v>159</v>
      </c>
      <c r="K605" s="28">
        <v>0</v>
      </c>
      <c r="L605" s="28" t="s">
        <v>237</v>
      </c>
      <c r="M605" s="1">
        <v>2</v>
      </c>
      <c r="N605" s="1" t="str">
        <f t="shared" si="73"/>
        <v>10</v>
      </c>
    </row>
    <row r="606" spans="1:14" x14ac:dyDescent="0.25">
      <c r="A606" s="5" t="str">
        <f t="shared" si="70"/>
        <v>21004901</v>
      </c>
      <c r="B606" s="5">
        <v>21004</v>
      </c>
      <c r="C606" s="19" t="s">
        <v>86</v>
      </c>
      <c r="D606" s="5">
        <v>1</v>
      </c>
      <c r="E606" s="8" t="s">
        <v>133</v>
      </c>
      <c r="F606" s="9">
        <v>2</v>
      </c>
      <c r="G606" s="28" t="s">
        <v>158</v>
      </c>
      <c r="H606" s="28">
        <v>200</v>
      </c>
      <c r="I606" s="28">
        <v>1</v>
      </c>
      <c r="J606" s="28" t="s">
        <v>156</v>
      </c>
      <c r="K606" s="28">
        <v>500</v>
      </c>
      <c r="L606" s="28" t="s">
        <v>239</v>
      </c>
      <c r="M606" s="1">
        <v>2</v>
      </c>
      <c r="N606" s="1" t="str">
        <f t="shared" si="73"/>
        <v>10</v>
      </c>
    </row>
    <row r="607" spans="1:14" x14ac:dyDescent="0.25">
      <c r="A607" s="5" t="str">
        <f t="shared" si="70"/>
        <v>21004902</v>
      </c>
      <c r="B607" s="5">
        <v>21004</v>
      </c>
      <c r="C607" s="19" t="s">
        <v>86</v>
      </c>
      <c r="D607" s="5">
        <v>2</v>
      </c>
      <c r="E607" s="8" t="s">
        <v>134</v>
      </c>
      <c r="F607" s="9">
        <v>5</v>
      </c>
      <c r="G607" s="28" t="s">
        <v>161</v>
      </c>
      <c r="H607" s="28">
        <v>40</v>
      </c>
      <c r="I607" s="28">
        <v>9</v>
      </c>
      <c r="J607" s="28" t="s">
        <v>164</v>
      </c>
      <c r="K607" s="28">
        <v>40</v>
      </c>
      <c r="L607" s="28" t="s">
        <v>240</v>
      </c>
      <c r="M607" s="1">
        <v>2</v>
      </c>
      <c r="N607" s="1" t="str">
        <f t="shared" si="73"/>
        <v>10</v>
      </c>
    </row>
    <row r="608" spans="1:14" x14ac:dyDescent="0.25">
      <c r="A608" s="5" t="str">
        <f t="shared" si="70"/>
        <v>21004903</v>
      </c>
      <c r="B608" s="5">
        <v>21004</v>
      </c>
      <c r="C608" s="19" t="s">
        <v>86</v>
      </c>
      <c r="D608" s="5">
        <v>3</v>
      </c>
      <c r="E608" s="8" t="s">
        <v>135</v>
      </c>
      <c r="F608" s="9">
        <v>3</v>
      </c>
      <c r="G608" s="28" t="s">
        <v>159</v>
      </c>
      <c r="H608" s="28">
        <v>200</v>
      </c>
      <c r="I608" s="28">
        <v>1</v>
      </c>
      <c r="J608" s="28" t="s">
        <v>156</v>
      </c>
      <c r="K608" s="28">
        <v>1500</v>
      </c>
      <c r="L608" s="28" t="s">
        <v>241</v>
      </c>
      <c r="M608" s="1">
        <v>2</v>
      </c>
      <c r="N608" s="1" t="str">
        <f t="shared" si="73"/>
        <v>10</v>
      </c>
    </row>
    <row r="609" spans="1:14" x14ac:dyDescent="0.25">
      <c r="A609" s="5" t="str">
        <f t="shared" si="70"/>
        <v>21004904</v>
      </c>
      <c r="B609" s="5">
        <v>21004</v>
      </c>
      <c r="C609" s="19" t="s">
        <v>86</v>
      </c>
      <c r="D609" s="5">
        <v>4</v>
      </c>
      <c r="E609" s="8" t="s">
        <v>136</v>
      </c>
      <c r="F609" s="9">
        <v>7</v>
      </c>
      <c r="G609" s="28" t="s">
        <v>151</v>
      </c>
      <c r="H609" s="28">
        <v>30</v>
      </c>
      <c r="I609" s="28">
        <v>13</v>
      </c>
      <c r="J609" s="28" t="s">
        <v>167</v>
      </c>
      <c r="K609" s="28">
        <v>80</v>
      </c>
      <c r="L609" s="28" t="s">
        <v>242</v>
      </c>
      <c r="M609" s="1">
        <v>2</v>
      </c>
      <c r="N609" s="1" t="str">
        <f t="shared" si="73"/>
        <v>10</v>
      </c>
    </row>
    <row r="610" spans="1:14" x14ac:dyDescent="0.25">
      <c r="A610" s="5" t="str">
        <f t="shared" si="70"/>
        <v>21004905</v>
      </c>
      <c r="B610" s="5">
        <v>21004</v>
      </c>
      <c r="C610" s="19" t="s">
        <v>86</v>
      </c>
      <c r="D610" s="5">
        <v>5</v>
      </c>
      <c r="E610" s="8" t="s">
        <v>137</v>
      </c>
      <c r="F610" s="9">
        <v>7</v>
      </c>
      <c r="G610" s="28" t="s">
        <v>151</v>
      </c>
      <c r="H610" s="28">
        <v>50</v>
      </c>
      <c r="I610" s="28">
        <v>8</v>
      </c>
      <c r="J610" s="28" t="s">
        <v>163</v>
      </c>
      <c r="K610" s="28">
        <v>20</v>
      </c>
      <c r="L610" s="28" t="s">
        <v>243</v>
      </c>
      <c r="M610" s="1">
        <v>2</v>
      </c>
      <c r="N610" s="1" t="str">
        <f t="shared" si="73"/>
        <v>10</v>
      </c>
    </row>
    <row r="611" spans="1:14" x14ac:dyDescent="0.25">
      <c r="A611" s="5" t="str">
        <f t="shared" si="70"/>
        <v>21004906</v>
      </c>
      <c r="B611" s="5">
        <v>21004</v>
      </c>
      <c r="C611" s="19" t="s">
        <v>86</v>
      </c>
      <c r="D611" s="5">
        <v>6</v>
      </c>
      <c r="E611" s="8" t="s">
        <v>211</v>
      </c>
      <c r="F611" s="9">
        <v>2</v>
      </c>
      <c r="G611" s="28" t="s">
        <v>158</v>
      </c>
      <c r="H611" s="28">
        <v>1000</v>
      </c>
      <c r="I611" s="28">
        <v>3</v>
      </c>
      <c r="J611" s="28" t="s">
        <v>159</v>
      </c>
      <c r="K611" s="28">
        <v>300</v>
      </c>
      <c r="L611" s="28" t="s">
        <v>244</v>
      </c>
      <c r="M611" s="1">
        <v>2</v>
      </c>
      <c r="N611" s="1" t="str">
        <f t="shared" si="73"/>
        <v>10</v>
      </c>
    </row>
    <row r="612" spans="1:14" x14ac:dyDescent="0.25">
      <c r="A612" s="5" t="str">
        <f t="shared" si="70"/>
        <v>21004907</v>
      </c>
      <c r="B612" s="5">
        <v>21004</v>
      </c>
      <c r="C612" s="19" t="s">
        <v>86</v>
      </c>
      <c r="D612" s="5">
        <v>7</v>
      </c>
      <c r="E612" s="8" t="s">
        <v>212</v>
      </c>
      <c r="F612" s="9">
        <v>5</v>
      </c>
      <c r="G612" s="28" t="s">
        <v>161</v>
      </c>
      <c r="H612" s="28">
        <v>40</v>
      </c>
      <c r="I612" s="28">
        <v>22</v>
      </c>
      <c r="J612" s="28" t="s">
        <v>236</v>
      </c>
      <c r="K612" s="28">
        <v>15</v>
      </c>
      <c r="L612" s="28" t="s">
        <v>245</v>
      </c>
      <c r="M612" s="1">
        <v>2</v>
      </c>
      <c r="N612" s="1" t="str">
        <f t="shared" si="73"/>
        <v>10</v>
      </c>
    </row>
    <row r="613" spans="1:14" x14ac:dyDescent="0.25">
      <c r="A613" s="5" t="str">
        <f t="shared" si="70"/>
        <v>21004908</v>
      </c>
      <c r="B613" s="5">
        <v>21004</v>
      </c>
      <c r="C613" s="19" t="s">
        <v>86</v>
      </c>
      <c r="D613" s="5">
        <v>8</v>
      </c>
      <c r="E613" s="8" t="s">
        <v>213</v>
      </c>
      <c r="F613" s="9">
        <v>2</v>
      </c>
      <c r="G613" s="28" t="s">
        <v>158</v>
      </c>
      <c r="H613" s="28">
        <v>1500</v>
      </c>
      <c r="I613" s="28">
        <v>3</v>
      </c>
      <c r="J613" s="28" t="s">
        <v>159</v>
      </c>
      <c r="K613" s="28">
        <v>450</v>
      </c>
      <c r="L613" s="28" t="s">
        <v>246</v>
      </c>
      <c r="M613" s="1">
        <v>2</v>
      </c>
      <c r="N613" s="1" t="str">
        <f t="shared" si="73"/>
        <v>10</v>
      </c>
    </row>
    <row r="614" spans="1:14" x14ac:dyDescent="0.25">
      <c r="A614" s="5" t="str">
        <f t="shared" si="70"/>
        <v>21004909</v>
      </c>
      <c r="B614" s="5">
        <v>21004</v>
      </c>
      <c r="C614" s="19" t="s">
        <v>86</v>
      </c>
      <c r="D614" s="5">
        <v>9</v>
      </c>
      <c r="E614" s="8" t="s">
        <v>214</v>
      </c>
      <c r="F614" s="9">
        <v>5</v>
      </c>
      <c r="G614" s="28" t="s">
        <v>161</v>
      </c>
      <c r="H614" s="28">
        <v>60</v>
      </c>
      <c r="I614" s="28">
        <v>22</v>
      </c>
      <c r="J614" s="28" t="s">
        <v>236</v>
      </c>
      <c r="K614" s="28">
        <v>22</v>
      </c>
      <c r="L614" s="28" t="s">
        <v>247</v>
      </c>
      <c r="M614" s="1">
        <v>2</v>
      </c>
      <c r="N614" s="1" t="str">
        <f t="shared" si="73"/>
        <v>10</v>
      </c>
    </row>
    <row r="615" spans="1:14" x14ac:dyDescent="0.25">
      <c r="A615" s="5" t="str">
        <f t="shared" ref="A615" si="75">B615&amp;9&amp;D615</f>
        <v>21004910</v>
      </c>
      <c r="B615" s="5">
        <v>21004</v>
      </c>
      <c r="C615" s="19" t="s">
        <v>86</v>
      </c>
      <c r="D615" s="5">
        <v>10</v>
      </c>
      <c r="E615" s="8" t="s">
        <v>215</v>
      </c>
      <c r="F615" s="9">
        <v>2</v>
      </c>
      <c r="G615" s="28" t="s">
        <v>158</v>
      </c>
      <c r="H615" s="28">
        <v>2250</v>
      </c>
      <c r="I615" s="28">
        <v>3</v>
      </c>
      <c r="J615" s="28" t="s">
        <v>159</v>
      </c>
      <c r="K615" s="28">
        <v>675</v>
      </c>
      <c r="L615" s="28" t="s">
        <v>248</v>
      </c>
      <c r="M615" s="1">
        <v>2</v>
      </c>
      <c r="N615" s="1" t="str">
        <f t="shared" si="73"/>
        <v>10</v>
      </c>
    </row>
    <row r="616" spans="1:14" x14ac:dyDescent="0.25">
      <c r="A616" s="5" t="str">
        <f t="shared" si="72"/>
        <v>21004911</v>
      </c>
      <c r="B616" s="5">
        <v>21004</v>
      </c>
      <c r="C616" s="19" t="s">
        <v>86</v>
      </c>
      <c r="D616" s="5">
        <v>11</v>
      </c>
      <c r="E616" s="8" t="s">
        <v>216</v>
      </c>
      <c r="F616" s="9">
        <v>2</v>
      </c>
      <c r="G616" s="28" t="s">
        <v>158</v>
      </c>
      <c r="H616" s="28">
        <v>0</v>
      </c>
      <c r="I616" s="28">
        <v>3</v>
      </c>
      <c r="J616" s="28" t="s">
        <v>159</v>
      </c>
      <c r="K616" s="28">
        <v>0</v>
      </c>
      <c r="L616" s="28" t="s">
        <v>237</v>
      </c>
      <c r="M616" s="1">
        <v>2</v>
      </c>
      <c r="N616" s="1" t="str">
        <f t="shared" si="73"/>
        <v>10</v>
      </c>
    </row>
    <row r="617" spans="1:14" x14ac:dyDescent="0.25">
      <c r="A617" s="5" t="str">
        <f t="shared" si="72"/>
        <v>21004912</v>
      </c>
      <c r="B617" s="5">
        <v>21004</v>
      </c>
      <c r="C617" s="19" t="s">
        <v>86</v>
      </c>
      <c r="D617" s="5">
        <v>12</v>
      </c>
      <c r="E617" s="8" t="s">
        <v>217</v>
      </c>
      <c r="F617" s="9">
        <v>5</v>
      </c>
      <c r="G617" s="28" t="s">
        <v>161</v>
      </c>
      <c r="H617" s="28">
        <v>0</v>
      </c>
      <c r="I617" s="28">
        <v>22</v>
      </c>
      <c r="J617" s="28" t="s">
        <v>236</v>
      </c>
      <c r="K617" s="28">
        <v>0</v>
      </c>
      <c r="L617" s="28" t="s">
        <v>238</v>
      </c>
      <c r="M617" s="1">
        <v>2</v>
      </c>
      <c r="N617" s="1" t="str">
        <f t="shared" si="73"/>
        <v>10</v>
      </c>
    </row>
    <row r="618" spans="1:14" x14ac:dyDescent="0.25">
      <c r="A618" s="5" t="str">
        <f t="shared" si="72"/>
        <v>21004913</v>
      </c>
      <c r="B618" s="5">
        <v>21004</v>
      </c>
      <c r="C618" s="19" t="s">
        <v>86</v>
      </c>
      <c r="D618" s="5">
        <v>13</v>
      </c>
      <c r="E618" s="8" t="s">
        <v>218</v>
      </c>
      <c r="F618" s="9">
        <v>2</v>
      </c>
      <c r="G618" s="28" t="s">
        <v>158</v>
      </c>
      <c r="H618" s="28">
        <v>0</v>
      </c>
      <c r="I618" s="28">
        <v>3</v>
      </c>
      <c r="J618" s="28" t="s">
        <v>159</v>
      </c>
      <c r="K618" s="28">
        <v>0</v>
      </c>
      <c r="L618" s="28" t="s">
        <v>237</v>
      </c>
      <c r="M618" s="1">
        <v>2</v>
      </c>
      <c r="N618" s="1" t="str">
        <f t="shared" si="73"/>
        <v>10</v>
      </c>
    </row>
    <row r="619" spans="1:14" x14ac:dyDescent="0.25">
      <c r="A619" s="5" t="str">
        <f t="shared" si="72"/>
        <v>21004914</v>
      </c>
      <c r="B619" s="5">
        <v>21004</v>
      </c>
      <c r="C619" s="19" t="s">
        <v>86</v>
      </c>
      <c r="D619" s="5">
        <v>14</v>
      </c>
      <c r="E619" s="8" t="s">
        <v>219</v>
      </c>
      <c r="F619" s="9">
        <v>5</v>
      </c>
      <c r="G619" s="28" t="s">
        <v>161</v>
      </c>
      <c r="H619" s="28">
        <v>0</v>
      </c>
      <c r="I619" s="28">
        <v>22</v>
      </c>
      <c r="J619" s="28" t="s">
        <v>236</v>
      </c>
      <c r="K619" s="28">
        <v>0</v>
      </c>
      <c r="L619" s="28" t="s">
        <v>238</v>
      </c>
      <c r="M619" s="1">
        <v>2</v>
      </c>
      <c r="N619" s="1" t="str">
        <f t="shared" si="73"/>
        <v>10</v>
      </c>
    </row>
    <row r="620" spans="1:14" x14ac:dyDescent="0.25">
      <c r="A620" s="5" t="str">
        <f t="shared" si="72"/>
        <v>21004915</v>
      </c>
      <c r="B620" s="5">
        <v>21004</v>
      </c>
      <c r="C620" s="19" t="s">
        <v>86</v>
      </c>
      <c r="D620" s="5">
        <v>15</v>
      </c>
      <c r="E620" s="8" t="s">
        <v>220</v>
      </c>
      <c r="F620" s="9">
        <v>2</v>
      </c>
      <c r="G620" s="28" t="s">
        <v>158</v>
      </c>
      <c r="H620" s="28">
        <v>0</v>
      </c>
      <c r="I620" s="28">
        <v>3</v>
      </c>
      <c r="J620" s="28" t="s">
        <v>159</v>
      </c>
      <c r="K620" s="28">
        <v>0</v>
      </c>
      <c r="L620" s="28" t="s">
        <v>237</v>
      </c>
      <c r="M620" s="1">
        <v>2</v>
      </c>
      <c r="N620" s="1" t="str">
        <f t="shared" si="73"/>
        <v>10</v>
      </c>
    </row>
    <row r="621" spans="1:14" x14ac:dyDescent="0.25">
      <c r="A621" s="5" t="str">
        <f t="shared" si="70"/>
        <v>21005901</v>
      </c>
      <c r="B621" s="5">
        <v>21005</v>
      </c>
      <c r="C621" s="5" t="s">
        <v>87</v>
      </c>
      <c r="D621" s="5">
        <v>1</v>
      </c>
      <c r="E621" s="8" t="s">
        <v>133</v>
      </c>
      <c r="F621" s="9">
        <v>3</v>
      </c>
      <c r="G621" s="28" t="s">
        <v>159</v>
      </c>
      <c r="H621" s="28">
        <v>112</v>
      </c>
      <c r="I621" s="28">
        <v>1</v>
      </c>
      <c r="J621" s="28" t="s">
        <v>156</v>
      </c>
      <c r="K621" s="28">
        <v>937</v>
      </c>
      <c r="L621" s="28" t="str">
        <f>G621&amp;"+"&amp;H621&amp;"，"&amp;J621&amp;"+"&amp;K621</f>
        <v>防御+112，生命+937</v>
      </c>
      <c r="M621" s="1">
        <v>3</v>
      </c>
      <c r="N621" s="1" t="str">
        <f t="shared" si="73"/>
        <v>10</v>
      </c>
    </row>
    <row r="622" spans="1:14" x14ac:dyDescent="0.25">
      <c r="A622" s="5" t="str">
        <f t="shared" si="70"/>
        <v>21005902</v>
      </c>
      <c r="B622" s="5">
        <v>21005</v>
      </c>
      <c r="C622" s="5" t="s">
        <v>87</v>
      </c>
      <c r="D622" s="5">
        <v>2</v>
      </c>
      <c r="E622" s="8" t="s">
        <v>134</v>
      </c>
      <c r="F622" s="9">
        <v>4</v>
      </c>
      <c r="G622" s="28" t="s">
        <v>160</v>
      </c>
      <c r="H622" s="28">
        <v>22</v>
      </c>
      <c r="I622" s="28">
        <v>10</v>
      </c>
      <c r="J622" s="28" t="s">
        <v>165</v>
      </c>
      <c r="K622" s="28">
        <v>30</v>
      </c>
      <c r="L622" s="28" t="str">
        <f>G622&amp;"+"&amp;H622/10&amp;"%，"&amp;J622&amp;"+"&amp;K622/10&amp;"%"</f>
        <v>生命加成+2.2%，闪避+3%</v>
      </c>
      <c r="M622" s="1">
        <v>3</v>
      </c>
      <c r="N622" s="1" t="str">
        <f t="shared" si="73"/>
        <v>10</v>
      </c>
    </row>
    <row r="623" spans="1:14" x14ac:dyDescent="0.25">
      <c r="A623" s="5" t="str">
        <f t="shared" si="70"/>
        <v>21005903</v>
      </c>
      <c r="B623" s="5">
        <v>21005</v>
      </c>
      <c r="C623" s="5" t="s">
        <v>87</v>
      </c>
      <c r="D623" s="5">
        <v>3</v>
      </c>
      <c r="E623" s="8" t="s">
        <v>135</v>
      </c>
      <c r="F623" s="9">
        <v>6</v>
      </c>
      <c r="G623" s="28" t="s">
        <v>162</v>
      </c>
      <c r="H623" s="28">
        <v>30</v>
      </c>
      <c r="I623" s="28">
        <v>1</v>
      </c>
      <c r="J623" s="28" t="s">
        <v>156</v>
      </c>
      <c r="K623" s="28">
        <v>2812</v>
      </c>
      <c r="L623" s="28" t="str">
        <f>G623&amp;"+"&amp;H623/10&amp;"%，"&amp;J623&amp;"+"&amp;K623&amp;""</f>
        <v>防御加成+3%，生命+2812</v>
      </c>
      <c r="M623" s="1">
        <v>3</v>
      </c>
      <c r="N623" s="1" t="str">
        <f t="shared" si="73"/>
        <v>10</v>
      </c>
    </row>
    <row r="624" spans="1:14" x14ac:dyDescent="0.25">
      <c r="A624" s="5" t="str">
        <f t="shared" si="70"/>
        <v>21005904</v>
      </c>
      <c r="B624" s="5">
        <v>21005</v>
      </c>
      <c r="C624" s="5" t="s">
        <v>87</v>
      </c>
      <c r="D624" s="5">
        <v>4</v>
      </c>
      <c r="E624" s="8" t="s">
        <v>136</v>
      </c>
      <c r="F624" s="9">
        <v>8</v>
      </c>
      <c r="G624" s="28" t="s">
        <v>163</v>
      </c>
      <c r="H624" s="28">
        <v>11</v>
      </c>
      <c r="I624" s="28">
        <v>14</v>
      </c>
      <c r="J624" s="28" t="s">
        <v>168</v>
      </c>
      <c r="K624" s="28">
        <v>75</v>
      </c>
      <c r="L624" s="28" t="str">
        <f>G624&amp;"+"&amp;H624/10&amp;"%，"&amp;J624&amp;"+"&amp;K624/10&amp;"%"</f>
        <v>伤害减免+1.1%，暴击免伤+7.5%</v>
      </c>
      <c r="M624" s="1">
        <v>3</v>
      </c>
      <c r="N624" s="1" t="str">
        <f t="shared" si="73"/>
        <v>10</v>
      </c>
    </row>
    <row r="625" spans="1:14" x14ac:dyDescent="0.25">
      <c r="A625" s="5" t="str">
        <f t="shared" si="70"/>
        <v>21005905</v>
      </c>
      <c r="B625" s="5">
        <v>21005</v>
      </c>
      <c r="C625" s="5" t="s">
        <v>87</v>
      </c>
      <c r="D625" s="5">
        <v>5</v>
      </c>
      <c r="E625" s="8" t="s">
        <v>137</v>
      </c>
      <c r="F625" s="9">
        <v>4</v>
      </c>
      <c r="G625" s="28" t="s">
        <v>160</v>
      </c>
      <c r="H625" s="28">
        <v>45</v>
      </c>
      <c r="I625" s="28">
        <v>8</v>
      </c>
      <c r="J625" s="28" t="s">
        <v>163</v>
      </c>
      <c r="K625" s="28">
        <v>15</v>
      </c>
      <c r="L625" s="28" t="str">
        <f>G625&amp;"+"&amp;H625/10&amp;"%，"&amp;J625&amp;"+"&amp;K625/10&amp;"%"</f>
        <v>生命加成+4.5%，伤害减免+1.5%</v>
      </c>
      <c r="M625" s="1">
        <v>3</v>
      </c>
      <c r="N625" s="1" t="str">
        <f t="shared" si="73"/>
        <v>10</v>
      </c>
    </row>
    <row r="626" spans="1:14" x14ac:dyDescent="0.25">
      <c r="A626" s="5" t="str">
        <f t="shared" si="70"/>
        <v>21005906</v>
      </c>
      <c r="B626" s="5">
        <v>21005</v>
      </c>
      <c r="C626" s="5" t="s">
        <v>87</v>
      </c>
      <c r="D626" s="5">
        <v>6</v>
      </c>
      <c r="E626" s="8" t="s">
        <v>211</v>
      </c>
      <c r="F626" s="9">
        <v>3</v>
      </c>
      <c r="G626" s="28" t="s">
        <v>159</v>
      </c>
      <c r="H626" s="28">
        <v>225</v>
      </c>
      <c r="I626" s="28">
        <v>1</v>
      </c>
      <c r="J626" s="28" t="s">
        <v>156</v>
      </c>
      <c r="K626" s="28">
        <v>7350</v>
      </c>
      <c r="L626" s="28" t="str">
        <f>G626&amp;"+"&amp;H626&amp;"，"&amp;J626&amp;"+"&amp;K626&amp;""</f>
        <v>防御+225，生命+7350</v>
      </c>
      <c r="M626" s="1">
        <v>3</v>
      </c>
      <c r="N626" s="1" t="str">
        <f t="shared" si="73"/>
        <v>10</v>
      </c>
    </row>
    <row r="627" spans="1:14" x14ac:dyDescent="0.25">
      <c r="A627" s="5" t="str">
        <f t="shared" si="70"/>
        <v>21005907</v>
      </c>
      <c r="B627" s="5">
        <v>21005</v>
      </c>
      <c r="C627" s="5" t="s">
        <v>87</v>
      </c>
      <c r="D627" s="5">
        <v>7</v>
      </c>
      <c r="E627" s="8" t="s">
        <v>212</v>
      </c>
      <c r="F627" s="9">
        <v>6</v>
      </c>
      <c r="G627" s="28" t="s">
        <v>162</v>
      </c>
      <c r="H627" s="28">
        <v>30</v>
      </c>
      <c r="I627" s="28">
        <v>23</v>
      </c>
      <c r="J627" s="28" t="s">
        <v>262</v>
      </c>
      <c r="K627" s="28">
        <v>11</v>
      </c>
      <c r="L627" s="28" t="str">
        <f>G627&amp;"+"&amp;H627/10&amp;"%，"&amp;J627&amp;"+"&amp;K627/10&amp;"%"</f>
        <v>防御加成+3%，最终免伤+1.1%</v>
      </c>
      <c r="M627" s="1">
        <v>3</v>
      </c>
      <c r="N627" s="1" t="str">
        <f t="shared" si="73"/>
        <v>10</v>
      </c>
    </row>
    <row r="628" spans="1:14" x14ac:dyDescent="0.25">
      <c r="A628" s="5" t="str">
        <f t="shared" si="70"/>
        <v>21005908</v>
      </c>
      <c r="B628" s="5">
        <v>21005</v>
      </c>
      <c r="C628" s="5" t="s">
        <v>87</v>
      </c>
      <c r="D628" s="5">
        <v>8</v>
      </c>
      <c r="E628" s="8" t="s">
        <v>213</v>
      </c>
      <c r="F628" s="9">
        <v>3</v>
      </c>
      <c r="G628" s="28" t="s">
        <v>159</v>
      </c>
      <c r="H628" s="28">
        <v>337</v>
      </c>
      <c r="I628" s="28">
        <v>1</v>
      </c>
      <c r="J628" s="28" t="s">
        <v>156</v>
      </c>
      <c r="K628" s="28">
        <v>10800</v>
      </c>
      <c r="L628" s="28" t="str">
        <f>G628&amp;"+"&amp;H628&amp;"，"&amp;J628&amp;"+"&amp;K628&amp;""</f>
        <v>防御+337，生命+10800</v>
      </c>
      <c r="M628" s="1">
        <v>3</v>
      </c>
      <c r="N628" s="1" t="str">
        <f t="shared" si="73"/>
        <v>10</v>
      </c>
    </row>
    <row r="629" spans="1:14" x14ac:dyDescent="0.25">
      <c r="A629" s="5" t="str">
        <f t="shared" si="70"/>
        <v>21005909</v>
      </c>
      <c r="B629" s="5">
        <v>21005</v>
      </c>
      <c r="C629" s="5" t="s">
        <v>87</v>
      </c>
      <c r="D629" s="5">
        <v>9</v>
      </c>
      <c r="E629" s="8" t="s">
        <v>214</v>
      </c>
      <c r="F629" s="9">
        <v>6</v>
      </c>
      <c r="G629" s="28" t="s">
        <v>162</v>
      </c>
      <c r="H629" s="28">
        <v>45</v>
      </c>
      <c r="I629" s="28">
        <v>23</v>
      </c>
      <c r="J629" s="28" t="s">
        <v>262</v>
      </c>
      <c r="K629" s="28">
        <v>15</v>
      </c>
      <c r="L629" s="28" t="str">
        <f>G629&amp;"+"&amp;H629/10&amp;"%，"&amp;J629&amp;"+"&amp;K629/10&amp;"%"</f>
        <v>防御加成+4.5%，最终免伤+1.5%</v>
      </c>
      <c r="M629" s="1">
        <v>3</v>
      </c>
      <c r="N629" s="1" t="str">
        <f t="shared" si="73"/>
        <v>10</v>
      </c>
    </row>
    <row r="630" spans="1:14" x14ac:dyDescent="0.25">
      <c r="A630" s="5" t="str">
        <f t="shared" ref="A630" si="76">B630&amp;9&amp;D630</f>
        <v>21005910</v>
      </c>
      <c r="B630" s="5">
        <v>21005</v>
      </c>
      <c r="C630" s="5" t="s">
        <v>87</v>
      </c>
      <c r="D630" s="5">
        <v>10</v>
      </c>
      <c r="E630" s="8" t="s">
        <v>215</v>
      </c>
      <c r="F630" s="9">
        <v>3</v>
      </c>
      <c r="G630" s="28" t="s">
        <v>159</v>
      </c>
      <c r="H630" s="28">
        <v>506</v>
      </c>
      <c r="I630" s="28">
        <v>1</v>
      </c>
      <c r="J630" s="28" t="s">
        <v>156</v>
      </c>
      <c r="K630" s="28">
        <v>16200</v>
      </c>
      <c r="L630" s="28" t="str">
        <f>G630&amp;"+"&amp;H630&amp;"，"&amp;J630&amp;"+"&amp;K630&amp;""</f>
        <v>防御+506，生命+16200</v>
      </c>
      <c r="M630" s="1">
        <v>3</v>
      </c>
      <c r="N630" s="1" t="str">
        <f t="shared" si="73"/>
        <v>10</v>
      </c>
    </row>
    <row r="631" spans="1:14" x14ac:dyDescent="0.25">
      <c r="A631" s="5" t="str">
        <f t="shared" si="72"/>
        <v>21005911</v>
      </c>
      <c r="B631" s="5">
        <v>21005</v>
      </c>
      <c r="C631" s="5" t="s">
        <v>87</v>
      </c>
      <c r="D631" s="5">
        <v>11</v>
      </c>
      <c r="E631" s="8" t="s">
        <v>216</v>
      </c>
      <c r="F631" s="9">
        <v>3</v>
      </c>
      <c r="G631" s="28" t="s">
        <v>159</v>
      </c>
      <c r="H631" s="28">
        <v>0</v>
      </c>
      <c r="I631" s="28">
        <v>1</v>
      </c>
      <c r="J631" s="28" t="s">
        <v>156</v>
      </c>
      <c r="K631" s="28">
        <v>0</v>
      </c>
      <c r="L631" s="28" t="str">
        <f>G631&amp;"+"&amp;H631&amp;"，"&amp;J631&amp;"+"&amp;K631&amp;""</f>
        <v>防御+0，生命+0</v>
      </c>
      <c r="M631" s="1">
        <v>3</v>
      </c>
      <c r="N631" s="1" t="str">
        <f t="shared" si="73"/>
        <v>10</v>
      </c>
    </row>
    <row r="632" spans="1:14" x14ac:dyDescent="0.25">
      <c r="A632" s="5" t="str">
        <f t="shared" si="72"/>
        <v>21005912</v>
      </c>
      <c r="B632" s="5">
        <v>21005</v>
      </c>
      <c r="C632" s="5" t="s">
        <v>87</v>
      </c>
      <c r="D632" s="5">
        <v>12</v>
      </c>
      <c r="E632" s="8" t="s">
        <v>217</v>
      </c>
      <c r="F632" s="9">
        <v>6</v>
      </c>
      <c r="G632" s="28" t="s">
        <v>162</v>
      </c>
      <c r="H632" s="28">
        <v>0</v>
      </c>
      <c r="I632" s="28">
        <v>23</v>
      </c>
      <c r="J632" s="28" t="s">
        <v>262</v>
      </c>
      <c r="K632" s="28">
        <v>0</v>
      </c>
      <c r="L632" s="28" t="str">
        <f>G632&amp;"+"&amp;H632/10&amp;"%，"&amp;J632&amp;"+"&amp;K632/10&amp;"%"</f>
        <v>防御加成+0%，最终免伤+0%</v>
      </c>
      <c r="M632" s="1">
        <v>3</v>
      </c>
      <c r="N632" s="1" t="str">
        <f t="shared" si="73"/>
        <v>10</v>
      </c>
    </row>
    <row r="633" spans="1:14" x14ac:dyDescent="0.25">
      <c r="A633" s="5" t="str">
        <f t="shared" si="72"/>
        <v>21005913</v>
      </c>
      <c r="B633" s="5">
        <v>21005</v>
      </c>
      <c r="C633" s="5" t="s">
        <v>87</v>
      </c>
      <c r="D633" s="5">
        <v>13</v>
      </c>
      <c r="E633" s="8" t="s">
        <v>218</v>
      </c>
      <c r="F633" s="9">
        <v>3</v>
      </c>
      <c r="G633" s="28" t="s">
        <v>159</v>
      </c>
      <c r="H633" s="28">
        <v>0</v>
      </c>
      <c r="I633" s="28">
        <v>1</v>
      </c>
      <c r="J633" s="28" t="s">
        <v>156</v>
      </c>
      <c r="K633" s="28">
        <v>0</v>
      </c>
      <c r="L633" s="28" t="str">
        <f>G633&amp;"+"&amp;H633&amp;"，"&amp;J633&amp;"+"&amp;K633&amp;""</f>
        <v>防御+0，生命+0</v>
      </c>
      <c r="M633" s="1">
        <v>3</v>
      </c>
      <c r="N633" s="1" t="str">
        <f t="shared" si="73"/>
        <v>10</v>
      </c>
    </row>
    <row r="634" spans="1:14" x14ac:dyDescent="0.25">
      <c r="A634" s="5" t="str">
        <f t="shared" si="72"/>
        <v>21005914</v>
      </c>
      <c r="B634" s="5">
        <v>21005</v>
      </c>
      <c r="C634" s="5" t="s">
        <v>87</v>
      </c>
      <c r="D634" s="5">
        <v>14</v>
      </c>
      <c r="E634" s="8" t="s">
        <v>219</v>
      </c>
      <c r="F634" s="9">
        <v>6</v>
      </c>
      <c r="G634" s="28" t="s">
        <v>162</v>
      </c>
      <c r="H634" s="28">
        <v>0</v>
      </c>
      <c r="I634" s="28">
        <v>23</v>
      </c>
      <c r="J634" s="28" t="s">
        <v>262</v>
      </c>
      <c r="K634" s="28">
        <v>0</v>
      </c>
      <c r="L634" s="28" t="str">
        <f>G634&amp;"+"&amp;H634/10&amp;"%，"&amp;J634&amp;"+"&amp;K634/10&amp;"%"</f>
        <v>防御加成+0%，最终免伤+0%</v>
      </c>
      <c r="M634" s="1">
        <v>3</v>
      </c>
      <c r="N634" s="1" t="str">
        <f t="shared" si="73"/>
        <v>10</v>
      </c>
    </row>
    <row r="635" spans="1:14" x14ac:dyDescent="0.25">
      <c r="A635" s="5" t="str">
        <f t="shared" si="72"/>
        <v>21005915</v>
      </c>
      <c r="B635" s="5">
        <v>21005</v>
      </c>
      <c r="C635" s="5" t="s">
        <v>87</v>
      </c>
      <c r="D635" s="5">
        <v>15</v>
      </c>
      <c r="E635" s="8" t="s">
        <v>220</v>
      </c>
      <c r="F635" s="9">
        <v>3</v>
      </c>
      <c r="G635" s="28" t="s">
        <v>159</v>
      </c>
      <c r="H635" s="28">
        <v>0</v>
      </c>
      <c r="I635" s="28">
        <v>1</v>
      </c>
      <c r="J635" s="28" t="s">
        <v>156</v>
      </c>
      <c r="K635" s="28">
        <v>0</v>
      </c>
      <c r="L635" s="28" t="str">
        <f>G635&amp;"+"&amp;H635&amp;"，"&amp;J635&amp;"+"&amp;K635&amp;""</f>
        <v>防御+0，生命+0</v>
      </c>
      <c r="M635" s="1">
        <v>3</v>
      </c>
      <c r="N635" s="1" t="str">
        <f t="shared" si="73"/>
        <v>10</v>
      </c>
    </row>
    <row r="636" spans="1:14" x14ac:dyDescent="0.25">
      <c r="A636" s="5" t="str">
        <f t="shared" si="70"/>
        <v>21006901</v>
      </c>
      <c r="B636" s="5">
        <v>21006</v>
      </c>
      <c r="C636" s="19" t="s">
        <v>88</v>
      </c>
      <c r="D636" s="5">
        <v>1</v>
      </c>
      <c r="E636" s="8" t="s">
        <v>133</v>
      </c>
      <c r="F636" s="9">
        <v>2</v>
      </c>
      <c r="G636" s="28" t="s">
        <v>158</v>
      </c>
      <c r="H636" s="28">
        <v>200</v>
      </c>
      <c r="I636" s="28">
        <v>1</v>
      </c>
      <c r="J636" s="28" t="s">
        <v>156</v>
      </c>
      <c r="K636" s="28">
        <v>500</v>
      </c>
      <c r="L636" s="28" t="s">
        <v>239</v>
      </c>
      <c r="M636" s="1">
        <v>2</v>
      </c>
      <c r="N636" s="1" t="str">
        <f t="shared" si="73"/>
        <v>10</v>
      </c>
    </row>
    <row r="637" spans="1:14" x14ac:dyDescent="0.25">
      <c r="A637" s="5" t="str">
        <f t="shared" si="70"/>
        <v>21006902</v>
      </c>
      <c r="B637" s="5">
        <v>21006</v>
      </c>
      <c r="C637" s="19" t="s">
        <v>88</v>
      </c>
      <c r="D637" s="5">
        <v>2</v>
      </c>
      <c r="E637" s="8" t="s">
        <v>134</v>
      </c>
      <c r="F637" s="9">
        <v>5</v>
      </c>
      <c r="G637" s="28" t="s">
        <v>161</v>
      </c>
      <c r="H637" s="28">
        <v>40</v>
      </c>
      <c r="I637" s="28">
        <v>9</v>
      </c>
      <c r="J637" s="28" t="s">
        <v>164</v>
      </c>
      <c r="K637" s="28">
        <v>40</v>
      </c>
      <c r="L637" s="28" t="s">
        <v>240</v>
      </c>
      <c r="M637" s="1">
        <v>2</v>
      </c>
      <c r="N637" s="1" t="str">
        <f t="shared" si="73"/>
        <v>10</v>
      </c>
    </row>
    <row r="638" spans="1:14" x14ac:dyDescent="0.25">
      <c r="A638" s="5" t="str">
        <f t="shared" si="70"/>
        <v>21006903</v>
      </c>
      <c r="B638" s="5">
        <v>21006</v>
      </c>
      <c r="C638" s="19" t="s">
        <v>88</v>
      </c>
      <c r="D638" s="5">
        <v>3</v>
      </c>
      <c r="E638" s="8" t="s">
        <v>135</v>
      </c>
      <c r="F638" s="9">
        <v>3</v>
      </c>
      <c r="G638" s="28" t="s">
        <v>159</v>
      </c>
      <c r="H638" s="28">
        <v>200</v>
      </c>
      <c r="I638" s="28">
        <v>1</v>
      </c>
      <c r="J638" s="28" t="s">
        <v>156</v>
      </c>
      <c r="K638" s="28">
        <v>1500</v>
      </c>
      <c r="L638" s="28" t="s">
        <v>241</v>
      </c>
      <c r="M638" s="1">
        <v>2</v>
      </c>
      <c r="N638" s="1" t="str">
        <f t="shared" si="73"/>
        <v>10</v>
      </c>
    </row>
    <row r="639" spans="1:14" x14ac:dyDescent="0.25">
      <c r="A639" s="5" t="str">
        <f t="shared" si="70"/>
        <v>21006904</v>
      </c>
      <c r="B639" s="5">
        <v>21006</v>
      </c>
      <c r="C639" s="19" t="s">
        <v>88</v>
      </c>
      <c r="D639" s="5">
        <v>4</v>
      </c>
      <c r="E639" s="8" t="s">
        <v>136</v>
      </c>
      <c r="F639" s="9">
        <v>7</v>
      </c>
      <c r="G639" s="28" t="s">
        <v>151</v>
      </c>
      <c r="H639" s="28">
        <v>30</v>
      </c>
      <c r="I639" s="28">
        <v>13</v>
      </c>
      <c r="J639" s="28" t="s">
        <v>167</v>
      </c>
      <c r="K639" s="28">
        <v>80</v>
      </c>
      <c r="L639" s="28" t="s">
        <v>242</v>
      </c>
      <c r="M639" s="1">
        <v>2</v>
      </c>
      <c r="N639" s="1" t="str">
        <f t="shared" si="73"/>
        <v>10</v>
      </c>
    </row>
    <row r="640" spans="1:14" x14ac:dyDescent="0.25">
      <c r="A640" s="5" t="str">
        <f t="shared" si="70"/>
        <v>21006905</v>
      </c>
      <c r="B640" s="5">
        <v>21006</v>
      </c>
      <c r="C640" s="19" t="s">
        <v>88</v>
      </c>
      <c r="D640" s="5">
        <v>5</v>
      </c>
      <c r="E640" s="8" t="s">
        <v>137</v>
      </c>
      <c r="F640" s="9">
        <v>7</v>
      </c>
      <c r="G640" s="28" t="s">
        <v>151</v>
      </c>
      <c r="H640" s="28">
        <v>50</v>
      </c>
      <c r="I640" s="28">
        <v>8</v>
      </c>
      <c r="J640" s="28" t="s">
        <v>163</v>
      </c>
      <c r="K640" s="28">
        <v>20</v>
      </c>
      <c r="L640" s="28" t="s">
        <v>243</v>
      </c>
      <c r="M640" s="1">
        <v>2</v>
      </c>
      <c r="N640" s="1" t="str">
        <f t="shared" si="73"/>
        <v>10</v>
      </c>
    </row>
    <row r="641" spans="1:14" x14ac:dyDescent="0.25">
      <c r="A641" s="5" t="str">
        <f t="shared" si="70"/>
        <v>21006906</v>
      </c>
      <c r="B641" s="5">
        <v>21006</v>
      </c>
      <c r="C641" s="19" t="s">
        <v>88</v>
      </c>
      <c r="D641" s="5">
        <v>6</v>
      </c>
      <c r="E641" s="8" t="s">
        <v>211</v>
      </c>
      <c r="F641" s="9">
        <v>2</v>
      </c>
      <c r="G641" s="28" t="s">
        <v>158</v>
      </c>
      <c r="H641" s="28">
        <v>1000</v>
      </c>
      <c r="I641" s="28">
        <v>3</v>
      </c>
      <c r="J641" s="28" t="s">
        <v>159</v>
      </c>
      <c r="K641" s="28">
        <v>300</v>
      </c>
      <c r="L641" s="28" t="s">
        <v>244</v>
      </c>
      <c r="M641" s="1">
        <v>2</v>
      </c>
      <c r="N641" s="1" t="str">
        <f t="shared" si="73"/>
        <v>10</v>
      </c>
    </row>
    <row r="642" spans="1:14" x14ac:dyDescent="0.25">
      <c r="A642" s="5" t="str">
        <f t="shared" si="70"/>
        <v>21006907</v>
      </c>
      <c r="B642" s="5">
        <v>21006</v>
      </c>
      <c r="C642" s="19" t="s">
        <v>88</v>
      </c>
      <c r="D642" s="5">
        <v>7</v>
      </c>
      <c r="E642" s="8" t="s">
        <v>212</v>
      </c>
      <c r="F642" s="9">
        <v>5</v>
      </c>
      <c r="G642" s="28" t="s">
        <v>161</v>
      </c>
      <c r="H642" s="28">
        <v>40</v>
      </c>
      <c r="I642" s="28">
        <v>22</v>
      </c>
      <c r="J642" s="28" t="s">
        <v>236</v>
      </c>
      <c r="K642" s="28">
        <v>15</v>
      </c>
      <c r="L642" s="28" t="s">
        <v>245</v>
      </c>
      <c r="M642" s="1">
        <v>2</v>
      </c>
      <c r="N642" s="1" t="str">
        <f t="shared" si="73"/>
        <v>10</v>
      </c>
    </row>
    <row r="643" spans="1:14" x14ac:dyDescent="0.25">
      <c r="A643" s="5" t="str">
        <f t="shared" si="70"/>
        <v>21006908</v>
      </c>
      <c r="B643" s="5">
        <v>21006</v>
      </c>
      <c r="C643" s="19" t="s">
        <v>88</v>
      </c>
      <c r="D643" s="5">
        <v>8</v>
      </c>
      <c r="E643" s="8" t="s">
        <v>213</v>
      </c>
      <c r="F643" s="9">
        <v>2</v>
      </c>
      <c r="G643" s="28" t="s">
        <v>158</v>
      </c>
      <c r="H643" s="28">
        <v>1500</v>
      </c>
      <c r="I643" s="28">
        <v>3</v>
      </c>
      <c r="J643" s="28" t="s">
        <v>159</v>
      </c>
      <c r="K643" s="28">
        <v>450</v>
      </c>
      <c r="L643" s="28" t="s">
        <v>246</v>
      </c>
      <c r="M643" s="1">
        <v>2</v>
      </c>
      <c r="N643" s="1" t="str">
        <f t="shared" si="73"/>
        <v>10</v>
      </c>
    </row>
    <row r="644" spans="1:14" x14ac:dyDescent="0.25">
      <c r="A644" s="5" t="str">
        <f t="shared" ref="A644:A674" si="77">B644&amp;90&amp;D644</f>
        <v>21006909</v>
      </c>
      <c r="B644" s="5">
        <v>21006</v>
      </c>
      <c r="C644" s="19" t="s">
        <v>88</v>
      </c>
      <c r="D644" s="5">
        <v>9</v>
      </c>
      <c r="E644" s="8" t="s">
        <v>214</v>
      </c>
      <c r="F644" s="9">
        <v>5</v>
      </c>
      <c r="G644" s="28" t="s">
        <v>161</v>
      </c>
      <c r="H644" s="28">
        <v>60</v>
      </c>
      <c r="I644" s="28">
        <v>22</v>
      </c>
      <c r="J644" s="28" t="s">
        <v>236</v>
      </c>
      <c r="K644" s="28">
        <v>22</v>
      </c>
      <c r="L644" s="28" t="s">
        <v>247</v>
      </c>
      <c r="M644" s="1">
        <v>2</v>
      </c>
      <c r="N644" s="1" t="str">
        <f t="shared" si="73"/>
        <v>10</v>
      </c>
    </row>
    <row r="645" spans="1:14" x14ac:dyDescent="0.25">
      <c r="A645" s="5" t="str">
        <f t="shared" ref="A645" si="78">B645&amp;9&amp;D645</f>
        <v>21006910</v>
      </c>
      <c r="B645" s="5">
        <v>21006</v>
      </c>
      <c r="C645" s="19" t="s">
        <v>88</v>
      </c>
      <c r="D645" s="5">
        <v>10</v>
      </c>
      <c r="E645" s="8" t="s">
        <v>215</v>
      </c>
      <c r="F645" s="9">
        <v>2</v>
      </c>
      <c r="G645" s="28" t="s">
        <v>158</v>
      </c>
      <c r="H645" s="28">
        <v>2250</v>
      </c>
      <c r="I645" s="28">
        <v>3</v>
      </c>
      <c r="J645" s="28" t="s">
        <v>159</v>
      </c>
      <c r="K645" s="28">
        <v>675</v>
      </c>
      <c r="L645" s="28" t="s">
        <v>248</v>
      </c>
      <c r="M645" s="1">
        <v>2</v>
      </c>
      <c r="N645" s="1" t="str">
        <f t="shared" si="73"/>
        <v>10</v>
      </c>
    </row>
    <row r="646" spans="1:14" x14ac:dyDescent="0.25">
      <c r="A646" s="5" t="str">
        <f t="shared" si="72"/>
        <v>21006911</v>
      </c>
      <c r="B646" s="5">
        <v>21006</v>
      </c>
      <c r="C646" s="19" t="s">
        <v>88</v>
      </c>
      <c r="D646" s="5">
        <v>11</v>
      </c>
      <c r="E646" s="8" t="s">
        <v>216</v>
      </c>
      <c r="F646" s="9">
        <v>2</v>
      </c>
      <c r="G646" s="28" t="s">
        <v>158</v>
      </c>
      <c r="H646" s="28">
        <v>0</v>
      </c>
      <c r="I646" s="28">
        <v>3</v>
      </c>
      <c r="J646" s="28" t="s">
        <v>159</v>
      </c>
      <c r="K646" s="28">
        <v>0</v>
      </c>
      <c r="L646" s="28" t="s">
        <v>237</v>
      </c>
      <c r="M646" s="1">
        <v>2</v>
      </c>
      <c r="N646" s="1" t="str">
        <f t="shared" si="73"/>
        <v>10</v>
      </c>
    </row>
    <row r="647" spans="1:14" x14ac:dyDescent="0.25">
      <c r="A647" s="5" t="str">
        <f t="shared" si="72"/>
        <v>21006912</v>
      </c>
      <c r="B647" s="5">
        <v>21006</v>
      </c>
      <c r="C647" s="19" t="s">
        <v>88</v>
      </c>
      <c r="D647" s="5">
        <v>12</v>
      </c>
      <c r="E647" s="8" t="s">
        <v>217</v>
      </c>
      <c r="F647" s="9">
        <v>5</v>
      </c>
      <c r="G647" s="28" t="s">
        <v>161</v>
      </c>
      <c r="H647" s="28">
        <v>0</v>
      </c>
      <c r="I647" s="28">
        <v>22</v>
      </c>
      <c r="J647" s="28" t="s">
        <v>236</v>
      </c>
      <c r="K647" s="28">
        <v>0</v>
      </c>
      <c r="L647" s="28" t="s">
        <v>238</v>
      </c>
      <c r="M647" s="1">
        <v>2</v>
      </c>
      <c r="N647" s="1" t="str">
        <f t="shared" si="73"/>
        <v>10</v>
      </c>
    </row>
    <row r="648" spans="1:14" x14ac:dyDescent="0.25">
      <c r="A648" s="5" t="str">
        <f t="shared" si="72"/>
        <v>21006913</v>
      </c>
      <c r="B648" s="5">
        <v>21006</v>
      </c>
      <c r="C648" s="19" t="s">
        <v>88</v>
      </c>
      <c r="D648" s="5">
        <v>13</v>
      </c>
      <c r="E648" s="8" t="s">
        <v>218</v>
      </c>
      <c r="F648" s="9">
        <v>2</v>
      </c>
      <c r="G648" s="28" t="s">
        <v>158</v>
      </c>
      <c r="H648" s="28">
        <v>0</v>
      </c>
      <c r="I648" s="28">
        <v>3</v>
      </c>
      <c r="J648" s="28" t="s">
        <v>159</v>
      </c>
      <c r="K648" s="28">
        <v>0</v>
      </c>
      <c r="L648" s="28" t="s">
        <v>237</v>
      </c>
      <c r="M648" s="1">
        <v>2</v>
      </c>
      <c r="N648" s="1" t="str">
        <f t="shared" si="73"/>
        <v>10</v>
      </c>
    </row>
    <row r="649" spans="1:14" x14ac:dyDescent="0.25">
      <c r="A649" s="5" t="str">
        <f t="shared" si="72"/>
        <v>21006914</v>
      </c>
      <c r="B649" s="5">
        <v>21006</v>
      </c>
      <c r="C649" s="19" t="s">
        <v>88</v>
      </c>
      <c r="D649" s="5">
        <v>14</v>
      </c>
      <c r="E649" s="8" t="s">
        <v>219</v>
      </c>
      <c r="F649" s="9">
        <v>5</v>
      </c>
      <c r="G649" s="28" t="s">
        <v>161</v>
      </c>
      <c r="H649" s="28">
        <v>0</v>
      </c>
      <c r="I649" s="28">
        <v>22</v>
      </c>
      <c r="J649" s="28" t="s">
        <v>236</v>
      </c>
      <c r="K649" s="28">
        <v>0</v>
      </c>
      <c r="L649" s="28" t="s">
        <v>238</v>
      </c>
      <c r="M649" s="1">
        <v>2</v>
      </c>
      <c r="N649" s="1" t="str">
        <f t="shared" si="73"/>
        <v>10</v>
      </c>
    </row>
    <row r="650" spans="1:14" x14ac:dyDescent="0.25">
      <c r="A650" s="5" t="str">
        <f t="shared" si="72"/>
        <v>21006915</v>
      </c>
      <c r="B650" s="5">
        <v>21006</v>
      </c>
      <c r="C650" s="19" t="s">
        <v>88</v>
      </c>
      <c r="D650" s="5">
        <v>15</v>
      </c>
      <c r="E650" s="8" t="s">
        <v>220</v>
      </c>
      <c r="F650" s="9">
        <v>2</v>
      </c>
      <c r="G650" s="28" t="s">
        <v>158</v>
      </c>
      <c r="H650" s="28">
        <v>0</v>
      </c>
      <c r="I650" s="28">
        <v>3</v>
      </c>
      <c r="J650" s="28" t="s">
        <v>159</v>
      </c>
      <c r="K650" s="28">
        <v>0</v>
      </c>
      <c r="L650" s="28" t="s">
        <v>237</v>
      </c>
      <c r="M650" s="1">
        <v>2</v>
      </c>
      <c r="N650" s="1" t="str">
        <f t="shared" si="73"/>
        <v>10</v>
      </c>
    </row>
    <row r="651" spans="1:14" x14ac:dyDescent="0.25">
      <c r="A651" s="5" t="str">
        <f t="shared" ref="A651:A670" si="79">B651&amp;90&amp;D651</f>
        <v>21007901</v>
      </c>
      <c r="B651" s="5">
        <v>21007</v>
      </c>
      <c r="C651" s="5" t="s">
        <v>89</v>
      </c>
      <c r="D651" s="5">
        <v>1</v>
      </c>
      <c r="E651" s="8" t="s">
        <v>133</v>
      </c>
      <c r="F651" s="9">
        <v>2</v>
      </c>
      <c r="G651" s="28" t="s">
        <v>158</v>
      </c>
      <c r="H651" s="28">
        <v>160</v>
      </c>
      <c r="I651" s="28">
        <v>1</v>
      </c>
      <c r="J651" s="28" t="s">
        <v>156</v>
      </c>
      <c r="K651" s="28">
        <v>800</v>
      </c>
      <c r="L651" s="28" t="str">
        <f>G651&amp;"+"&amp;H651&amp;"，"&amp;J651&amp;"+"&amp;K651</f>
        <v>攻击+160，生命+800</v>
      </c>
      <c r="M651" s="1">
        <v>1</v>
      </c>
      <c r="N651" s="1" t="str">
        <f t="shared" si="73"/>
        <v>10</v>
      </c>
    </row>
    <row r="652" spans="1:14" x14ac:dyDescent="0.25">
      <c r="A652" s="5" t="str">
        <f t="shared" si="79"/>
        <v>21007902</v>
      </c>
      <c r="B652" s="5">
        <v>21007</v>
      </c>
      <c r="C652" s="5" t="s">
        <v>89</v>
      </c>
      <c r="D652" s="5">
        <v>2</v>
      </c>
      <c r="E652" s="8" t="s">
        <v>134</v>
      </c>
      <c r="F652" s="9">
        <v>5</v>
      </c>
      <c r="G652" s="28" t="s">
        <v>161</v>
      </c>
      <c r="H652" s="28">
        <v>30</v>
      </c>
      <c r="I652" s="28">
        <v>6</v>
      </c>
      <c r="J652" s="28" t="s">
        <v>162</v>
      </c>
      <c r="K652" s="28">
        <v>20</v>
      </c>
      <c r="L652" s="28" t="str">
        <f>G652&amp;"+"&amp;H652/10&amp;"%，"&amp;J652&amp;"+"&amp;K652/10&amp;"%"</f>
        <v>攻击加成+3%，防御加成+2%</v>
      </c>
      <c r="M652" s="1">
        <v>1</v>
      </c>
      <c r="N652" s="1" t="str">
        <f t="shared" si="73"/>
        <v>10</v>
      </c>
    </row>
    <row r="653" spans="1:14" x14ac:dyDescent="0.25">
      <c r="A653" s="5" t="str">
        <f t="shared" si="79"/>
        <v>21007903</v>
      </c>
      <c r="B653" s="5">
        <v>21007</v>
      </c>
      <c r="C653" s="5" t="s">
        <v>89</v>
      </c>
      <c r="D653" s="5">
        <v>3</v>
      </c>
      <c r="E653" s="8" t="s">
        <v>135</v>
      </c>
      <c r="F653" s="9">
        <v>3</v>
      </c>
      <c r="G653" s="28" t="s">
        <v>159</v>
      </c>
      <c r="H653" s="28">
        <v>120</v>
      </c>
      <c r="I653" s="28">
        <v>4</v>
      </c>
      <c r="J653" s="28" t="s">
        <v>160</v>
      </c>
      <c r="K653" s="28">
        <v>30</v>
      </c>
      <c r="L653" s="28" t="str">
        <f>G653&amp;"+"&amp;H653&amp;"，"&amp;J653&amp;"+"&amp;K653&amp;""</f>
        <v>防御+120，生命加成+30</v>
      </c>
      <c r="M653" s="1">
        <v>1</v>
      </c>
      <c r="N653" s="1" t="str">
        <f t="shared" si="73"/>
        <v>10</v>
      </c>
    </row>
    <row r="654" spans="1:14" x14ac:dyDescent="0.25">
      <c r="A654" s="5" t="str">
        <f t="shared" si="79"/>
        <v>21007904</v>
      </c>
      <c r="B654" s="5">
        <v>21007</v>
      </c>
      <c r="C654" s="5" t="s">
        <v>89</v>
      </c>
      <c r="D654" s="5">
        <v>4</v>
      </c>
      <c r="E654" s="8" t="s">
        <v>136</v>
      </c>
      <c r="F654" s="9">
        <v>8</v>
      </c>
      <c r="G654" s="28" t="s">
        <v>163</v>
      </c>
      <c r="H654" s="28">
        <v>15</v>
      </c>
      <c r="I654" s="28">
        <v>14</v>
      </c>
      <c r="J654" s="28" t="s">
        <v>168</v>
      </c>
      <c r="K654" s="28">
        <v>100</v>
      </c>
      <c r="L654" s="28" t="str">
        <f>G654&amp;"+"&amp;H654/10&amp;"%，"&amp;J654&amp;"+"&amp;K654/10&amp;"%"</f>
        <v>伤害减免+1.5%，暴击免伤+10%</v>
      </c>
      <c r="M654" s="1">
        <v>1</v>
      </c>
      <c r="N654" s="1" t="str">
        <f t="shared" si="73"/>
        <v>10</v>
      </c>
    </row>
    <row r="655" spans="1:14" x14ac:dyDescent="0.25">
      <c r="A655" s="5" t="str">
        <f t="shared" si="79"/>
        <v>21007905</v>
      </c>
      <c r="B655" s="5">
        <v>21007</v>
      </c>
      <c r="C655" s="5" t="s">
        <v>89</v>
      </c>
      <c r="D655" s="5">
        <v>5</v>
      </c>
      <c r="E655" s="8" t="s">
        <v>137</v>
      </c>
      <c r="F655" s="9">
        <v>7</v>
      </c>
      <c r="G655" s="28" t="s">
        <v>151</v>
      </c>
      <c r="H655" s="28">
        <v>50</v>
      </c>
      <c r="I655" s="28">
        <v>8</v>
      </c>
      <c r="J655" s="28" t="s">
        <v>163</v>
      </c>
      <c r="K655" s="28">
        <v>20</v>
      </c>
      <c r="L655" s="28" t="str">
        <f>G655&amp;"+"&amp;H655/10&amp;"%，"&amp;J655&amp;"+"&amp;K655/10&amp;"%"</f>
        <v>伤害加成+5%，伤害减免+2%</v>
      </c>
      <c r="M655" s="1">
        <v>1</v>
      </c>
      <c r="N655" s="1" t="str">
        <f t="shared" si="73"/>
        <v>10</v>
      </c>
    </row>
    <row r="656" spans="1:14" x14ac:dyDescent="0.25">
      <c r="A656" s="5" t="str">
        <f t="shared" si="77"/>
        <v>21007906</v>
      </c>
      <c r="B656" s="5">
        <v>21007</v>
      </c>
      <c r="C656" s="5" t="s">
        <v>89</v>
      </c>
      <c r="D656" s="5">
        <v>6</v>
      </c>
      <c r="E656" s="8" t="s">
        <v>211</v>
      </c>
      <c r="F656" s="9">
        <v>2</v>
      </c>
      <c r="G656" s="28" t="s">
        <v>158</v>
      </c>
      <c r="H656" s="28">
        <v>375</v>
      </c>
      <c r="I656" s="28">
        <v>1</v>
      </c>
      <c r="J656" s="28" t="s">
        <v>156</v>
      </c>
      <c r="K656" s="28">
        <v>8000</v>
      </c>
      <c r="L656" s="28" t="str">
        <f>G656&amp;"+"&amp;H656&amp;"，"&amp;J656&amp;"+"&amp;K656&amp;""</f>
        <v>攻击+375，生命+8000</v>
      </c>
      <c r="M656" s="1">
        <v>1</v>
      </c>
      <c r="N656" s="1" t="str">
        <f t="shared" si="73"/>
        <v>10</v>
      </c>
    </row>
    <row r="657" spans="1:14" x14ac:dyDescent="0.25">
      <c r="A657" s="5" t="str">
        <f t="shared" si="77"/>
        <v>21007907</v>
      </c>
      <c r="B657" s="5">
        <v>21007</v>
      </c>
      <c r="C657" s="5" t="s">
        <v>89</v>
      </c>
      <c r="D657" s="5">
        <v>7</v>
      </c>
      <c r="E657" s="8" t="s">
        <v>212</v>
      </c>
      <c r="F657" s="9">
        <v>4</v>
      </c>
      <c r="G657" s="28" t="s">
        <v>160</v>
      </c>
      <c r="H657" s="28">
        <v>60</v>
      </c>
      <c r="I657" s="28">
        <v>23</v>
      </c>
      <c r="J657" s="28" t="s">
        <v>262</v>
      </c>
      <c r="K657" s="28">
        <v>15</v>
      </c>
      <c r="L657" s="28" t="str">
        <f>G657&amp;"+"&amp;H657/10&amp;"%，"&amp;J657&amp;"+"&amp;K657/10&amp;"%"</f>
        <v>生命加成+6%，最终免伤+1.5%</v>
      </c>
      <c r="M657" s="1">
        <v>1</v>
      </c>
      <c r="N657" s="1" t="str">
        <f t="shared" si="73"/>
        <v>10</v>
      </c>
    </row>
    <row r="658" spans="1:14" x14ac:dyDescent="0.25">
      <c r="A658" s="5" t="str">
        <f t="shared" si="77"/>
        <v>21007908</v>
      </c>
      <c r="B658" s="5">
        <v>21007</v>
      </c>
      <c r="C658" s="5" t="s">
        <v>89</v>
      </c>
      <c r="D658" s="5">
        <v>8</v>
      </c>
      <c r="E658" s="8" t="s">
        <v>213</v>
      </c>
      <c r="F658" s="9">
        <v>2</v>
      </c>
      <c r="G658" s="28" t="s">
        <v>158</v>
      </c>
      <c r="H658" s="28">
        <v>625</v>
      </c>
      <c r="I658" s="28">
        <v>1</v>
      </c>
      <c r="J658" s="28" t="s">
        <v>156</v>
      </c>
      <c r="K658" s="28">
        <v>12000</v>
      </c>
      <c r="L658" s="28" t="str">
        <f>G658&amp;"+"&amp;H658&amp;"，"&amp;J658&amp;"+"&amp;K658&amp;""</f>
        <v>攻击+625，生命+12000</v>
      </c>
      <c r="M658" s="1">
        <v>1</v>
      </c>
      <c r="N658" s="1" t="str">
        <f t="shared" si="73"/>
        <v>10</v>
      </c>
    </row>
    <row r="659" spans="1:14" x14ac:dyDescent="0.25">
      <c r="A659" s="5" t="str">
        <f t="shared" si="77"/>
        <v>21007909</v>
      </c>
      <c r="B659" s="5">
        <v>21007</v>
      </c>
      <c r="C659" s="5" t="s">
        <v>89</v>
      </c>
      <c r="D659" s="5">
        <v>9</v>
      </c>
      <c r="E659" s="8" t="s">
        <v>214</v>
      </c>
      <c r="F659" s="9">
        <v>4</v>
      </c>
      <c r="G659" s="28" t="s">
        <v>160</v>
      </c>
      <c r="H659" s="28">
        <v>90</v>
      </c>
      <c r="I659" s="28">
        <v>23</v>
      </c>
      <c r="J659" s="28" t="s">
        <v>262</v>
      </c>
      <c r="K659" s="28">
        <v>22</v>
      </c>
      <c r="L659" s="28" t="str">
        <f>G659&amp;"+"&amp;H659/10&amp;"%，"&amp;J659&amp;"+"&amp;K659/10&amp;"%"</f>
        <v>生命加成+9%，最终免伤+2.2%</v>
      </c>
      <c r="M659" s="1">
        <v>1</v>
      </c>
      <c r="N659" s="1" t="str">
        <f t="shared" si="73"/>
        <v>10</v>
      </c>
    </row>
    <row r="660" spans="1:14" x14ac:dyDescent="0.25">
      <c r="A660" s="5" t="str">
        <f t="shared" ref="A660:A680" si="80">B660&amp;9&amp;D660</f>
        <v>21007910</v>
      </c>
      <c r="B660" s="5">
        <v>21007</v>
      </c>
      <c r="C660" s="5" t="s">
        <v>89</v>
      </c>
      <c r="D660" s="5">
        <v>10</v>
      </c>
      <c r="E660" s="8" t="s">
        <v>215</v>
      </c>
      <c r="F660" s="9">
        <v>2</v>
      </c>
      <c r="G660" s="28" t="s">
        <v>158</v>
      </c>
      <c r="H660" s="28">
        <v>937</v>
      </c>
      <c r="I660" s="28">
        <v>1</v>
      </c>
      <c r="J660" s="28" t="s">
        <v>156</v>
      </c>
      <c r="K660" s="28">
        <v>18000</v>
      </c>
      <c r="L660" s="28" t="str">
        <f>G660&amp;"+"&amp;H660&amp;"，"&amp;J660&amp;"+"&amp;K660&amp;""</f>
        <v>攻击+937，生命+18000</v>
      </c>
      <c r="M660" s="1">
        <v>1</v>
      </c>
      <c r="N660" s="1" t="str">
        <f t="shared" si="73"/>
        <v>10</v>
      </c>
    </row>
    <row r="661" spans="1:14" x14ac:dyDescent="0.25">
      <c r="A661" s="5" t="str">
        <f t="shared" si="80"/>
        <v>21007911</v>
      </c>
      <c r="B661" s="5">
        <v>21007</v>
      </c>
      <c r="C661" s="5" t="s">
        <v>89</v>
      </c>
      <c r="D661" s="5">
        <v>11</v>
      </c>
      <c r="E661" s="8" t="s">
        <v>216</v>
      </c>
      <c r="F661" s="9">
        <v>2</v>
      </c>
      <c r="G661" s="28" t="s">
        <v>158</v>
      </c>
      <c r="H661" s="28">
        <v>0</v>
      </c>
      <c r="I661" s="28">
        <v>1</v>
      </c>
      <c r="J661" s="28" t="s">
        <v>156</v>
      </c>
      <c r="K661" s="28">
        <v>0</v>
      </c>
      <c r="L661" s="28" t="str">
        <f>G661&amp;"+"&amp;H661&amp;"，"&amp;J661&amp;"+"&amp;K661&amp;""</f>
        <v>攻击+0，生命+0</v>
      </c>
      <c r="M661" s="1">
        <v>1</v>
      </c>
      <c r="N661" s="1" t="str">
        <f t="shared" si="73"/>
        <v>10</v>
      </c>
    </row>
    <row r="662" spans="1:14" x14ac:dyDescent="0.25">
      <c r="A662" s="5" t="str">
        <f t="shared" si="80"/>
        <v>21007912</v>
      </c>
      <c r="B662" s="5">
        <v>21007</v>
      </c>
      <c r="C662" s="5" t="s">
        <v>89</v>
      </c>
      <c r="D662" s="5">
        <v>12</v>
      </c>
      <c r="E662" s="8" t="s">
        <v>217</v>
      </c>
      <c r="F662" s="9">
        <v>4</v>
      </c>
      <c r="G662" s="28" t="s">
        <v>160</v>
      </c>
      <c r="H662" s="28">
        <v>0</v>
      </c>
      <c r="I662" s="28">
        <v>23</v>
      </c>
      <c r="J662" s="28" t="s">
        <v>262</v>
      </c>
      <c r="K662" s="28">
        <v>0</v>
      </c>
      <c r="L662" s="28" t="str">
        <f>G662&amp;"+"&amp;H662/10&amp;"%，"&amp;J662&amp;"+"&amp;K662/10&amp;"%"</f>
        <v>生命加成+0%，最终免伤+0%</v>
      </c>
      <c r="M662" s="1">
        <v>1</v>
      </c>
      <c r="N662" s="1" t="str">
        <f t="shared" ref="N662:N725" si="81">MIDB(B662,2,2)</f>
        <v>10</v>
      </c>
    </row>
    <row r="663" spans="1:14" x14ac:dyDescent="0.25">
      <c r="A663" s="5" t="str">
        <f t="shared" si="80"/>
        <v>21007913</v>
      </c>
      <c r="B663" s="5">
        <v>21007</v>
      </c>
      <c r="C663" s="5" t="s">
        <v>89</v>
      </c>
      <c r="D663" s="5">
        <v>13</v>
      </c>
      <c r="E663" s="8" t="s">
        <v>218</v>
      </c>
      <c r="F663" s="9">
        <v>2</v>
      </c>
      <c r="G663" s="28" t="s">
        <v>158</v>
      </c>
      <c r="H663" s="28">
        <v>0</v>
      </c>
      <c r="I663" s="28">
        <v>1</v>
      </c>
      <c r="J663" s="28" t="s">
        <v>156</v>
      </c>
      <c r="K663" s="28">
        <v>0</v>
      </c>
      <c r="L663" s="28" t="str">
        <f>G663&amp;"+"&amp;H663&amp;"，"&amp;J663&amp;"+"&amp;K663&amp;""</f>
        <v>攻击+0，生命+0</v>
      </c>
      <c r="M663" s="1">
        <v>1</v>
      </c>
      <c r="N663" s="1" t="str">
        <f t="shared" si="81"/>
        <v>10</v>
      </c>
    </row>
    <row r="664" spans="1:14" x14ac:dyDescent="0.25">
      <c r="A664" s="5" t="str">
        <f t="shared" si="80"/>
        <v>21007914</v>
      </c>
      <c r="B664" s="5">
        <v>21007</v>
      </c>
      <c r="C664" s="5" t="s">
        <v>89</v>
      </c>
      <c r="D664" s="5">
        <v>14</v>
      </c>
      <c r="E664" s="8" t="s">
        <v>219</v>
      </c>
      <c r="F664" s="9">
        <v>4</v>
      </c>
      <c r="G664" s="28" t="s">
        <v>160</v>
      </c>
      <c r="H664" s="28">
        <v>0</v>
      </c>
      <c r="I664" s="28">
        <v>23</v>
      </c>
      <c r="J664" s="28" t="s">
        <v>262</v>
      </c>
      <c r="K664" s="28">
        <v>0</v>
      </c>
      <c r="L664" s="28" t="str">
        <f>G664&amp;"+"&amp;H664/10&amp;"%，"&amp;J664&amp;"+"&amp;K664/10&amp;"%"</f>
        <v>生命加成+0%，最终免伤+0%</v>
      </c>
      <c r="M664" s="1">
        <v>1</v>
      </c>
      <c r="N664" s="1" t="str">
        <f t="shared" si="81"/>
        <v>10</v>
      </c>
    </row>
    <row r="665" spans="1:14" x14ac:dyDescent="0.25">
      <c r="A665" s="5" t="str">
        <f t="shared" si="80"/>
        <v>21007915</v>
      </c>
      <c r="B665" s="5">
        <v>21007</v>
      </c>
      <c r="C665" s="5" t="s">
        <v>89</v>
      </c>
      <c r="D665" s="5">
        <v>15</v>
      </c>
      <c r="E665" s="8" t="s">
        <v>220</v>
      </c>
      <c r="F665" s="9">
        <v>2</v>
      </c>
      <c r="G665" s="28" t="s">
        <v>158</v>
      </c>
      <c r="H665" s="28">
        <v>0</v>
      </c>
      <c r="I665" s="28">
        <v>1</v>
      </c>
      <c r="J665" s="28" t="s">
        <v>156</v>
      </c>
      <c r="K665" s="28">
        <v>0</v>
      </c>
      <c r="L665" s="28" t="str">
        <f>G665&amp;"+"&amp;H665&amp;"，"&amp;J665&amp;"+"&amp;K665&amp;""</f>
        <v>攻击+0，生命+0</v>
      </c>
      <c r="M665" s="1">
        <v>1</v>
      </c>
      <c r="N665" s="1" t="str">
        <f t="shared" si="81"/>
        <v>10</v>
      </c>
    </row>
    <row r="666" spans="1:14" x14ac:dyDescent="0.25">
      <c r="A666" s="5" t="str">
        <f t="shared" si="79"/>
        <v>21008901</v>
      </c>
      <c r="B666" s="5">
        <v>21008</v>
      </c>
      <c r="C666" s="19" t="s">
        <v>90</v>
      </c>
      <c r="D666" s="5">
        <v>1</v>
      </c>
      <c r="E666" s="8" t="s">
        <v>133</v>
      </c>
      <c r="F666" s="9">
        <v>2</v>
      </c>
      <c r="G666" s="28" t="s">
        <v>158</v>
      </c>
      <c r="H666" s="28">
        <v>200</v>
      </c>
      <c r="I666" s="28">
        <v>1</v>
      </c>
      <c r="J666" s="28" t="s">
        <v>156</v>
      </c>
      <c r="K666" s="28">
        <v>500</v>
      </c>
      <c r="L666" s="28" t="s">
        <v>239</v>
      </c>
      <c r="M666" s="1">
        <v>2</v>
      </c>
      <c r="N666" s="1" t="str">
        <f t="shared" si="81"/>
        <v>10</v>
      </c>
    </row>
    <row r="667" spans="1:14" x14ac:dyDescent="0.25">
      <c r="A667" s="5" t="str">
        <f t="shared" si="79"/>
        <v>21008902</v>
      </c>
      <c r="B667" s="5">
        <v>21008</v>
      </c>
      <c r="C667" s="19" t="s">
        <v>90</v>
      </c>
      <c r="D667" s="5">
        <v>2</v>
      </c>
      <c r="E667" s="8" t="s">
        <v>134</v>
      </c>
      <c r="F667" s="9">
        <v>5</v>
      </c>
      <c r="G667" s="28" t="s">
        <v>161</v>
      </c>
      <c r="H667" s="28">
        <v>40</v>
      </c>
      <c r="I667" s="28">
        <v>9</v>
      </c>
      <c r="J667" s="28" t="s">
        <v>164</v>
      </c>
      <c r="K667" s="28">
        <v>40</v>
      </c>
      <c r="L667" s="28" t="s">
        <v>240</v>
      </c>
      <c r="M667" s="1">
        <v>2</v>
      </c>
      <c r="N667" s="1" t="str">
        <f t="shared" si="81"/>
        <v>10</v>
      </c>
    </row>
    <row r="668" spans="1:14" x14ac:dyDescent="0.25">
      <c r="A668" s="5" t="str">
        <f t="shared" si="79"/>
        <v>21008903</v>
      </c>
      <c r="B668" s="5">
        <v>21008</v>
      </c>
      <c r="C668" s="19" t="s">
        <v>90</v>
      </c>
      <c r="D668" s="5">
        <v>3</v>
      </c>
      <c r="E668" s="8" t="s">
        <v>135</v>
      </c>
      <c r="F668" s="9">
        <v>3</v>
      </c>
      <c r="G668" s="28" t="s">
        <v>159</v>
      </c>
      <c r="H668" s="28">
        <v>200</v>
      </c>
      <c r="I668" s="28">
        <v>1</v>
      </c>
      <c r="J668" s="28" t="s">
        <v>156</v>
      </c>
      <c r="K668" s="28">
        <v>1500</v>
      </c>
      <c r="L668" s="28" t="s">
        <v>241</v>
      </c>
      <c r="M668" s="1">
        <v>2</v>
      </c>
      <c r="N668" s="1" t="str">
        <f t="shared" si="81"/>
        <v>10</v>
      </c>
    </row>
    <row r="669" spans="1:14" x14ac:dyDescent="0.25">
      <c r="A669" s="5" t="str">
        <f t="shared" si="79"/>
        <v>21008904</v>
      </c>
      <c r="B669" s="5">
        <v>21008</v>
      </c>
      <c r="C669" s="19" t="s">
        <v>90</v>
      </c>
      <c r="D669" s="5">
        <v>4</v>
      </c>
      <c r="E669" s="8" t="s">
        <v>136</v>
      </c>
      <c r="F669" s="9">
        <v>7</v>
      </c>
      <c r="G669" s="28" t="s">
        <v>151</v>
      </c>
      <c r="H669" s="28">
        <v>30</v>
      </c>
      <c r="I669" s="28">
        <v>13</v>
      </c>
      <c r="J669" s="28" t="s">
        <v>167</v>
      </c>
      <c r="K669" s="28">
        <v>80</v>
      </c>
      <c r="L669" s="28" t="s">
        <v>242</v>
      </c>
      <c r="M669" s="1">
        <v>2</v>
      </c>
      <c r="N669" s="1" t="str">
        <f t="shared" si="81"/>
        <v>10</v>
      </c>
    </row>
    <row r="670" spans="1:14" x14ac:dyDescent="0.25">
      <c r="A670" s="5" t="str">
        <f t="shared" si="79"/>
        <v>21008905</v>
      </c>
      <c r="B670" s="5">
        <v>21008</v>
      </c>
      <c r="C670" s="19" t="s">
        <v>90</v>
      </c>
      <c r="D670" s="5">
        <v>5</v>
      </c>
      <c r="E670" s="8" t="s">
        <v>137</v>
      </c>
      <c r="F670" s="9">
        <v>7</v>
      </c>
      <c r="G670" s="28" t="s">
        <v>151</v>
      </c>
      <c r="H670" s="28">
        <v>50</v>
      </c>
      <c r="I670" s="28">
        <v>8</v>
      </c>
      <c r="J670" s="28" t="s">
        <v>163</v>
      </c>
      <c r="K670" s="28">
        <v>20</v>
      </c>
      <c r="L670" s="28" t="s">
        <v>243</v>
      </c>
      <c r="M670" s="1">
        <v>2</v>
      </c>
      <c r="N670" s="1" t="str">
        <f t="shared" si="81"/>
        <v>10</v>
      </c>
    </row>
    <row r="671" spans="1:14" x14ac:dyDescent="0.25">
      <c r="A671" s="5" t="str">
        <f t="shared" si="77"/>
        <v>21008906</v>
      </c>
      <c r="B671" s="5">
        <v>21008</v>
      </c>
      <c r="C671" s="19" t="s">
        <v>90</v>
      </c>
      <c r="D671" s="5">
        <v>6</v>
      </c>
      <c r="E671" s="8" t="s">
        <v>211</v>
      </c>
      <c r="F671" s="9">
        <v>2</v>
      </c>
      <c r="G671" s="28" t="s">
        <v>158</v>
      </c>
      <c r="H671" s="28">
        <v>1000</v>
      </c>
      <c r="I671" s="28">
        <v>3</v>
      </c>
      <c r="J671" s="28" t="s">
        <v>159</v>
      </c>
      <c r="K671" s="28">
        <v>300</v>
      </c>
      <c r="L671" s="28" t="s">
        <v>244</v>
      </c>
      <c r="M671" s="1">
        <v>2</v>
      </c>
      <c r="N671" s="1" t="str">
        <f t="shared" si="81"/>
        <v>10</v>
      </c>
    </row>
    <row r="672" spans="1:14" x14ac:dyDescent="0.25">
      <c r="A672" s="5" t="str">
        <f t="shared" si="77"/>
        <v>21008907</v>
      </c>
      <c r="B672" s="5">
        <v>21008</v>
      </c>
      <c r="C672" s="19" t="s">
        <v>90</v>
      </c>
      <c r="D672" s="5">
        <v>7</v>
      </c>
      <c r="E672" s="8" t="s">
        <v>212</v>
      </c>
      <c r="F672" s="9">
        <v>5</v>
      </c>
      <c r="G672" s="28" t="s">
        <v>161</v>
      </c>
      <c r="H672" s="28">
        <v>40</v>
      </c>
      <c r="I672" s="28">
        <v>22</v>
      </c>
      <c r="J672" s="28" t="s">
        <v>236</v>
      </c>
      <c r="K672" s="28">
        <v>15</v>
      </c>
      <c r="L672" s="28" t="s">
        <v>245</v>
      </c>
      <c r="M672" s="1">
        <v>2</v>
      </c>
      <c r="N672" s="1" t="str">
        <f t="shared" si="81"/>
        <v>10</v>
      </c>
    </row>
    <row r="673" spans="1:14" x14ac:dyDescent="0.25">
      <c r="A673" s="5" t="str">
        <f t="shared" si="77"/>
        <v>21008908</v>
      </c>
      <c r="B673" s="5">
        <v>21008</v>
      </c>
      <c r="C673" s="19" t="s">
        <v>90</v>
      </c>
      <c r="D673" s="5">
        <v>8</v>
      </c>
      <c r="E673" s="8" t="s">
        <v>213</v>
      </c>
      <c r="F673" s="9">
        <v>2</v>
      </c>
      <c r="G673" s="28" t="s">
        <v>158</v>
      </c>
      <c r="H673" s="28">
        <v>1500</v>
      </c>
      <c r="I673" s="28">
        <v>3</v>
      </c>
      <c r="J673" s="28" t="s">
        <v>159</v>
      </c>
      <c r="K673" s="28">
        <v>450</v>
      </c>
      <c r="L673" s="28" t="s">
        <v>246</v>
      </c>
      <c r="M673" s="1">
        <v>2</v>
      </c>
      <c r="N673" s="1" t="str">
        <f t="shared" si="81"/>
        <v>10</v>
      </c>
    </row>
    <row r="674" spans="1:14" x14ac:dyDescent="0.25">
      <c r="A674" s="5" t="str">
        <f t="shared" si="77"/>
        <v>21008909</v>
      </c>
      <c r="B674" s="5">
        <v>21008</v>
      </c>
      <c r="C674" s="19" t="s">
        <v>90</v>
      </c>
      <c r="D674" s="5">
        <v>9</v>
      </c>
      <c r="E674" s="8" t="s">
        <v>214</v>
      </c>
      <c r="F674" s="9">
        <v>5</v>
      </c>
      <c r="G674" s="28" t="s">
        <v>161</v>
      </c>
      <c r="H674" s="28">
        <v>60</v>
      </c>
      <c r="I674" s="28">
        <v>22</v>
      </c>
      <c r="J674" s="28" t="s">
        <v>236</v>
      </c>
      <c r="K674" s="28">
        <v>22</v>
      </c>
      <c r="L674" s="28" t="s">
        <v>247</v>
      </c>
      <c r="M674" s="1">
        <v>2</v>
      </c>
      <c r="N674" s="1" t="str">
        <f t="shared" si="81"/>
        <v>10</v>
      </c>
    </row>
    <row r="675" spans="1:14" x14ac:dyDescent="0.25">
      <c r="A675" s="5" t="str">
        <f t="shared" ref="A675" si="82">B675&amp;9&amp;D675</f>
        <v>21008910</v>
      </c>
      <c r="B675" s="5">
        <v>21008</v>
      </c>
      <c r="C675" s="19" t="s">
        <v>90</v>
      </c>
      <c r="D675" s="5">
        <v>10</v>
      </c>
      <c r="E675" s="8" t="s">
        <v>215</v>
      </c>
      <c r="F675" s="9">
        <v>2</v>
      </c>
      <c r="G675" s="28" t="s">
        <v>158</v>
      </c>
      <c r="H675" s="28">
        <v>2250</v>
      </c>
      <c r="I675" s="28">
        <v>3</v>
      </c>
      <c r="J675" s="28" t="s">
        <v>159</v>
      </c>
      <c r="K675" s="28">
        <v>675</v>
      </c>
      <c r="L675" s="28" t="s">
        <v>248</v>
      </c>
      <c r="M675" s="1">
        <v>2</v>
      </c>
      <c r="N675" s="1" t="str">
        <f t="shared" si="81"/>
        <v>10</v>
      </c>
    </row>
    <row r="676" spans="1:14" x14ac:dyDescent="0.25">
      <c r="A676" s="5" t="str">
        <f t="shared" si="80"/>
        <v>21008911</v>
      </c>
      <c r="B676" s="5">
        <v>21008</v>
      </c>
      <c r="C676" s="19" t="s">
        <v>90</v>
      </c>
      <c r="D676" s="5">
        <v>11</v>
      </c>
      <c r="E676" s="8" t="s">
        <v>216</v>
      </c>
      <c r="F676" s="9">
        <v>2</v>
      </c>
      <c r="G676" s="28" t="s">
        <v>158</v>
      </c>
      <c r="H676" s="28">
        <v>0</v>
      </c>
      <c r="I676" s="28">
        <v>3</v>
      </c>
      <c r="J676" s="28" t="s">
        <v>159</v>
      </c>
      <c r="K676" s="28">
        <v>0</v>
      </c>
      <c r="L676" s="28" t="s">
        <v>237</v>
      </c>
      <c r="M676" s="1">
        <v>2</v>
      </c>
      <c r="N676" s="1" t="str">
        <f t="shared" si="81"/>
        <v>10</v>
      </c>
    </row>
    <row r="677" spans="1:14" x14ac:dyDescent="0.25">
      <c r="A677" s="5" t="str">
        <f t="shared" si="80"/>
        <v>21008912</v>
      </c>
      <c r="B677" s="5">
        <v>21008</v>
      </c>
      <c r="C677" s="19" t="s">
        <v>90</v>
      </c>
      <c r="D677" s="5">
        <v>12</v>
      </c>
      <c r="E677" s="8" t="s">
        <v>217</v>
      </c>
      <c r="F677" s="9">
        <v>5</v>
      </c>
      <c r="G677" s="28" t="s">
        <v>161</v>
      </c>
      <c r="H677" s="28">
        <v>0</v>
      </c>
      <c r="I677" s="28">
        <v>22</v>
      </c>
      <c r="J677" s="28" t="s">
        <v>236</v>
      </c>
      <c r="K677" s="28">
        <v>0</v>
      </c>
      <c r="L677" s="28" t="s">
        <v>238</v>
      </c>
      <c r="M677" s="1">
        <v>2</v>
      </c>
      <c r="N677" s="1" t="str">
        <f t="shared" si="81"/>
        <v>10</v>
      </c>
    </row>
    <row r="678" spans="1:14" x14ac:dyDescent="0.25">
      <c r="A678" s="5" t="str">
        <f t="shared" si="80"/>
        <v>21008913</v>
      </c>
      <c r="B678" s="5">
        <v>21008</v>
      </c>
      <c r="C678" s="19" t="s">
        <v>90</v>
      </c>
      <c r="D678" s="5">
        <v>13</v>
      </c>
      <c r="E678" s="8" t="s">
        <v>218</v>
      </c>
      <c r="F678" s="9">
        <v>2</v>
      </c>
      <c r="G678" s="28" t="s">
        <v>158</v>
      </c>
      <c r="H678" s="28">
        <v>0</v>
      </c>
      <c r="I678" s="28">
        <v>3</v>
      </c>
      <c r="J678" s="28" t="s">
        <v>159</v>
      </c>
      <c r="K678" s="28">
        <v>0</v>
      </c>
      <c r="L678" s="28" t="s">
        <v>237</v>
      </c>
      <c r="M678" s="1">
        <v>2</v>
      </c>
      <c r="N678" s="1" t="str">
        <f t="shared" si="81"/>
        <v>10</v>
      </c>
    </row>
    <row r="679" spans="1:14" x14ac:dyDescent="0.25">
      <c r="A679" s="5" t="str">
        <f t="shared" si="80"/>
        <v>21008914</v>
      </c>
      <c r="B679" s="5">
        <v>21008</v>
      </c>
      <c r="C679" s="19" t="s">
        <v>90</v>
      </c>
      <c r="D679" s="5">
        <v>14</v>
      </c>
      <c r="E679" s="8" t="s">
        <v>219</v>
      </c>
      <c r="F679" s="9">
        <v>5</v>
      </c>
      <c r="G679" s="28" t="s">
        <v>161</v>
      </c>
      <c r="H679" s="28">
        <v>0</v>
      </c>
      <c r="I679" s="28">
        <v>22</v>
      </c>
      <c r="J679" s="28" t="s">
        <v>236</v>
      </c>
      <c r="K679" s="28">
        <v>0</v>
      </c>
      <c r="L679" s="28" t="s">
        <v>238</v>
      </c>
      <c r="M679" s="1">
        <v>2</v>
      </c>
      <c r="N679" s="1" t="str">
        <f t="shared" si="81"/>
        <v>10</v>
      </c>
    </row>
    <row r="680" spans="1:14" x14ac:dyDescent="0.25">
      <c r="A680" s="5" t="str">
        <f t="shared" si="80"/>
        <v>21008915</v>
      </c>
      <c r="B680" s="5">
        <v>21008</v>
      </c>
      <c r="C680" s="19" t="s">
        <v>90</v>
      </c>
      <c r="D680" s="5">
        <v>15</v>
      </c>
      <c r="E680" s="8" t="s">
        <v>220</v>
      </c>
      <c r="F680" s="9">
        <v>2</v>
      </c>
      <c r="G680" s="28" t="s">
        <v>158</v>
      </c>
      <c r="H680" s="28">
        <v>0</v>
      </c>
      <c r="I680" s="28">
        <v>3</v>
      </c>
      <c r="J680" s="28" t="s">
        <v>159</v>
      </c>
      <c r="K680" s="28">
        <v>0</v>
      </c>
      <c r="L680" s="28" t="s">
        <v>237</v>
      </c>
      <c r="M680" s="1">
        <v>2</v>
      </c>
      <c r="N680" s="1" t="str">
        <f t="shared" si="81"/>
        <v>10</v>
      </c>
    </row>
    <row r="681" spans="1:14" x14ac:dyDescent="0.25">
      <c r="A681" s="5" t="str">
        <f t="shared" ref="A681:A744" si="83">B681&amp;90&amp;D681</f>
        <v>31801901</v>
      </c>
      <c r="B681" s="5">
        <v>31801</v>
      </c>
      <c r="C681" s="5" t="s">
        <v>91</v>
      </c>
      <c r="D681" s="5">
        <v>1</v>
      </c>
      <c r="E681" s="8" t="s">
        <v>133</v>
      </c>
      <c r="F681" s="9">
        <v>3</v>
      </c>
      <c r="G681" s="28" t="str">
        <f>VLOOKUP(F681,'111'!$G$37:$I$76,2,0)</f>
        <v>防御</v>
      </c>
      <c r="H681" s="28">
        <v>300</v>
      </c>
      <c r="I681" s="28">
        <v>1</v>
      </c>
      <c r="J681" s="28" t="str">
        <f>VLOOKUP(I681,'111'!$G$37:$I$76,2,0)</f>
        <v>生命</v>
      </c>
      <c r="K681" s="28">
        <v>2500</v>
      </c>
      <c r="L681" s="28" t="str">
        <f>G681&amp;"+"&amp;H681&amp;"，"&amp;J681&amp;"+"&amp;K681</f>
        <v>防御+300，生命+2500</v>
      </c>
      <c r="M681" s="1">
        <v>3</v>
      </c>
      <c r="N681" s="1" t="str">
        <f t="shared" si="81"/>
        <v>18</v>
      </c>
    </row>
    <row r="682" spans="1:14" x14ac:dyDescent="0.25">
      <c r="A682" s="5" t="str">
        <f t="shared" si="83"/>
        <v>31801902</v>
      </c>
      <c r="B682" s="5">
        <v>31801</v>
      </c>
      <c r="C682" s="5" t="s">
        <v>91</v>
      </c>
      <c r="D682" s="5">
        <v>2</v>
      </c>
      <c r="E682" s="8" t="s">
        <v>134</v>
      </c>
      <c r="F682" s="9">
        <v>4</v>
      </c>
      <c r="G682" s="28" t="str">
        <f>VLOOKUP(F682,'111'!$G$37:$I$76,2,0)</f>
        <v>生命加成</v>
      </c>
      <c r="H682" s="28">
        <v>60</v>
      </c>
      <c r="I682" s="28">
        <v>10</v>
      </c>
      <c r="J682" s="28" t="str">
        <f>VLOOKUP(I682,'111'!$G$37:$I$76,2,0)</f>
        <v>闪避</v>
      </c>
      <c r="K682" s="28">
        <v>80</v>
      </c>
      <c r="L682" s="28" t="str">
        <f>G682&amp;"+"&amp;H682/10&amp;"%，"&amp;J682&amp;"+"&amp;K682/10&amp;"%"</f>
        <v>生命加成+6%，闪避+8%</v>
      </c>
      <c r="M682" s="1">
        <v>3</v>
      </c>
      <c r="N682" s="1" t="str">
        <f t="shared" si="81"/>
        <v>18</v>
      </c>
    </row>
    <row r="683" spans="1:14" x14ac:dyDescent="0.25">
      <c r="A683" s="5" t="str">
        <f t="shared" si="83"/>
        <v>31801903</v>
      </c>
      <c r="B683" s="5">
        <v>31801</v>
      </c>
      <c r="C683" s="5" t="s">
        <v>91</v>
      </c>
      <c r="D683" s="5">
        <v>3</v>
      </c>
      <c r="E683" s="8" t="s">
        <v>135</v>
      </c>
      <c r="F683" s="9">
        <v>6</v>
      </c>
      <c r="G683" s="28" t="str">
        <f>VLOOKUP(F683,'111'!$G$37:$I$76,2,0)</f>
        <v>防御加成</v>
      </c>
      <c r="H683" s="28">
        <v>80</v>
      </c>
      <c r="I683" s="28">
        <v>1</v>
      </c>
      <c r="J683" s="28" t="str">
        <f>VLOOKUP(I683,'111'!$G$37:$I$76,2,0)</f>
        <v>生命</v>
      </c>
      <c r="K683" s="28">
        <v>7500</v>
      </c>
      <c r="L683" s="28" t="str">
        <f>G683&amp;"+"&amp;H683/10&amp;"%，"&amp;J683&amp;"+"&amp;K683&amp;""</f>
        <v>防御加成+8%，生命+7500</v>
      </c>
      <c r="M683" s="1">
        <v>3</v>
      </c>
      <c r="N683" s="1" t="str">
        <f t="shared" si="81"/>
        <v>18</v>
      </c>
    </row>
    <row r="684" spans="1:14" x14ac:dyDescent="0.25">
      <c r="A684" s="5" t="str">
        <f t="shared" si="83"/>
        <v>31801904</v>
      </c>
      <c r="B684" s="5">
        <v>31801</v>
      </c>
      <c r="C684" s="5" t="s">
        <v>91</v>
      </c>
      <c r="D684" s="5">
        <v>4</v>
      </c>
      <c r="E684" s="8" t="s">
        <v>136</v>
      </c>
      <c r="F684" s="9">
        <v>8</v>
      </c>
      <c r="G684" s="28" t="str">
        <f>VLOOKUP(F684,'111'!$G$37:$I$76,2,0)</f>
        <v>伤害减免</v>
      </c>
      <c r="H684" s="28">
        <v>30</v>
      </c>
      <c r="I684" s="28">
        <v>14</v>
      </c>
      <c r="J684" s="28" t="str">
        <f>VLOOKUP(I684,'111'!$G$37:$I$76,2,0)</f>
        <v>暴击免伤</v>
      </c>
      <c r="K684" s="28">
        <v>200</v>
      </c>
      <c r="L684" s="28" t="str">
        <f>G684&amp;"+"&amp;H684/10&amp;"%，"&amp;J684&amp;"+"&amp;K684/10&amp;"%"</f>
        <v>伤害减免+3%，暴击免伤+20%</v>
      </c>
      <c r="M684" s="1">
        <v>3</v>
      </c>
      <c r="N684" s="1" t="str">
        <f t="shared" si="81"/>
        <v>18</v>
      </c>
    </row>
    <row r="685" spans="1:14" x14ac:dyDescent="0.25">
      <c r="A685" s="5" t="str">
        <f t="shared" si="83"/>
        <v>31801905</v>
      </c>
      <c r="B685" s="5">
        <v>31801</v>
      </c>
      <c r="C685" s="5" t="s">
        <v>91</v>
      </c>
      <c r="D685" s="5">
        <v>5</v>
      </c>
      <c r="E685" s="8" t="s">
        <v>137</v>
      </c>
      <c r="F685" s="9">
        <v>4</v>
      </c>
      <c r="G685" s="28" t="str">
        <f>VLOOKUP(F685,'111'!$G$37:$I$76,2,0)</f>
        <v>生命加成</v>
      </c>
      <c r="H685" s="28">
        <v>120</v>
      </c>
      <c r="I685" s="28">
        <v>8</v>
      </c>
      <c r="J685" s="28" t="str">
        <f>VLOOKUP(I685,'111'!$G$37:$I$76,2,0)</f>
        <v>伤害减免</v>
      </c>
      <c r="K685" s="28">
        <v>40</v>
      </c>
      <c r="L685" s="28" t="str">
        <f>G685&amp;"+"&amp;H685/10&amp;"%，"&amp;J685&amp;"+"&amp;K685/10&amp;"%"</f>
        <v>生命加成+12%，伤害减免+4%</v>
      </c>
      <c r="M685" s="1">
        <v>3</v>
      </c>
      <c r="N685" s="1" t="str">
        <f t="shared" si="81"/>
        <v>18</v>
      </c>
    </row>
    <row r="686" spans="1:14" x14ac:dyDescent="0.25">
      <c r="A686" s="5" t="str">
        <f t="shared" si="83"/>
        <v>31801906</v>
      </c>
      <c r="B686" s="5">
        <v>31801</v>
      </c>
      <c r="C686" s="5" t="s">
        <v>91</v>
      </c>
      <c r="D686" s="5">
        <v>6</v>
      </c>
      <c r="E686" s="8" t="s">
        <v>211</v>
      </c>
      <c r="F686" s="9">
        <v>3</v>
      </c>
      <c r="G686" s="28" t="str">
        <f>VLOOKUP(F686,'111'!$G$37:$I$76,2,0)</f>
        <v>防御</v>
      </c>
      <c r="H686" s="28">
        <v>600</v>
      </c>
      <c r="I686" s="28">
        <v>1</v>
      </c>
      <c r="J686" s="28" t="str">
        <f>VLOOKUP(I686,'111'!$G$37:$I$76,2,0)</f>
        <v>生命</v>
      </c>
      <c r="K686" s="28">
        <v>19600</v>
      </c>
      <c r="L686" s="28" t="str">
        <f>G686&amp;"+"&amp;H686&amp;"，"&amp;J686&amp;"+"&amp;K686&amp;""</f>
        <v>防御+600，生命+19600</v>
      </c>
      <c r="M686" s="1">
        <v>3</v>
      </c>
      <c r="N686" s="1" t="str">
        <f t="shared" si="81"/>
        <v>18</v>
      </c>
    </row>
    <row r="687" spans="1:14" x14ac:dyDescent="0.25">
      <c r="A687" s="5" t="str">
        <f t="shared" si="83"/>
        <v>31801907</v>
      </c>
      <c r="B687" s="5">
        <v>31801</v>
      </c>
      <c r="C687" s="5" t="s">
        <v>91</v>
      </c>
      <c r="D687" s="5">
        <v>7</v>
      </c>
      <c r="E687" s="8" t="s">
        <v>212</v>
      </c>
      <c r="F687" s="9">
        <v>6</v>
      </c>
      <c r="G687" s="28" t="str">
        <f>VLOOKUP(F687,'111'!$G$37:$I$76,2,0)</f>
        <v>防御加成</v>
      </c>
      <c r="H687" s="28">
        <v>80</v>
      </c>
      <c r="I687" s="28">
        <v>23</v>
      </c>
      <c r="J687" s="28" t="str">
        <f>VLOOKUP(I687,'111'!$G$37:$I$76,2,0)</f>
        <v>最终免伤</v>
      </c>
      <c r="K687" s="28">
        <v>30</v>
      </c>
      <c r="L687" s="28" t="str">
        <f>G687&amp;"+"&amp;H687/10&amp;"%，"&amp;J687&amp;"+"&amp;K687/10&amp;"%"</f>
        <v>防御加成+8%，最终免伤+3%</v>
      </c>
      <c r="M687" s="1">
        <v>3</v>
      </c>
      <c r="N687" s="1" t="str">
        <f t="shared" si="81"/>
        <v>18</v>
      </c>
    </row>
    <row r="688" spans="1:14" x14ac:dyDescent="0.25">
      <c r="A688" s="5" t="str">
        <f t="shared" si="83"/>
        <v>31801908</v>
      </c>
      <c r="B688" s="5">
        <v>31801</v>
      </c>
      <c r="C688" s="5" t="s">
        <v>91</v>
      </c>
      <c r="D688" s="5">
        <v>8</v>
      </c>
      <c r="E688" s="8" t="s">
        <v>213</v>
      </c>
      <c r="F688" s="9">
        <v>3</v>
      </c>
      <c r="G688" s="28" t="str">
        <f>VLOOKUP(F688,'111'!$G$37:$I$76,2,0)</f>
        <v>防御</v>
      </c>
      <c r="H688" s="28">
        <v>900</v>
      </c>
      <c r="I688" s="28">
        <v>1</v>
      </c>
      <c r="J688" s="28" t="str">
        <f>VLOOKUP(I688,'111'!$G$37:$I$76,2,0)</f>
        <v>生命</v>
      </c>
      <c r="K688" s="28">
        <v>28800</v>
      </c>
      <c r="L688" s="28" t="str">
        <f>G688&amp;"+"&amp;H688&amp;"，"&amp;J688&amp;"+"&amp;K688&amp;""</f>
        <v>防御+900，生命+28800</v>
      </c>
      <c r="M688" s="1">
        <v>3</v>
      </c>
      <c r="N688" s="1" t="str">
        <f t="shared" si="81"/>
        <v>18</v>
      </c>
    </row>
    <row r="689" spans="1:14" x14ac:dyDescent="0.25">
      <c r="A689" s="5" t="str">
        <f t="shared" si="83"/>
        <v>31801909</v>
      </c>
      <c r="B689" s="5">
        <v>31801</v>
      </c>
      <c r="C689" s="5" t="s">
        <v>91</v>
      </c>
      <c r="D689" s="5">
        <v>9</v>
      </c>
      <c r="E689" s="8" t="s">
        <v>214</v>
      </c>
      <c r="F689" s="9">
        <v>6</v>
      </c>
      <c r="G689" s="28" t="str">
        <f>VLOOKUP(F689,'111'!$G$37:$I$76,2,0)</f>
        <v>防御加成</v>
      </c>
      <c r="H689" s="28">
        <v>120</v>
      </c>
      <c r="I689" s="28">
        <v>23</v>
      </c>
      <c r="J689" s="28" t="str">
        <f>VLOOKUP(I689,'111'!$G$37:$I$76,2,0)</f>
        <v>最终免伤</v>
      </c>
      <c r="K689" s="28">
        <v>40</v>
      </c>
      <c r="L689" s="28" t="str">
        <f>G689&amp;"+"&amp;H689/10&amp;"%，"&amp;J689&amp;"+"&amp;K689/10&amp;"%"</f>
        <v>防御加成+12%，最终免伤+4%</v>
      </c>
      <c r="M689" s="1">
        <v>3</v>
      </c>
      <c r="N689" s="1" t="str">
        <f t="shared" si="81"/>
        <v>18</v>
      </c>
    </row>
    <row r="690" spans="1:14" x14ac:dyDescent="0.25">
      <c r="A690" s="5" t="str">
        <f t="shared" ref="A690:A753" si="84">B690&amp;9&amp;D690</f>
        <v>31801910</v>
      </c>
      <c r="B690" s="5">
        <v>31801</v>
      </c>
      <c r="C690" s="5" t="s">
        <v>91</v>
      </c>
      <c r="D690" s="5">
        <v>10</v>
      </c>
      <c r="E690" s="8" t="s">
        <v>215</v>
      </c>
      <c r="F690" s="9">
        <v>3</v>
      </c>
      <c r="G690" s="28" t="str">
        <f>VLOOKUP(F690,'111'!$G$37:$I$76,2,0)</f>
        <v>防御</v>
      </c>
      <c r="H690" s="28">
        <v>1350</v>
      </c>
      <c r="I690" s="28">
        <v>1</v>
      </c>
      <c r="J690" s="28" t="str">
        <f>VLOOKUP(I690,'111'!$G$37:$I$76,2,0)</f>
        <v>生命</v>
      </c>
      <c r="K690" s="28">
        <v>43200</v>
      </c>
      <c r="L690" s="28" t="str">
        <f>G690&amp;"+"&amp;H690&amp;"，"&amp;J690&amp;"+"&amp;K690&amp;""</f>
        <v>防御+1350，生命+43200</v>
      </c>
      <c r="M690" s="1">
        <v>3</v>
      </c>
      <c r="N690" s="1" t="str">
        <f t="shared" si="81"/>
        <v>18</v>
      </c>
    </row>
    <row r="691" spans="1:14" x14ac:dyDescent="0.25">
      <c r="A691" s="5" t="str">
        <f t="shared" si="84"/>
        <v>31801911</v>
      </c>
      <c r="B691" s="5">
        <v>31801</v>
      </c>
      <c r="C691" s="5" t="s">
        <v>91</v>
      </c>
      <c r="D691" s="5">
        <v>11</v>
      </c>
      <c r="E691" s="8" t="s">
        <v>216</v>
      </c>
      <c r="F691" s="9">
        <v>3</v>
      </c>
      <c r="G691" s="28" t="str">
        <f>VLOOKUP(F691,'111'!$G$37:$I$76,2,0)</f>
        <v>防御</v>
      </c>
      <c r="H691" s="28"/>
      <c r="I691" s="28">
        <v>1</v>
      </c>
      <c r="J691" s="28" t="str">
        <f>VLOOKUP(I691,'111'!$G$37:$I$76,2,0)</f>
        <v>生命</v>
      </c>
      <c r="K691" s="28"/>
      <c r="L691" s="28" t="str">
        <f>G691&amp;"+"&amp;H691&amp;"，"&amp;J691&amp;"+"&amp;K691&amp;""</f>
        <v>防御+，生命+</v>
      </c>
      <c r="M691" s="1">
        <v>3</v>
      </c>
      <c r="N691" s="1" t="str">
        <f t="shared" si="81"/>
        <v>18</v>
      </c>
    </row>
    <row r="692" spans="1:14" x14ac:dyDescent="0.25">
      <c r="A692" s="5" t="str">
        <f t="shared" si="84"/>
        <v>31801912</v>
      </c>
      <c r="B692" s="5">
        <v>31801</v>
      </c>
      <c r="C692" s="5" t="s">
        <v>91</v>
      </c>
      <c r="D692" s="5">
        <v>12</v>
      </c>
      <c r="E692" s="8" t="s">
        <v>217</v>
      </c>
      <c r="F692" s="9">
        <v>6</v>
      </c>
      <c r="G692" s="28" t="str">
        <f>VLOOKUP(F692,'111'!$G$37:$I$76,2,0)</f>
        <v>防御加成</v>
      </c>
      <c r="H692" s="28"/>
      <c r="I692" s="28">
        <v>23</v>
      </c>
      <c r="J692" s="28" t="str">
        <f>VLOOKUP(I692,'111'!$G$37:$I$76,2,0)</f>
        <v>最终免伤</v>
      </c>
      <c r="K692" s="28"/>
      <c r="L692" s="28" t="str">
        <f>G692&amp;"+"&amp;H692/10&amp;"%，"&amp;J692&amp;"+"&amp;K692/10&amp;"%"</f>
        <v>防御加成+0%，最终免伤+0%</v>
      </c>
      <c r="M692" s="1">
        <v>3</v>
      </c>
      <c r="N692" s="1" t="str">
        <f t="shared" si="81"/>
        <v>18</v>
      </c>
    </row>
    <row r="693" spans="1:14" x14ac:dyDescent="0.25">
      <c r="A693" s="5" t="str">
        <f t="shared" si="84"/>
        <v>31801913</v>
      </c>
      <c r="B693" s="5">
        <v>31801</v>
      </c>
      <c r="C693" s="5" t="s">
        <v>91</v>
      </c>
      <c r="D693" s="5">
        <v>13</v>
      </c>
      <c r="E693" s="8" t="s">
        <v>218</v>
      </c>
      <c r="F693" s="9">
        <v>3</v>
      </c>
      <c r="G693" s="28" t="str">
        <f>VLOOKUP(F693,'111'!$G$37:$I$76,2,0)</f>
        <v>防御</v>
      </c>
      <c r="H693" s="28"/>
      <c r="I693" s="28">
        <v>1</v>
      </c>
      <c r="J693" s="28" t="str">
        <f>VLOOKUP(I693,'111'!$G$37:$I$76,2,0)</f>
        <v>生命</v>
      </c>
      <c r="K693" s="28"/>
      <c r="L693" s="28" t="str">
        <f>G693&amp;"+"&amp;H693&amp;"，"&amp;J693&amp;"+"&amp;K693&amp;""</f>
        <v>防御+，生命+</v>
      </c>
      <c r="M693" s="1">
        <v>3</v>
      </c>
      <c r="N693" s="1" t="str">
        <f t="shared" si="81"/>
        <v>18</v>
      </c>
    </row>
    <row r="694" spans="1:14" x14ac:dyDescent="0.25">
      <c r="A694" s="5" t="str">
        <f t="shared" si="84"/>
        <v>31801914</v>
      </c>
      <c r="B694" s="5">
        <v>31801</v>
      </c>
      <c r="C694" s="5" t="s">
        <v>91</v>
      </c>
      <c r="D694" s="5">
        <v>14</v>
      </c>
      <c r="E694" s="8" t="s">
        <v>219</v>
      </c>
      <c r="F694" s="9">
        <v>6</v>
      </c>
      <c r="G694" s="28" t="str">
        <f>VLOOKUP(F694,'111'!$G$37:$I$76,2,0)</f>
        <v>防御加成</v>
      </c>
      <c r="H694" s="28"/>
      <c r="I694" s="28">
        <v>23</v>
      </c>
      <c r="J694" s="28" t="str">
        <f>VLOOKUP(I694,'111'!$G$37:$I$76,2,0)</f>
        <v>最终免伤</v>
      </c>
      <c r="K694" s="28"/>
      <c r="L694" s="28" t="str">
        <f>G694&amp;"+"&amp;H694/10&amp;"%，"&amp;J694&amp;"+"&amp;K694/10&amp;"%"</f>
        <v>防御加成+0%，最终免伤+0%</v>
      </c>
      <c r="M694" s="1">
        <v>3</v>
      </c>
      <c r="N694" s="1" t="str">
        <f t="shared" si="81"/>
        <v>18</v>
      </c>
    </row>
    <row r="695" spans="1:14" x14ac:dyDescent="0.25">
      <c r="A695" s="5" t="str">
        <f t="shared" si="84"/>
        <v>31801915</v>
      </c>
      <c r="B695" s="5">
        <v>31801</v>
      </c>
      <c r="C695" s="5" t="s">
        <v>91</v>
      </c>
      <c r="D695" s="5">
        <v>15</v>
      </c>
      <c r="E695" s="8" t="s">
        <v>220</v>
      </c>
      <c r="F695" s="9">
        <v>3</v>
      </c>
      <c r="G695" s="28" t="str">
        <f>VLOOKUP(F695,'111'!$G$37:$I$76,2,0)</f>
        <v>防御</v>
      </c>
      <c r="H695" s="28"/>
      <c r="I695" s="28">
        <v>1</v>
      </c>
      <c r="J695" s="28" t="str">
        <f>VLOOKUP(I695,'111'!$G$37:$I$76,2,0)</f>
        <v>生命</v>
      </c>
      <c r="K695" s="28"/>
      <c r="L695" s="28" t="str">
        <f>G695&amp;"+"&amp;H695&amp;"，"&amp;J695&amp;"+"&amp;K695&amp;""</f>
        <v>防御+，生命+</v>
      </c>
      <c r="M695" s="1">
        <v>3</v>
      </c>
      <c r="N695" s="1" t="str">
        <f t="shared" si="81"/>
        <v>18</v>
      </c>
    </row>
    <row r="696" spans="1:14" x14ac:dyDescent="0.25">
      <c r="A696" s="5" t="str">
        <f t="shared" si="83"/>
        <v>31802901</v>
      </c>
      <c r="B696" s="5">
        <v>31802</v>
      </c>
      <c r="C696" s="19" t="s">
        <v>92</v>
      </c>
      <c r="D696" s="5">
        <v>1</v>
      </c>
      <c r="E696" s="8" t="s">
        <v>133</v>
      </c>
      <c r="F696" s="9">
        <v>2</v>
      </c>
      <c r="G696" s="28" t="str">
        <f>VLOOKUP(F696,'111'!$G$37:$I$76,2,0)</f>
        <v>攻击</v>
      </c>
      <c r="H696" s="28">
        <v>400</v>
      </c>
      <c r="I696" s="28">
        <v>1</v>
      </c>
      <c r="J696" s="28" t="str">
        <f>VLOOKUP(I696,'111'!$G$37:$I$76,2,0)</f>
        <v>生命</v>
      </c>
      <c r="K696" s="28">
        <v>1000</v>
      </c>
      <c r="L696" s="28" t="str">
        <f>G696&amp;"+"&amp;H696&amp;"，"&amp;J696&amp;"+"&amp;K696</f>
        <v>攻击+400，生命+1000</v>
      </c>
      <c r="M696" s="1">
        <v>2</v>
      </c>
      <c r="N696" s="1" t="str">
        <f t="shared" si="81"/>
        <v>18</v>
      </c>
    </row>
    <row r="697" spans="1:14" x14ac:dyDescent="0.25">
      <c r="A697" s="5" t="str">
        <f t="shared" si="83"/>
        <v>31802902</v>
      </c>
      <c r="B697" s="5">
        <v>31802</v>
      </c>
      <c r="C697" s="19" t="s">
        <v>92</v>
      </c>
      <c r="D697" s="5">
        <v>2</v>
      </c>
      <c r="E697" s="8" t="s">
        <v>134</v>
      </c>
      <c r="F697" s="9">
        <v>5</v>
      </c>
      <c r="G697" s="28" t="str">
        <f>VLOOKUP(F697,'111'!$G$37:$I$76,2,0)</f>
        <v>攻击加成</v>
      </c>
      <c r="H697" s="28">
        <v>80</v>
      </c>
      <c r="I697" s="28">
        <v>9</v>
      </c>
      <c r="J697" s="28" t="str">
        <f>VLOOKUP(I697,'111'!$G$37:$I$76,2,0)</f>
        <v>命中</v>
      </c>
      <c r="K697" s="28">
        <v>80</v>
      </c>
      <c r="L697" s="28" t="str">
        <f>G697&amp;"+"&amp;H697/10&amp;"%，"&amp;J697&amp;"+"&amp;K697/10&amp;"%"</f>
        <v>攻击加成+8%，命中+8%</v>
      </c>
      <c r="M697" s="1">
        <v>2</v>
      </c>
      <c r="N697" s="1" t="str">
        <f t="shared" si="81"/>
        <v>18</v>
      </c>
    </row>
    <row r="698" spans="1:14" x14ac:dyDescent="0.25">
      <c r="A698" s="5" t="str">
        <f t="shared" si="83"/>
        <v>31802903</v>
      </c>
      <c r="B698" s="5">
        <v>31802</v>
      </c>
      <c r="C698" s="19" t="s">
        <v>92</v>
      </c>
      <c r="D698" s="5">
        <v>3</v>
      </c>
      <c r="E698" s="8" t="s">
        <v>135</v>
      </c>
      <c r="F698" s="9">
        <v>3</v>
      </c>
      <c r="G698" s="28" t="str">
        <f>VLOOKUP(F698,'111'!$G$37:$I$76,2,0)</f>
        <v>防御</v>
      </c>
      <c r="H698" s="28">
        <v>400</v>
      </c>
      <c r="I698" s="28">
        <v>1</v>
      </c>
      <c r="J698" s="28" t="str">
        <f>VLOOKUP(I698,'111'!$G$37:$I$76,2,0)</f>
        <v>生命</v>
      </c>
      <c r="K698" s="28">
        <v>3000</v>
      </c>
      <c r="L698" s="28" t="str">
        <f>G698&amp;"+"&amp;H698&amp;"，"&amp;J698&amp;"+"&amp;K698&amp;""</f>
        <v>防御+400，生命+3000</v>
      </c>
      <c r="M698" s="1">
        <v>2</v>
      </c>
      <c r="N698" s="1" t="str">
        <f t="shared" si="81"/>
        <v>18</v>
      </c>
    </row>
    <row r="699" spans="1:14" x14ac:dyDescent="0.25">
      <c r="A699" s="5" t="str">
        <f t="shared" si="83"/>
        <v>31802904</v>
      </c>
      <c r="B699" s="5">
        <v>31802</v>
      </c>
      <c r="C699" s="19" t="s">
        <v>92</v>
      </c>
      <c r="D699" s="5">
        <v>4</v>
      </c>
      <c r="E699" s="8" t="s">
        <v>136</v>
      </c>
      <c r="F699" s="9">
        <v>7</v>
      </c>
      <c r="G699" s="28" t="str">
        <f>VLOOKUP(F699,'111'!$G$37:$I$76,2,0)</f>
        <v>伤害加成</v>
      </c>
      <c r="H699" s="28">
        <v>60</v>
      </c>
      <c r="I699" s="28">
        <v>13</v>
      </c>
      <c r="J699" s="28" t="str">
        <f>VLOOKUP(I699,'111'!$G$37:$I$76,2,0)</f>
        <v>暴击伤害</v>
      </c>
      <c r="K699" s="28">
        <v>160</v>
      </c>
      <c r="L699" s="28" t="str">
        <f>G699&amp;"+"&amp;H699/10&amp;"%，"&amp;J699&amp;"+"&amp;K699/10&amp;"%"</f>
        <v>伤害加成+6%，暴击伤害+16%</v>
      </c>
      <c r="M699" s="1">
        <v>2</v>
      </c>
      <c r="N699" s="1" t="str">
        <f t="shared" si="81"/>
        <v>18</v>
      </c>
    </row>
    <row r="700" spans="1:14" x14ac:dyDescent="0.25">
      <c r="A700" s="5" t="str">
        <f t="shared" si="83"/>
        <v>31802905</v>
      </c>
      <c r="B700" s="5">
        <v>31802</v>
      </c>
      <c r="C700" s="19" t="s">
        <v>92</v>
      </c>
      <c r="D700" s="5">
        <v>5</v>
      </c>
      <c r="E700" s="8" t="s">
        <v>137</v>
      </c>
      <c r="F700" s="9">
        <v>7</v>
      </c>
      <c r="G700" s="28" t="str">
        <f>VLOOKUP(F700,'111'!$G$37:$I$76,2,0)</f>
        <v>伤害加成</v>
      </c>
      <c r="H700" s="28">
        <v>100</v>
      </c>
      <c r="I700" s="28">
        <v>8</v>
      </c>
      <c r="J700" s="28" t="str">
        <f>VLOOKUP(I700,'111'!$G$37:$I$76,2,0)</f>
        <v>伤害减免</v>
      </c>
      <c r="K700" s="28">
        <v>40</v>
      </c>
      <c r="L700" s="28" t="str">
        <f>G700&amp;"+"&amp;H700/10&amp;"%，"&amp;J700&amp;"+"&amp;K700/10&amp;"%"</f>
        <v>伤害加成+10%，伤害减免+4%</v>
      </c>
      <c r="M700" s="1">
        <v>2</v>
      </c>
      <c r="N700" s="1" t="str">
        <f t="shared" si="81"/>
        <v>18</v>
      </c>
    </row>
    <row r="701" spans="1:14" x14ac:dyDescent="0.25">
      <c r="A701" s="5" t="str">
        <f t="shared" si="83"/>
        <v>31802906</v>
      </c>
      <c r="B701" s="5">
        <v>31802</v>
      </c>
      <c r="C701" s="19" t="s">
        <v>92</v>
      </c>
      <c r="D701" s="5">
        <v>6</v>
      </c>
      <c r="E701" s="8" t="s">
        <v>211</v>
      </c>
      <c r="F701" s="9">
        <v>2</v>
      </c>
      <c r="G701" s="28" t="str">
        <f>VLOOKUP(F701,'111'!$G$37:$I$76,2,0)</f>
        <v>攻击</v>
      </c>
      <c r="H701" s="28">
        <v>2000</v>
      </c>
      <c r="I701" s="28">
        <v>3</v>
      </c>
      <c r="J701" s="28" t="str">
        <f>VLOOKUP(I701,'111'!$G$37:$I$76,2,0)</f>
        <v>防御</v>
      </c>
      <c r="K701" s="28">
        <v>600</v>
      </c>
      <c r="L701" s="28" t="str">
        <f>G701&amp;"+"&amp;H701&amp;"，"&amp;J701&amp;"+"&amp;K701&amp;""</f>
        <v>攻击+2000，防御+600</v>
      </c>
      <c r="M701" s="1">
        <v>2</v>
      </c>
      <c r="N701" s="1" t="str">
        <f t="shared" si="81"/>
        <v>18</v>
      </c>
    </row>
    <row r="702" spans="1:14" x14ac:dyDescent="0.25">
      <c r="A702" s="5" t="str">
        <f t="shared" si="83"/>
        <v>31802907</v>
      </c>
      <c r="B702" s="5">
        <v>31802</v>
      </c>
      <c r="C702" s="19" t="s">
        <v>92</v>
      </c>
      <c r="D702" s="5">
        <v>7</v>
      </c>
      <c r="E702" s="8" t="s">
        <v>212</v>
      </c>
      <c r="F702" s="9">
        <v>5</v>
      </c>
      <c r="G702" s="28" t="str">
        <f>VLOOKUP(F702,'111'!$G$37:$I$76,2,0)</f>
        <v>攻击加成</v>
      </c>
      <c r="H702" s="28">
        <v>80</v>
      </c>
      <c r="I702" s="28">
        <v>22</v>
      </c>
      <c r="J702" s="28" t="str">
        <f>VLOOKUP(I702,'111'!$G$37:$I$76,2,0)</f>
        <v>最终增伤</v>
      </c>
      <c r="K702" s="28">
        <v>30</v>
      </c>
      <c r="L702" s="28" t="str">
        <f>G702&amp;"+"&amp;H702/10&amp;"%，"&amp;J702&amp;"+"&amp;K702/10&amp;"%"</f>
        <v>攻击加成+8%，最终增伤+3%</v>
      </c>
      <c r="M702" s="1">
        <v>2</v>
      </c>
      <c r="N702" s="1" t="str">
        <f t="shared" si="81"/>
        <v>18</v>
      </c>
    </row>
    <row r="703" spans="1:14" x14ac:dyDescent="0.25">
      <c r="A703" s="5" t="str">
        <f t="shared" si="83"/>
        <v>31802908</v>
      </c>
      <c r="B703" s="5">
        <v>31802</v>
      </c>
      <c r="C703" s="19" t="s">
        <v>92</v>
      </c>
      <c r="D703" s="5">
        <v>8</v>
      </c>
      <c r="E703" s="8" t="s">
        <v>213</v>
      </c>
      <c r="F703" s="9">
        <v>2</v>
      </c>
      <c r="G703" s="28" t="str">
        <f>VLOOKUP(F703,'111'!$G$37:$I$76,2,0)</f>
        <v>攻击</v>
      </c>
      <c r="H703" s="28">
        <v>3000</v>
      </c>
      <c r="I703" s="28">
        <v>3</v>
      </c>
      <c r="J703" s="28" t="str">
        <f>VLOOKUP(I703,'111'!$G$37:$I$76,2,0)</f>
        <v>防御</v>
      </c>
      <c r="K703" s="28">
        <v>900</v>
      </c>
      <c r="L703" s="28" t="str">
        <f>G703&amp;"+"&amp;H703&amp;"，"&amp;J703&amp;"+"&amp;K703&amp;""</f>
        <v>攻击+3000，防御+900</v>
      </c>
      <c r="M703" s="1">
        <v>2</v>
      </c>
      <c r="N703" s="1" t="str">
        <f t="shared" si="81"/>
        <v>18</v>
      </c>
    </row>
    <row r="704" spans="1:14" x14ac:dyDescent="0.25">
      <c r="A704" s="5" t="str">
        <f t="shared" si="83"/>
        <v>31802909</v>
      </c>
      <c r="B704" s="5">
        <v>31802</v>
      </c>
      <c r="C704" s="19" t="s">
        <v>92</v>
      </c>
      <c r="D704" s="5">
        <v>9</v>
      </c>
      <c r="E704" s="8" t="s">
        <v>214</v>
      </c>
      <c r="F704" s="9">
        <v>5</v>
      </c>
      <c r="G704" s="28" t="str">
        <f>VLOOKUP(F704,'111'!$G$37:$I$76,2,0)</f>
        <v>攻击加成</v>
      </c>
      <c r="H704" s="28">
        <v>120</v>
      </c>
      <c r="I704" s="28">
        <v>22</v>
      </c>
      <c r="J704" s="28" t="str">
        <f>VLOOKUP(I704,'111'!$G$37:$I$76,2,0)</f>
        <v>最终增伤</v>
      </c>
      <c r="K704" s="28">
        <v>45</v>
      </c>
      <c r="L704" s="28" t="str">
        <f>G704&amp;"+"&amp;H704/10&amp;"%，"&amp;J704&amp;"+"&amp;K704/10&amp;"%"</f>
        <v>攻击加成+12%，最终增伤+4.5%</v>
      </c>
      <c r="M704" s="1">
        <v>2</v>
      </c>
      <c r="N704" s="1" t="str">
        <f t="shared" si="81"/>
        <v>18</v>
      </c>
    </row>
    <row r="705" spans="1:14" x14ac:dyDescent="0.25">
      <c r="A705" s="5" t="str">
        <f t="shared" ref="A705" si="85">B705&amp;9&amp;D705</f>
        <v>31802910</v>
      </c>
      <c r="B705" s="5">
        <v>31802</v>
      </c>
      <c r="C705" s="19" t="s">
        <v>92</v>
      </c>
      <c r="D705" s="5">
        <v>10</v>
      </c>
      <c r="E705" s="8" t="s">
        <v>215</v>
      </c>
      <c r="F705" s="9">
        <v>2</v>
      </c>
      <c r="G705" s="28" t="str">
        <f>VLOOKUP(F705,'111'!$G$37:$I$76,2,0)</f>
        <v>攻击</v>
      </c>
      <c r="H705" s="28">
        <v>4500</v>
      </c>
      <c r="I705" s="28">
        <v>3</v>
      </c>
      <c r="J705" s="28" t="str">
        <f>VLOOKUP(I705,'111'!$G$37:$I$76,2,0)</f>
        <v>防御</v>
      </c>
      <c r="K705" s="28">
        <v>1350</v>
      </c>
      <c r="L705" s="28" t="str">
        <f>G705&amp;"+"&amp;H705&amp;"，"&amp;J705&amp;"+"&amp;K705&amp;""</f>
        <v>攻击+4500，防御+1350</v>
      </c>
      <c r="M705" s="1">
        <v>2</v>
      </c>
      <c r="N705" s="1" t="str">
        <f t="shared" si="81"/>
        <v>18</v>
      </c>
    </row>
    <row r="706" spans="1:14" x14ac:dyDescent="0.25">
      <c r="A706" s="5" t="str">
        <f t="shared" si="84"/>
        <v>31802911</v>
      </c>
      <c r="B706" s="5">
        <v>31802</v>
      </c>
      <c r="C706" s="19" t="s">
        <v>92</v>
      </c>
      <c r="D706" s="5">
        <v>11</v>
      </c>
      <c r="E706" s="8" t="s">
        <v>216</v>
      </c>
      <c r="F706" s="9">
        <v>2</v>
      </c>
      <c r="G706" s="28" t="str">
        <f>VLOOKUP(F706,'111'!$G$37:$I$76,2,0)</f>
        <v>攻击</v>
      </c>
      <c r="H706" s="28"/>
      <c r="I706" s="28">
        <v>3</v>
      </c>
      <c r="J706" s="28" t="str">
        <f>VLOOKUP(I706,'111'!$G$37:$I$76,2,0)</f>
        <v>防御</v>
      </c>
      <c r="K706" s="28"/>
      <c r="L706" s="28" t="str">
        <f>G706&amp;"+"&amp;H706&amp;"，"&amp;J706&amp;"+"&amp;K706&amp;""</f>
        <v>攻击+，防御+</v>
      </c>
      <c r="M706" s="1">
        <v>2</v>
      </c>
      <c r="N706" s="1" t="str">
        <f t="shared" si="81"/>
        <v>18</v>
      </c>
    </row>
    <row r="707" spans="1:14" x14ac:dyDescent="0.25">
      <c r="A707" s="5" t="str">
        <f t="shared" si="84"/>
        <v>31802912</v>
      </c>
      <c r="B707" s="5">
        <v>31802</v>
      </c>
      <c r="C707" s="19" t="s">
        <v>92</v>
      </c>
      <c r="D707" s="5">
        <v>12</v>
      </c>
      <c r="E707" s="8" t="s">
        <v>217</v>
      </c>
      <c r="F707" s="9">
        <v>5</v>
      </c>
      <c r="G707" s="28" t="str">
        <f>VLOOKUP(F707,'111'!$G$37:$I$76,2,0)</f>
        <v>攻击加成</v>
      </c>
      <c r="H707" s="28"/>
      <c r="I707" s="28">
        <v>22</v>
      </c>
      <c r="J707" s="28" t="str">
        <f>VLOOKUP(I707,'111'!$G$37:$I$76,2,0)</f>
        <v>最终增伤</v>
      </c>
      <c r="K707" s="28"/>
      <c r="L707" s="28" t="str">
        <f>G707&amp;"+"&amp;H707/10&amp;"%，"&amp;J707&amp;"+"&amp;K707/10&amp;"%"</f>
        <v>攻击加成+0%，最终增伤+0%</v>
      </c>
      <c r="M707" s="1">
        <v>2</v>
      </c>
      <c r="N707" s="1" t="str">
        <f t="shared" si="81"/>
        <v>18</v>
      </c>
    </row>
    <row r="708" spans="1:14" x14ac:dyDescent="0.25">
      <c r="A708" s="5" t="str">
        <f t="shared" si="84"/>
        <v>31802913</v>
      </c>
      <c r="B708" s="5">
        <v>31802</v>
      </c>
      <c r="C708" s="19" t="s">
        <v>92</v>
      </c>
      <c r="D708" s="5">
        <v>13</v>
      </c>
      <c r="E708" s="8" t="s">
        <v>218</v>
      </c>
      <c r="F708" s="9">
        <v>2</v>
      </c>
      <c r="G708" s="28" t="str">
        <f>VLOOKUP(F708,'111'!$G$37:$I$76,2,0)</f>
        <v>攻击</v>
      </c>
      <c r="H708" s="28"/>
      <c r="I708" s="28">
        <v>3</v>
      </c>
      <c r="J708" s="28" t="str">
        <f>VLOOKUP(I708,'111'!$G$37:$I$76,2,0)</f>
        <v>防御</v>
      </c>
      <c r="K708" s="28"/>
      <c r="L708" s="28" t="str">
        <f>G708&amp;"+"&amp;H708&amp;"，"&amp;J708&amp;"+"&amp;K708&amp;""</f>
        <v>攻击+，防御+</v>
      </c>
      <c r="M708" s="1">
        <v>2</v>
      </c>
      <c r="N708" s="1" t="str">
        <f t="shared" si="81"/>
        <v>18</v>
      </c>
    </row>
    <row r="709" spans="1:14" x14ac:dyDescent="0.25">
      <c r="A709" s="5" t="str">
        <f t="shared" si="84"/>
        <v>31802914</v>
      </c>
      <c r="B709" s="5">
        <v>31802</v>
      </c>
      <c r="C709" s="19" t="s">
        <v>92</v>
      </c>
      <c r="D709" s="5">
        <v>14</v>
      </c>
      <c r="E709" s="8" t="s">
        <v>219</v>
      </c>
      <c r="F709" s="9">
        <v>5</v>
      </c>
      <c r="G709" s="28" t="str">
        <f>VLOOKUP(F709,'111'!$G$37:$I$76,2,0)</f>
        <v>攻击加成</v>
      </c>
      <c r="H709" s="28"/>
      <c r="I709" s="28">
        <v>22</v>
      </c>
      <c r="J709" s="28" t="str">
        <f>VLOOKUP(I709,'111'!$G$37:$I$76,2,0)</f>
        <v>最终增伤</v>
      </c>
      <c r="K709" s="28"/>
      <c r="L709" s="28" t="str">
        <f>G709&amp;"+"&amp;H709/10&amp;"%，"&amp;J709&amp;"+"&amp;K709/10&amp;"%"</f>
        <v>攻击加成+0%，最终增伤+0%</v>
      </c>
      <c r="M709" s="1">
        <v>2</v>
      </c>
      <c r="N709" s="1" t="str">
        <f t="shared" si="81"/>
        <v>18</v>
      </c>
    </row>
    <row r="710" spans="1:14" x14ac:dyDescent="0.25">
      <c r="A710" s="5" t="str">
        <f t="shared" si="84"/>
        <v>31802915</v>
      </c>
      <c r="B710" s="5">
        <v>31802</v>
      </c>
      <c r="C710" s="19" t="s">
        <v>92</v>
      </c>
      <c r="D710" s="5">
        <v>15</v>
      </c>
      <c r="E710" s="8" t="s">
        <v>220</v>
      </c>
      <c r="F710" s="9">
        <v>2</v>
      </c>
      <c r="G710" s="28" t="str">
        <f>VLOOKUP(F710,'111'!$G$37:$I$76,2,0)</f>
        <v>攻击</v>
      </c>
      <c r="H710" s="28"/>
      <c r="I710" s="28">
        <v>3</v>
      </c>
      <c r="J710" s="28" t="str">
        <f>VLOOKUP(I710,'111'!$G$37:$I$76,2,0)</f>
        <v>防御</v>
      </c>
      <c r="K710" s="28"/>
      <c r="L710" s="28" t="str">
        <f>G710&amp;"+"&amp;H710&amp;"，"&amp;J710&amp;"+"&amp;K710&amp;""</f>
        <v>攻击+，防御+</v>
      </c>
      <c r="M710" s="1">
        <v>2</v>
      </c>
      <c r="N710" s="1" t="str">
        <f t="shared" si="81"/>
        <v>18</v>
      </c>
    </row>
    <row r="711" spans="1:14" x14ac:dyDescent="0.25">
      <c r="A711" s="5" t="str">
        <f t="shared" si="83"/>
        <v>31803901</v>
      </c>
      <c r="B711" s="5">
        <v>31803</v>
      </c>
      <c r="C711" s="5" t="s">
        <v>93</v>
      </c>
      <c r="D711" s="5">
        <v>1</v>
      </c>
      <c r="E711" s="8" t="s">
        <v>133</v>
      </c>
      <c r="F711" s="9">
        <v>2</v>
      </c>
      <c r="G711" s="28" t="str">
        <f>VLOOKUP(F711,'111'!$G$37:$I$76,2,0)</f>
        <v>攻击</v>
      </c>
      <c r="H711" s="28">
        <v>400</v>
      </c>
      <c r="I711" s="28">
        <v>1</v>
      </c>
      <c r="J711" s="28" t="str">
        <f>VLOOKUP(I711,'111'!$G$37:$I$76,2,0)</f>
        <v>生命</v>
      </c>
      <c r="K711" s="28">
        <v>1000</v>
      </c>
      <c r="L711" s="28" t="str">
        <f>G711&amp;"+"&amp;H711&amp;"，"&amp;J711&amp;"+"&amp;K711</f>
        <v>攻击+400，生命+1000</v>
      </c>
      <c r="M711" s="1">
        <v>2</v>
      </c>
      <c r="N711" s="1" t="str">
        <f t="shared" si="81"/>
        <v>18</v>
      </c>
    </row>
    <row r="712" spans="1:14" x14ac:dyDescent="0.25">
      <c r="A712" s="5" t="str">
        <f t="shared" si="83"/>
        <v>31803902</v>
      </c>
      <c r="B712" s="5">
        <v>31803</v>
      </c>
      <c r="C712" s="5" t="s">
        <v>93</v>
      </c>
      <c r="D712" s="5">
        <v>2</v>
      </c>
      <c r="E712" s="8" t="s">
        <v>134</v>
      </c>
      <c r="F712" s="9">
        <v>5</v>
      </c>
      <c r="G712" s="28" t="str">
        <f>VLOOKUP(F712,'111'!$G$37:$I$76,2,0)</f>
        <v>攻击加成</v>
      </c>
      <c r="H712" s="28">
        <v>80</v>
      </c>
      <c r="I712" s="28">
        <v>9</v>
      </c>
      <c r="J712" s="28" t="str">
        <f>VLOOKUP(I712,'111'!$G$37:$I$76,2,0)</f>
        <v>命中</v>
      </c>
      <c r="K712" s="28">
        <v>80</v>
      </c>
      <c r="L712" s="28" t="str">
        <f>G712&amp;"+"&amp;H712/10&amp;"%，"&amp;J712&amp;"+"&amp;K712/10&amp;"%"</f>
        <v>攻击加成+8%，命中+8%</v>
      </c>
      <c r="M712" s="1">
        <v>2</v>
      </c>
      <c r="N712" s="1" t="str">
        <f t="shared" si="81"/>
        <v>18</v>
      </c>
    </row>
    <row r="713" spans="1:14" x14ac:dyDescent="0.25">
      <c r="A713" s="5" t="str">
        <f t="shared" si="83"/>
        <v>31803903</v>
      </c>
      <c r="B713" s="5">
        <v>31803</v>
      </c>
      <c r="C713" s="5" t="s">
        <v>93</v>
      </c>
      <c r="D713" s="5">
        <v>3</v>
      </c>
      <c r="E713" s="8" t="s">
        <v>135</v>
      </c>
      <c r="F713" s="9">
        <v>3</v>
      </c>
      <c r="G713" s="28" t="str">
        <f>VLOOKUP(F713,'111'!$G$37:$I$76,2,0)</f>
        <v>防御</v>
      </c>
      <c r="H713" s="28">
        <v>400</v>
      </c>
      <c r="I713" s="28">
        <v>1</v>
      </c>
      <c r="J713" s="28" t="str">
        <f>VLOOKUP(I713,'111'!$G$37:$I$76,2,0)</f>
        <v>生命</v>
      </c>
      <c r="K713" s="28">
        <v>3000</v>
      </c>
      <c r="L713" s="28" t="str">
        <f>G713&amp;"+"&amp;H713&amp;"，"&amp;J713&amp;"+"&amp;K713&amp;""</f>
        <v>防御+400，生命+3000</v>
      </c>
      <c r="M713" s="1">
        <v>2</v>
      </c>
      <c r="N713" s="1" t="str">
        <f t="shared" si="81"/>
        <v>18</v>
      </c>
    </row>
    <row r="714" spans="1:14" x14ac:dyDescent="0.25">
      <c r="A714" s="5" t="str">
        <f t="shared" si="83"/>
        <v>31803904</v>
      </c>
      <c r="B714" s="5">
        <v>31803</v>
      </c>
      <c r="C714" s="5" t="s">
        <v>93</v>
      </c>
      <c r="D714" s="5">
        <v>4</v>
      </c>
      <c r="E714" s="8" t="s">
        <v>136</v>
      </c>
      <c r="F714" s="9">
        <v>7</v>
      </c>
      <c r="G714" s="28" t="str">
        <f>VLOOKUP(F714,'111'!$G$37:$I$76,2,0)</f>
        <v>伤害加成</v>
      </c>
      <c r="H714" s="28">
        <v>60</v>
      </c>
      <c r="I714" s="28">
        <v>13</v>
      </c>
      <c r="J714" s="28" t="str">
        <f>VLOOKUP(I714,'111'!$G$37:$I$76,2,0)</f>
        <v>暴击伤害</v>
      </c>
      <c r="K714" s="28">
        <v>160</v>
      </c>
      <c r="L714" s="28" t="str">
        <f>G714&amp;"+"&amp;H714/10&amp;"%，"&amp;J714&amp;"+"&amp;K714/10&amp;"%"</f>
        <v>伤害加成+6%，暴击伤害+16%</v>
      </c>
      <c r="M714" s="1">
        <v>2</v>
      </c>
      <c r="N714" s="1" t="str">
        <f t="shared" si="81"/>
        <v>18</v>
      </c>
    </row>
    <row r="715" spans="1:14" x14ac:dyDescent="0.25">
      <c r="A715" s="5" t="str">
        <f t="shared" si="83"/>
        <v>31803905</v>
      </c>
      <c r="B715" s="5">
        <v>31803</v>
      </c>
      <c r="C715" s="5" t="s">
        <v>93</v>
      </c>
      <c r="D715" s="5">
        <v>5</v>
      </c>
      <c r="E715" s="8" t="s">
        <v>137</v>
      </c>
      <c r="F715" s="9">
        <v>7</v>
      </c>
      <c r="G715" s="28" t="str">
        <f>VLOOKUP(F715,'111'!$G$37:$I$76,2,0)</f>
        <v>伤害加成</v>
      </c>
      <c r="H715" s="28">
        <v>100</v>
      </c>
      <c r="I715" s="28">
        <v>8</v>
      </c>
      <c r="J715" s="28" t="str">
        <f>VLOOKUP(I715,'111'!$G$37:$I$76,2,0)</f>
        <v>伤害减免</v>
      </c>
      <c r="K715" s="28">
        <v>40</v>
      </c>
      <c r="L715" s="28" t="str">
        <f>G715&amp;"+"&amp;H715/10&amp;"%，"&amp;J715&amp;"+"&amp;K715/10&amp;"%"</f>
        <v>伤害加成+10%，伤害减免+4%</v>
      </c>
      <c r="M715" s="1">
        <v>2</v>
      </c>
      <c r="N715" s="1" t="str">
        <f t="shared" si="81"/>
        <v>18</v>
      </c>
    </row>
    <row r="716" spans="1:14" x14ac:dyDescent="0.25">
      <c r="A716" s="5" t="str">
        <f t="shared" si="83"/>
        <v>31803906</v>
      </c>
      <c r="B716" s="5">
        <v>31803</v>
      </c>
      <c r="C716" s="5" t="s">
        <v>93</v>
      </c>
      <c r="D716" s="5">
        <v>6</v>
      </c>
      <c r="E716" s="8" t="s">
        <v>211</v>
      </c>
      <c r="F716" s="9">
        <v>2</v>
      </c>
      <c r="G716" s="28" t="str">
        <f>VLOOKUP(F716,'111'!$G$37:$I$76,2,0)</f>
        <v>攻击</v>
      </c>
      <c r="H716" s="28">
        <v>2000</v>
      </c>
      <c r="I716" s="28">
        <v>3</v>
      </c>
      <c r="J716" s="28" t="str">
        <f>VLOOKUP(I716,'111'!$G$37:$I$76,2,0)</f>
        <v>防御</v>
      </c>
      <c r="K716" s="28">
        <v>600</v>
      </c>
      <c r="L716" s="28" t="str">
        <f>G716&amp;"+"&amp;H716&amp;"，"&amp;J716&amp;"+"&amp;K716&amp;""</f>
        <v>攻击+2000，防御+600</v>
      </c>
      <c r="M716" s="1">
        <v>2</v>
      </c>
      <c r="N716" s="1" t="str">
        <f t="shared" si="81"/>
        <v>18</v>
      </c>
    </row>
    <row r="717" spans="1:14" x14ac:dyDescent="0.25">
      <c r="A717" s="5" t="str">
        <f t="shared" si="83"/>
        <v>31803907</v>
      </c>
      <c r="B717" s="5">
        <v>31803</v>
      </c>
      <c r="C717" s="5" t="s">
        <v>93</v>
      </c>
      <c r="D717" s="5">
        <v>7</v>
      </c>
      <c r="E717" s="8" t="s">
        <v>212</v>
      </c>
      <c r="F717" s="9">
        <v>5</v>
      </c>
      <c r="G717" s="28" t="str">
        <f>VLOOKUP(F717,'111'!$G$37:$I$76,2,0)</f>
        <v>攻击加成</v>
      </c>
      <c r="H717" s="28">
        <v>80</v>
      </c>
      <c r="I717" s="28">
        <v>22</v>
      </c>
      <c r="J717" s="28" t="str">
        <f>VLOOKUP(I717,'111'!$G$37:$I$76,2,0)</f>
        <v>最终增伤</v>
      </c>
      <c r="K717" s="28">
        <v>30</v>
      </c>
      <c r="L717" s="28" t="str">
        <f>G717&amp;"+"&amp;H717/10&amp;"%，"&amp;J717&amp;"+"&amp;K717/10&amp;"%"</f>
        <v>攻击加成+8%，最终增伤+3%</v>
      </c>
      <c r="M717" s="1">
        <v>2</v>
      </c>
      <c r="N717" s="1" t="str">
        <f t="shared" si="81"/>
        <v>18</v>
      </c>
    </row>
    <row r="718" spans="1:14" x14ac:dyDescent="0.25">
      <c r="A718" s="5" t="str">
        <f t="shared" si="83"/>
        <v>31803908</v>
      </c>
      <c r="B718" s="5">
        <v>31803</v>
      </c>
      <c r="C718" s="5" t="s">
        <v>93</v>
      </c>
      <c r="D718" s="5">
        <v>8</v>
      </c>
      <c r="E718" s="8" t="s">
        <v>213</v>
      </c>
      <c r="F718" s="9">
        <v>2</v>
      </c>
      <c r="G718" s="28" t="str">
        <f>VLOOKUP(F718,'111'!$G$37:$I$76,2,0)</f>
        <v>攻击</v>
      </c>
      <c r="H718" s="28">
        <v>3000</v>
      </c>
      <c r="I718" s="28">
        <v>3</v>
      </c>
      <c r="J718" s="28" t="str">
        <f>VLOOKUP(I718,'111'!$G$37:$I$76,2,0)</f>
        <v>防御</v>
      </c>
      <c r="K718" s="28">
        <v>900</v>
      </c>
      <c r="L718" s="28" t="str">
        <f>G718&amp;"+"&amp;H718&amp;"，"&amp;J718&amp;"+"&amp;K718&amp;""</f>
        <v>攻击+3000，防御+900</v>
      </c>
      <c r="M718" s="1">
        <v>2</v>
      </c>
      <c r="N718" s="1" t="str">
        <f t="shared" si="81"/>
        <v>18</v>
      </c>
    </row>
    <row r="719" spans="1:14" x14ac:dyDescent="0.25">
      <c r="A719" s="5" t="str">
        <f t="shared" si="83"/>
        <v>31803909</v>
      </c>
      <c r="B719" s="5">
        <v>31803</v>
      </c>
      <c r="C719" s="5" t="s">
        <v>93</v>
      </c>
      <c r="D719" s="5">
        <v>9</v>
      </c>
      <c r="E719" s="8" t="s">
        <v>214</v>
      </c>
      <c r="F719" s="9">
        <v>5</v>
      </c>
      <c r="G719" s="28" t="str">
        <f>VLOOKUP(F719,'111'!$G$37:$I$76,2,0)</f>
        <v>攻击加成</v>
      </c>
      <c r="H719" s="28">
        <v>120</v>
      </c>
      <c r="I719" s="28">
        <v>22</v>
      </c>
      <c r="J719" s="28" t="str">
        <f>VLOOKUP(I719,'111'!$G$37:$I$76,2,0)</f>
        <v>最终增伤</v>
      </c>
      <c r="K719" s="28">
        <v>45</v>
      </c>
      <c r="L719" s="28" t="str">
        <f>G719&amp;"+"&amp;H719/10&amp;"%，"&amp;J719&amp;"+"&amp;K719/10&amp;"%"</f>
        <v>攻击加成+12%，最终增伤+4.5%</v>
      </c>
      <c r="M719" s="1">
        <v>2</v>
      </c>
      <c r="N719" s="1" t="str">
        <f t="shared" si="81"/>
        <v>18</v>
      </c>
    </row>
    <row r="720" spans="1:14" x14ac:dyDescent="0.25">
      <c r="A720" s="5" t="str">
        <f t="shared" ref="A720" si="86">B720&amp;9&amp;D720</f>
        <v>31803910</v>
      </c>
      <c r="B720" s="5">
        <v>31803</v>
      </c>
      <c r="C720" s="5" t="s">
        <v>93</v>
      </c>
      <c r="D720" s="5">
        <v>10</v>
      </c>
      <c r="E720" s="8" t="s">
        <v>215</v>
      </c>
      <c r="F720" s="9">
        <v>2</v>
      </c>
      <c r="G720" s="28" t="str">
        <f>VLOOKUP(F720,'111'!$G$37:$I$76,2,0)</f>
        <v>攻击</v>
      </c>
      <c r="H720" s="28">
        <v>4500</v>
      </c>
      <c r="I720" s="28">
        <v>3</v>
      </c>
      <c r="J720" s="28" t="str">
        <f>VLOOKUP(I720,'111'!$G$37:$I$76,2,0)</f>
        <v>防御</v>
      </c>
      <c r="K720" s="28">
        <v>1350</v>
      </c>
      <c r="L720" s="28" t="str">
        <f>G720&amp;"+"&amp;H720&amp;"，"&amp;J720&amp;"+"&amp;K720&amp;""</f>
        <v>攻击+4500，防御+1350</v>
      </c>
      <c r="M720" s="1">
        <v>2</v>
      </c>
      <c r="N720" s="1" t="str">
        <f t="shared" si="81"/>
        <v>18</v>
      </c>
    </row>
    <row r="721" spans="1:14" x14ac:dyDescent="0.25">
      <c r="A721" s="5" t="str">
        <f t="shared" si="84"/>
        <v>31803911</v>
      </c>
      <c r="B721" s="5">
        <v>31803</v>
      </c>
      <c r="C721" s="5" t="s">
        <v>93</v>
      </c>
      <c r="D721" s="5">
        <v>11</v>
      </c>
      <c r="E721" s="8" t="s">
        <v>216</v>
      </c>
      <c r="F721" s="9">
        <v>2</v>
      </c>
      <c r="G721" s="28" t="str">
        <f>VLOOKUP(F721,'111'!$G$37:$I$76,2,0)</f>
        <v>攻击</v>
      </c>
      <c r="H721" s="28"/>
      <c r="I721" s="28">
        <v>3</v>
      </c>
      <c r="J721" s="28" t="str">
        <f>VLOOKUP(I721,'111'!$G$37:$I$76,2,0)</f>
        <v>防御</v>
      </c>
      <c r="K721" s="28"/>
      <c r="L721" s="28" t="str">
        <f>G721&amp;"+"&amp;H721&amp;"，"&amp;J721&amp;"+"&amp;K721&amp;""</f>
        <v>攻击+，防御+</v>
      </c>
      <c r="M721" s="1">
        <v>2</v>
      </c>
      <c r="N721" s="1" t="str">
        <f t="shared" si="81"/>
        <v>18</v>
      </c>
    </row>
    <row r="722" spans="1:14" x14ac:dyDescent="0.25">
      <c r="A722" s="5" t="str">
        <f t="shared" si="84"/>
        <v>31803912</v>
      </c>
      <c r="B722" s="5">
        <v>31803</v>
      </c>
      <c r="C722" s="5" t="s">
        <v>93</v>
      </c>
      <c r="D722" s="5">
        <v>12</v>
      </c>
      <c r="E722" s="8" t="s">
        <v>217</v>
      </c>
      <c r="F722" s="9">
        <v>5</v>
      </c>
      <c r="G722" s="28" t="str">
        <f>VLOOKUP(F722,'111'!$G$37:$I$76,2,0)</f>
        <v>攻击加成</v>
      </c>
      <c r="H722" s="28"/>
      <c r="I722" s="28">
        <v>22</v>
      </c>
      <c r="J722" s="28" t="str">
        <f>VLOOKUP(I722,'111'!$G$37:$I$76,2,0)</f>
        <v>最终增伤</v>
      </c>
      <c r="K722" s="28"/>
      <c r="L722" s="28" t="str">
        <f>G722&amp;"+"&amp;H722/10&amp;"%，"&amp;J722&amp;"+"&amp;K722/10&amp;"%"</f>
        <v>攻击加成+0%，最终增伤+0%</v>
      </c>
      <c r="M722" s="1">
        <v>2</v>
      </c>
      <c r="N722" s="1" t="str">
        <f t="shared" si="81"/>
        <v>18</v>
      </c>
    </row>
    <row r="723" spans="1:14" x14ac:dyDescent="0.25">
      <c r="A723" s="5" t="str">
        <f t="shared" si="84"/>
        <v>31803913</v>
      </c>
      <c r="B723" s="5">
        <v>31803</v>
      </c>
      <c r="C723" s="5" t="s">
        <v>93</v>
      </c>
      <c r="D723" s="5">
        <v>13</v>
      </c>
      <c r="E723" s="8" t="s">
        <v>218</v>
      </c>
      <c r="F723" s="9">
        <v>2</v>
      </c>
      <c r="G723" s="28" t="str">
        <f>VLOOKUP(F723,'111'!$G$37:$I$76,2,0)</f>
        <v>攻击</v>
      </c>
      <c r="H723" s="28"/>
      <c r="I723" s="28">
        <v>3</v>
      </c>
      <c r="J723" s="28" t="str">
        <f>VLOOKUP(I723,'111'!$G$37:$I$76,2,0)</f>
        <v>防御</v>
      </c>
      <c r="K723" s="28"/>
      <c r="L723" s="28" t="str">
        <f>G723&amp;"+"&amp;H723&amp;"，"&amp;J723&amp;"+"&amp;K723&amp;""</f>
        <v>攻击+，防御+</v>
      </c>
      <c r="M723" s="1">
        <v>2</v>
      </c>
      <c r="N723" s="1" t="str">
        <f t="shared" si="81"/>
        <v>18</v>
      </c>
    </row>
    <row r="724" spans="1:14" x14ac:dyDescent="0.25">
      <c r="A724" s="5" t="str">
        <f t="shared" si="84"/>
        <v>31803914</v>
      </c>
      <c r="B724" s="5">
        <v>31803</v>
      </c>
      <c r="C724" s="5" t="s">
        <v>93</v>
      </c>
      <c r="D724" s="5">
        <v>14</v>
      </c>
      <c r="E724" s="8" t="s">
        <v>219</v>
      </c>
      <c r="F724" s="9">
        <v>5</v>
      </c>
      <c r="G724" s="28" t="str">
        <f>VLOOKUP(F724,'111'!$G$37:$I$76,2,0)</f>
        <v>攻击加成</v>
      </c>
      <c r="H724" s="28"/>
      <c r="I724" s="28">
        <v>22</v>
      </c>
      <c r="J724" s="28" t="str">
        <f>VLOOKUP(I724,'111'!$G$37:$I$76,2,0)</f>
        <v>最终增伤</v>
      </c>
      <c r="K724" s="28"/>
      <c r="L724" s="28" t="str">
        <f>G724&amp;"+"&amp;H724/10&amp;"%，"&amp;J724&amp;"+"&amp;K724/10&amp;"%"</f>
        <v>攻击加成+0%，最终增伤+0%</v>
      </c>
      <c r="M724" s="1">
        <v>2</v>
      </c>
      <c r="N724" s="1" t="str">
        <f t="shared" si="81"/>
        <v>18</v>
      </c>
    </row>
    <row r="725" spans="1:14" x14ac:dyDescent="0.25">
      <c r="A725" s="5" t="str">
        <f t="shared" si="84"/>
        <v>31803915</v>
      </c>
      <c r="B725" s="5">
        <v>31803</v>
      </c>
      <c r="C725" s="5" t="s">
        <v>93</v>
      </c>
      <c r="D725" s="5">
        <v>15</v>
      </c>
      <c r="E725" s="8" t="s">
        <v>220</v>
      </c>
      <c r="F725" s="9">
        <v>2</v>
      </c>
      <c r="G725" s="28" t="str">
        <f>VLOOKUP(F725,'111'!$G$37:$I$76,2,0)</f>
        <v>攻击</v>
      </c>
      <c r="H725" s="28"/>
      <c r="I725" s="28">
        <v>3</v>
      </c>
      <c r="J725" s="28" t="str">
        <f>VLOOKUP(I725,'111'!$G$37:$I$76,2,0)</f>
        <v>防御</v>
      </c>
      <c r="K725" s="28"/>
      <c r="L725" s="28" t="str">
        <f>G725&amp;"+"&amp;H725&amp;"，"&amp;J725&amp;"+"&amp;K725&amp;""</f>
        <v>攻击+，防御+</v>
      </c>
      <c r="M725" s="1">
        <v>2</v>
      </c>
      <c r="N725" s="1" t="str">
        <f t="shared" si="81"/>
        <v>18</v>
      </c>
    </row>
    <row r="726" spans="1:14" x14ac:dyDescent="0.25">
      <c r="A726" s="5" t="str">
        <f t="shared" si="83"/>
        <v>31804901</v>
      </c>
      <c r="B726" s="5">
        <v>31804</v>
      </c>
      <c r="C726" s="19" t="s">
        <v>94</v>
      </c>
      <c r="D726" s="5">
        <v>1</v>
      </c>
      <c r="E726" s="8" t="s">
        <v>133</v>
      </c>
      <c r="F726" s="9">
        <v>2</v>
      </c>
      <c r="G726" s="28" t="str">
        <f>VLOOKUP(F726,'111'!$G$37:$I$76,2,0)</f>
        <v>攻击</v>
      </c>
      <c r="H726" s="28">
        <v>400</v>
      </c>
      <c r="I726" s="28">
        <v>1</v>
      </c>
      <c r="J726" s="28" t="str">
        <f>VLOOKUP(I726,'111'!$G$37:$I$76,2,0)</f>
        <v>生命</v>
      </c>
      <c r="K726" s="28">
        <v>1000</v>
      </c>
      <c r="L726" s="28" t="str">
        <f>G726&amp;"+"&amp;H726&amp;"，"&amp;J726&amp;"+"&amp;K726</f>
        <v>攻击+400，生命+1000</v>
      </c>
      <c r="M726" s="1">
        <v>2</v>
      </c>
      <c r="N726" s="1" t="str">
        <f t="shared" ref="N726:N789" si="87">MIDB(B726,2,2)</f>
        <v>18</v>
      </c>
    </row>
    <row r="727" spans="1:14" x14ac:dyDescent="0.25">
      <c r="A727" s="5" t="str">
        <f t="shared" si="83"/>
        <v>31804902</v>
      </c>
      <c r="B727" s="5">
        <v>31804</v>
      </c>
      <c r="C727" s="19" t="s">
        <v>94</v>
      </c>
      <c r="D727" s="5">
        <v>2</v>
      </c>
      <c r="E727" s="8" t="s">
        <v>134</v>
      </c>
      <c r="F727" s="9">
        <v>5</v>
      </c>
      <c r="G727" s="28" t="str">
        <f>VLOOKUP(F727,'111'!$G$37:$I$76,2,0)</f>
        <v>攻击加成</v>
      </c>
      <c r="H727" s="28">
        <v>80</v>
      </c>
      <c r="I727" s="28">
        <v>9</v>
      </c>
      <c r="J727" s="28" t="str">
        <f>VLOOKUP(I727,'111'!$G$37:$I$76,2,0)</f>
        <v>命中</v>
      </c>
      <c r="K727" s="28">
        <v>80</v>
      </c>
      <c r="L727" s="28" t="str">
        <f>G727&amp;"+"&amp;H727/10&amp;"%，"&amp;J727&amp;"+"&amp;K727/10&amp;"%"</f>
        <v>攻击加成+8%，命中+8%</v>
      </c>
      <c r="M727" s="1">
        <v>2</v>
      </c>
      <c r="N727" s="1" t="str">
        <f t="shared" si="87"/>
        <v>18</v>
      </c>
    </row>
    <row r="728" spans="1:14" x14ac:dyDescent="0.25">
      <c r="A728" s="5" t="str">
        <f t="shared" si="83"/>
        <v>31804903</v>
      </c>
      <c r="B728" s="5">
        <v>31804</v>
      </c>
      <c r="C728" s="19" t="s">
        <v>94</v>
      </c>
      <c r="D728" s="5">
        <v>3</v>
      </c>
      <c r="E728" s="8" t="s">
        <v>135</v>
      </c>
      <c r="F728" s="9">
        <v>3</v>
      </c>
      <c r="G728" s="28" t="str">
        <f>VLOOKUP(F728,'111'!$G$37:$I$76,2,0)</f>
        <v>防御</v>
      </c>
      <c r="H728" s="28">
        <v>400</v>
      </c>
      <c r="I728" s="28">
        <v>1</v>
      </c>
      <c r="J728" s="28" t="str">
        <f>VLOOKUP(I728,'111'!$G$37:$I$76,2,0)</f>
        <v>生命</v>
      </c>
      <c r="K728" s="28">
        <v>3000</v>
      </c>
      <c r="L728" s="28" t="str">
        <f>G728&amp;"+"&amp;H728&amp;"，"&amp;J728&amp;"+"&amp;K728&amp;""</f>
        <v>防御+400，生命+3000</v>
      </c>
      <c r="M728" s="1">
        <v>2</v>
      </c>
      <c r="N728" s="1" t="str">
        <f t="shared" si="87"/>
        <v>18</v>
      </c>
    </row>
    <row r="729" spans="1:14" x14ac:dyDescent="0.25">
      <c r="A729" s="5" t="str">
        <f t="shared" si="83"/>
        <v>31804904</v>
      </c>
      <c r="B729" s="5">
        <v>31804</v>
      </c>
      <c r="C729" s="19" t="s">
        <v>94</v>
      </c>
      <c r="D729" s="5">
        <v>4</v>
      </c>
      <c r="E729" s="8" t="s">
        <v>136</v>
      </c>
      <c r="F729" s="9">
        <v>7</v>
      </c>
      <c r="G729" s="28" t="str">
        <f>VLOOKUP(F729,'111'!$G$37:$I$76,2,0)</f>
        <v>伤害加成</v>
      </c>
      <c r="H729" s="28">
        <v>60</v>
      </c>
      <c r="I729" s="28">
        <v>13</v>
      </c>
      <c r="J729" s="28" t="str">
        <f>VLOOKUP(I729,'111'!$G$37:$I$76,2,0)</f>
        <v>暴击伤害</v>
      </c>
      <c r="K729" s="28">
        <v>160</v>
      </c>
      <c r="L729" s="28" t="str">
        <f>G729&amp;"+"&amp;H729/10&amp;"%，"&amp;J729&amp;"+"&amp;K729/10&amp;"%"</f>
        <v>伤害加成+6%，暴击伤害+16%</v>
      </c>
      <c r="M729" s="1">
        <v>2</v>
      </c>
      <c r="N729" s="1" t="str">
        <f t="shared" si="87"/>
        <v>18</v>
      </c>
    </row>
    <row r="730" spans="1:14" x14ac:dyDescent="0.25">
      <c r="A730" s="5" t="str">
        <f t="shared" si="83"/>
        <v>31804905</v>
      </c>
      <c r="B730" s="5">
        <v>31804</v>
      </c>
      <c r="C730" s="19" t="s">
        <v>94</v>
      </c>
      <c r="D730" s="5">
        <v>5</v>
      </c>
      <c r="E730" s="8" t="s">
        <v>137</v>
      </c>
      <c r="F730" s="9">
        <v>7</v>
      </c>
      <c r="G730" s="28" t="str">
        <f>VLOOKUP(F730,'111'!$G$37:$I$76,2,0)</f>
        <v>伤害加成</v>
      </c>
      <c r="H730" s="28">
        <v>100</v>
      </c>
      <c r="I730" s="28">
        <v>8</v>
      </c>
      <c r="J730" s="28" t="str">
        <f>VLOOKUP(I730,'111'!$G$37:$I$76,2,0)</f>
        <v>伤害减免</v>
      </c>
      <c r="K730" s="28">
        <v>40</v>
      </c>
      <c r="L730" s="28" t="str">
        <f>G730&amp;"+"&amp;H730/10&amp;"%，"&amp;J730&amp;"+"&amp;K730/10&amp;"%"</f>
        <v>伤害加成+10%，伤害减免+4%</v>
      </c>
      <c r="M730" s="1">
        <v>2</v>
      </c>
      <c r="N730" s="1" t="str">
        <f t="shared" si="87"/>
        <v>18</v>
      </c>
    </row>
    <row r="731" spans="1:14" x14ac:dyDescent="0.25">
      <c r="A731" s="5" t="str">
        <f t="shared" si="83"/>
        <v>31804906</v>
      </c>
      <c r="B731" s="5">
        <v>31804</v>
      </c>
      <c r="C731" s="19" t="s">
        <v>94</v>
      </c>
      <c r="D731" s="5">
        <v>6</v>
      </c>
      <c r="E731" s="8" t="s">
        <v>211</v>
      </c>
      <c r="F731" s="9">
        <v>2</v>
      </c>
      <c r="G731" s="28" t="str">
        <f>VLOOKUP(F731,'111'!$G$37:$I$76,2,0)</f>
        <v>攻击</v>
      </c>
      <c r="H731" s="28">
        <v>2000</v>
      </c>
      <c r="I731" s="28">
        <v>3</v>
      </c>
      <c r="J731" s="28" t="str">
        <f>VLOOKUP(I731,'111'!$G$37:$I$76,2,0)</f>
        <v>防御</v>
      </c>
      <c r="K731" s="28">
        <v>600</v>
      </c>
      <c r="L731" s="28" t="str">
        <f>G731&amp;"+"&amp;H731&amp;"，"&amp;J731&amp;"+"&amp;K731&amp;""</f>
        <v>攻击+2000，防御+600</v>
      </c>
      <c r="M731" s="1">
        <v>2</v>
      </c>
      <c r="N731" s="1" t="str">
        <f t="shared" si="87"/>
        <v>18</v>
      </c>
    </row>
    <row r="732" spans="1:14" x14ac:dyDescent="0.25">
      <c r="A732" s="5" t="str">
        <f t="shared" si="83"/>
        <v>31804907</v>
      </c>
      <c r="B732" s="5">
        <v>31804</v>
      </c>
      <c r="C732" s="19" t="s">
        <v>94</v>
      </c>
      <c r="D732" s="5">
        <v>7</v>
      </c>
      <c r="E732" s="8" t="s">
        <v>212</v>
      </c>
      <c r="F732" s="9">
        <v>5</v>
      </c>
      <c r="G732" s="28" t="str">
        <f>VLOOKUP(F732,'111'!$G$37:$I$76,2,0)</f>
        <v>攻击加成</v>
      </c>
      <c r="H732" s="28">
        <v>80</v>
      </c>
      <c r="I732" s="28">
        <v>22</v>
      </c>
      <c r="J732" s="28" t="str">
        <f>VLOOKUP(I732,'111'!$G$37:$I$76,2,0)</f>
        <v>最终增伤</v>
      </c>
      <c r="K732" s="28">
        <v>30</v>
      </c>
      <c r="L732" s="28" t="str">
        <f>G732&amp;"+"&amp;H732/10&amp;"%，"&amp;J732&amp;"+"&amp;K732/10&amp;"%"</f>
        <v>攻击加成+8%，最终增伤+3%</v>
      </c>
      <c r="M732" s="1">
        <v>2</v>
      </c>
      <c r="N732" s="1" t="str">
        <f t="shared" si="87"/>
        <v>18</v>
      </c>
    </row>
    <row r="733" spans="1:14" x14ac:dyDescent="0.25">
      <c r="A733" s="5" t="str">
        <f t="shared" si="83"/>
        <v>31804908</v>
      </c>
      <c r="B733" s="5">
        <v>31804</v>
      </c>
      <c r="C733" s="19" t="s">
        <v>94</v>
      </c>
      <c r="D733" s="5">
        <v>8</v>
      </c>
      <c r="E733" s="8" t="s">
        <v>213</v>
      </c>
      <c r="F733" s="9">
        <v>2</v>
      </c>
      <c r="G733" s="28" t="str">
        <f>VLOOKUP(F733,'111'!$G$37:$I$76,2,0)</f>
        <v>攻击</v>
      </c>
      <c r="H733" s="28">
        <v>3000</v>
      </c>
      <c r="I733" s="28">
        <v>3</v>
      </c>
      <c r="J733" s="28" t="str">
        <f>VLOOKUP(I733,'111'!$G$37:$I$76,2,0)</f>
        <v>防御</v>
      </c>
      <c r="K733" s="28">
        <v>900</v>
      </c>
      <c r="L733" s="28" t="str">
        <f>G733&amp;"+"&amp;H733&amp;"，"&amp;J733&amp;"+"&amp;K733&amp;""</f>
        <v>攻击+3000，防御+900</v>
      </c>
      <c r="M733" s="1">
        <v>2</v>
      </c>
      <c r="N733" s="1" t="str">
        <f t="shared" si="87"/>
        <v>18</v>
      </c>
    </row>
    <row r="734" spans="1:14" x14ac:dyDescent="0.25">
      <c r="A734" s="5" t="str">
        <f t="shared" si="83"/>
        <v>31804909</v>
      </c>
      <c r="B734" s="5">
        <v>31804</v>
      </c>
      <c r="C734" s="19" t="s">
        <v>94</v>
      </c>
      <c r="D734" s="5">
        <v>9</v>
      </c>
      <c r="E734" s="8" t="s">
        <v>214</v>
      </c>
      <c r="F734" s="9">
        <v>5</v>
      </c>
      <c r="G734" s="28" t="str">
        <f>VLOOKUP(F734,'111'!$G$37:$I$76,2,0)</f>
        <v>攻击加成</v>
      </c>
      <c r="H734" s="28">
        <v>120</v>
      </c>
      <c r="I734" s="28">
        <v>22</v>
      </c>
      <c r="J734" s="28" t="str">
        <f>VLOOKUP(I734,'111'!$G$37:$I$76,2,0)</f>
        <v>最终增伤</v>
      </c>
      <c r="K734" s="28">
        <v>45</v>
      </c>
      <c r="L734" s="28" t="str">
        <f>G734&amp;"+"&amp;H734/10&amp;"%，"&amp;J734&amp;"+"&amp;K734/10&amp;"%"</f>
        <v>攻击加成+12%，最终增伤+4.5%</v>
      </c>
      <c r="M734" s="1">
        <v>2</v>
      </c>
      <c r="N734" s="1" t="str">
        <f t="shared" si="87"/>
        <v>18</v>
      </c>
    </row>
    <row r="735" spans="1:14" x14ac:dyDescent="0.25">
      <c r="A735" s="5" t="str">
        <f t="shared" ref="A735" si="88">B735&amp;9&amp;D735</f>
        <v>31804910</v>
      </c>
      <c r="B735" s="5">
        <v>31804</v>
      </c>
      <c r="C735" s="19" t="s">
        <v>94</v>
      </c>
      <c r="D735" s="5">
        <v>10</v>
      </c>
      <c r="E735" s="8" t="s">
        <v>215</v>
      </c>
      <c r="F735" s="9">
        <v>2</v>
      </c>
      <c r="G735" s="28" t="str">
        <f>VLOOKUP(F735,'111'!$G$37:$I$76,2,0)</f>
        <v>攻击</v>
      </c>
      <c r="H735" s="28">
        <v>4500</v>
      </c>
      <c r="I735" s="28">
        <v>3</v>
      </c>
      <c r="J735" s="28" t="str">
        <f>VLOOKUP(I735,'111'!$G$37:$I$76,2,0)</f>
        <v>防御</v>
      </c>
      <c r="K735" s="28">
        <v>1350</v>
      </c>
      <c r="L735" s="28" t="str">
        <f>G735&amp;"+"&amp;H735&amp;"，"&amp;J735&amp;"+"&amp;K735&amp;""</f>
        <v>攻击+4500，防御+1350</v>
      </c>
      <c r="M735" s="1">
        <v>2</v>
      </c>
      <c r="N735" s="1" t="str">
        <f t="shared" si="87"/>
        <v>18</v>
      </c>
    </row>
    <row r="736" spans="1:14" x14ac:dyDescent="0.25">
      <c r="A736" s="5" t="str">
        <f t="shared" si="84"/>
        <v>31804911</v>
      </c>
      <c r="B736" s="5">
        <v>31804</v>
      </c>
      <c r="C736" s="19" t="s">
        <v>94</v>
      </c>
      <c r="D736" s="5">
        <v>11</v>
      </c>
      <c r="E736" s="8" t="s">
        <v>216</v>
      </c>
      <c r="F736" s="9">
        <v>2</v>
      </c>
      <c r="G736" s="28" t="str">
        <f>VLOOKUP(F736,'111'!$G$37:$I$76,2,0)</f>
        <v>攻击</v>
      </c>
      <c r="H736" s="28"/>
      <c r="I736" s="28">
        <v>3</v>
      </c>
      <c r="J736" s="28" t="str">
        <f>VLOOKUP(I736,'111'!$G$37:$I$76,2,0)</f>
        <v>防御</v>
      </c>
      <c r="K736" s="28"/>
      <c r="L736" s="28" t="str">
        <f>G736&amp;"+"&amp;H736&amp;"，"&amp;J736&amp;"+"&amp;K736&amp;""</f>
        <v>攻击+，防御+</v>
      </c>
      <c r="M736" s="1">
        <v>2</v>
      </c>
      <c r="N736" s="1" t="str">
        <f t="shared" si="87"/>
        <v>18</v>
      </c>
    </row>
    <row r="737" spans="1:14" x14ac:dyDescent="0.25">
      <c r="A737" s="5" t="str">
        <f t="shared" si="84"/>
        <v>31804912</v>
      </c>
      <c r="B737" s="5">
        <v>31804</v>
      </c>
      <c r="C737" s="19" t="s">
        <v>94</v>
      </c>
      <c r="D737" s="5">
        <v>12</v>
      </c>
      <c r="E737" s="8" t="s">
        <v>217</v>
      </c>
      <c r="F737" s="9">
        <v>5</v>
      </c>
      <c r="G737" s="28" t="str">
        <f>VLOOKUP(F737,'111'!$G$37:$I$76,2,0)</f>
        <v>攻击加成</v>
      </c>
      <c r="H737" s="28"/>
      <c r="I737" s="28">
        <v>22</v>
      </c>
      <c r="J737" s="28" t="str">
        <f>VLOOKUP(I737,'111'!$G$37:$I$76,2,0)</f>
        <v>最终增伤</v>
      </c>
      <c r="K737" s="28"/>
      <c r="L737" s="28" t="str">
        <f>G737&amp;"+"&amp;H737/10&amp;"%，"&amp;J737&amp;"+"&amp;K737/10&amp;"%"</f>
        <v>攻击加成+0%，最终增伤+0%</v>
      </c>
      <c r="M737" s="1">
        <v>2</v>
      </c>
      <c r="N737" s="1" t="str">
        <f t="shared" si="87"/>
        <v>18</v>
      </c>
    </row>
    <row r="738" spans="1:14" x14ac:dyDescent="0.25">
      <c r="A738" s="5" t="str">
        <f t="shared" si="84"/>
        <v>31804913</v>
      </c>
      <c r="B738" s="5">
        <v>31804</v>
      </c>
      <c r="C738" s="19" t="s">
        <v>94</v>
      </c>
      <c r="D738" s="5">
        <v>13</v>
      </c>
      <c r="E738" s="8" t="s">
        <v>218</v>
      </c>
      <c r="F738" s="9">
        <v>2</v>
      </c>
      <c r="G738" s="28" t="str">
        <f>VLOOKUP(F738,'111'!$G$37:$I$76,2,0)</f>
        <v>攻击</v>
      </c>
      <c r="H738" s="28"/>
      <c r="I738" s="28">
        <v>3</v>
      </c>
      <c r="J738" s="28" t="str">
        <f>VLOOKUP(I738,'111'!$G$37:$I$76,2,0)</f>
        <v>防御</v>
      </c>
      <c r="K738" s="28"/>
      <c r="L738" s="28" t="str">
        <f>G738&amp;"+"&amp;H738&amp;"，"&amp;J738&amp;"+"&amp;K738&amp;""</f>
        <v>攻击+，防御+</v>
      </c>
      <c r="M738" s="1">
        <v>2</v>
      </c>
      <c r="N738" s="1" t="str">
        <f t="shared" si="87"/>
        <v>18</v>
      </c>
    </row>
    <row r="739" spans="1:14" x14ac:dyDescent="0.25">
      <c r="A739" s="5" t="str">
        <f t="shared" si="84"/>
        <v>31804914</v>
      </c>
      <c r="B739" s="5">
        <v>31804</v>
      </c>
      <c r="C739" s="19" t="s">
        <v>94</v>
      </c>
      <c r="D739" s="5">
        <v>14</v>
      </c>
      <c r="E739" s="8" t="s">
        <v>219</v>
      </c>
      <c r="F739" s="9">
        <v>5</v>
      </c>
      <c r="G739" s="28" t="str">
        <f>VLOOKUP(F739,'111'!$G$37:$I$76,2,0)</f>
        <v>攻击加成</v>
      </c>
      <c r="H739" s="28"/>
      <c r="I739" s="28">
        <v>22</v>
      </c>
      <c r="J739" s="28" t="str">
        <f>VLOOKUP(I739,'111'!$G$37:$I$76,2,0)</f>
        <v>最终增伤</v>
      </c>
      <c r="K739" s="28"/>
      <c r="L739" s="28" t="str">
        <f>G739&amp;"+"&amp;H739/10&amp;"%，"&amp;J739&amp;"+"&amp;K739/10&amp;"%"</f>
        <v>攻击加成+0%，最终增伤+0%</v>
      </c>
      <c r="M739" s="1">
        <v>2</v>
      </c>
      <c r="N739" s="1" t="str">
        <f t="shared" si="87"/>
        <v>18</v>
      </c>
    </row>
    <row r="740" spans="1:14" x14ac:dyDescent="0.25">
      <c r="A740" s="5" t="str">
        <f t="shared" si="84"/>
        <v>31804915</v>
      </c>
      <c r="B740" s="5">
        <v>31804</v>
      </c>
      <c r="C740" s="19" t="s">
        <v>94</v>
      </c>
      <c r="D740" s="5">
        <v>15</v>
      </c>
      <c r="E740" s="8" t="s">
        <v>220</v>
      </c>
      <c r="F740" s="9">
        <v>2</v>
      </c>
      <c r="G740" s="28" t="str">
        <f>VLOOKUP(F740,'111'!$G$37:$I$76,2,0)</f>
        <v>攻击</v>
      </c>
      <c r="H740" s="28"/>
      <c r="I740" s="28">
        <v>3</v>
      </c>
      <c r="J740" s="28" t="str">
        <f>VLOOKUP(I740,'111'!$G$37:$I$76,2,0)</f>
        <v>防御</v>
      </c>
      <c r="K740" s="28"/>
      <c r="L740" s="28" t="str">
        <f>G740&amp;"+"&amp;H740&amp;"，"&amp;J740&amp;"+"&amp;K740&amp;""</f>
        <v>攻击+，防御+</v>
      </c>
      <c r="M740" s="1">
        <v>2</v>
      </c>
      <c r="N740" s="1" t="str">
        <f t="shared" si="87"/>
        <v>18</v>
      </c>
    </row>
    <row r="741" spans="1:14" x14ac:dyDescent="0.25">
      <c r="A741" s="5" t="str">
        <f t="shared" si="83"/>
        <v>31501901</v>
      </c>
      <c r="B741" s="5">
        <v>31501</v>
      </c>
      <c r="C741" s="5" t="s">
        <v>95</v>
      </c>
      <c r="D741" s="5">
        <v>1</v>
      </c>
      <c r="E741" s="8" t="s">
        <v>133</v>
      </c>
      <c r="F741" s="9">
        <v>2</v>
      </c>
      <c r="G741" s="28" t="s">
        <v>158</v>
      </c>
      <c r="H741" s="28">
        <v>300</v>
      </c>
      <c r="I741" s="28">
        <v>1</v>
      </c>
      <c r="J741" s="28" t="s">
        <v>156</v>
      </c>
      <c r="K741" s="28">
        <v>750</v>
      </c>
      <c r="L741" s="28" t="str">
        <f>G741&amp;"+"&amp;H741&amp;"，"&amp;J741&amp;"+"&amp;K741</f>
        <v>攻击+300，生命+750</v>
      </c>
      <c r="M741" s="1">
        <v>2</v>
      </c>
      <c r="N741" s="1" t="str">
        <f t="shared" si="87"/>
        <v>15</v>
      </c>
    </row>
    <row r="742" spans="1:14" x14ac:dyDescent="0.25">
      <c r="A742" s="5" t="str">
        <f t="shared" si="83"/>
        <v>31501902</v>
      </c>
      <c r="B742" s="5">
        <v>31501</v>
      </c>
      <c r="C742" s="5" t="s">
        <v>95</v>
      </c>
      <c r="D742" s="5">
        <v>2</v>
      </c>
      <c r="E742" s="8" t="s">
        <v>134</v>
      </c>
      <c r="F742" s="9">
        <v>5</v>
      </c>
      <c r="G742" s="28" t="s">
        <v>161</v>
      </c>
      <c r="H742" s="28">
        <v>60</v>
      </c>
      <c r="I742" s="28">
        <v>9</v>
      </c>
      <c r="J742" s="28" t="s">
        <v>164</v>
      </c>
      <c r="K742" s="28">
        <v>60</v>
      </c>
      <c r="L742" s="28" t="str">
        <f>G742&amp;"+"&amp;H742/10&amp;"%，"&amp;J742&amp;"+"&amp;K742/10&amp;"%"</f>
        <v>攻击加成+6%，命中+6%</v>
      </c>
      <c r="M742" s="1">
        <v>2</v>
      </c>
      <c r="N742" s="1" t="str">
        <f t="shared" si="87"/>
        <v>15</v>
      </c>
    </row>
    <row r="743" spans="1:14" x14ac:dyDescent="0.25">
      <c r="A743" s="5" t="str">
        <f t="shared" si="83"/>
        <v>31501903</v>
      </c>
      <c r="B743" s="5">
        <v>31501</v>
      </c>
      <c r="C743" s="5" t="s">
        <v>95</v>
      </c>
      <c r="D743" s="5">
        <v>3</v>
      </c>
      <c r="E743" s="8" t="s">
        <v>135</v>
      </c>
      <c r="F743" s="9">
        <v>3</v>
      </c>
      <c r="G743" s="28" t="s">
        <v>159</v>
      </c>
      <c r="H743" s="28">
        <v>300</v>
      </c>
      <c r="I743" s="28">
        <v>1</v>
      </c>
      <c r="J743" s="28" t="s">
        <v>156</v>
      </c>
      <c r="K743" s="28">
        <v>2250</v>
      </c>
      <c r="L743" s="28" t="str">
        <f>G743&amp;"+"&amp;H743&amp;"，"&amp;J743&amp;"+"&amp;K743&amp;""</f>
        <v>防御+300，生命+2250</v>
      </c>
      <c r="M743" s="1">
        <v>2</v>
      </c>
      <c r="N743" s="1" t="str">
        <f t="shared" si="87"/>
        <v>15</v>
      </c>
    </row>
    <row r="744" spans="1:14" x14ac:dyDescent="0.25">
      <c r="A744" s="5" t="str">
        <f t="shared" si="83"/>
        <v>31501904</v>
      </c>
      <c r="B744" s="5">
        <v>31501</v>
      </c>
      <c r="C744" s="5" t="s">
        <v>95</v>
      </c>
      <c r="D744" s="5">
        <v>4</v>
      </c>
      <c r="E744" s="8" t="s">
        <v>136</v>
      </c>
      <c r="F744" s="9">
        <v>7</v>
      </c>
      <c r="G744" s="28" t="s">
        <v>151</v>
      </c>
      <c r="H744" s="28">
        <v>45</v>
      </c>
      <c r="I744" s="28">
        <v>13</v>
      </c>
      <c r="J744" s="28" t="s">
        <v>167</v>
      </c>
      <c r="K744" s="28">
        <v>120</v>
      </c>
      <c r="L744" s="28" t="str">
        <f>G744&amp;"+"&amp;H744/10&amp;"%，"&amp;J744&amp;"+"&amp;K744/10&amp;"%"</f>
        <v>伤害加成+4.5%，暴击伤害+12%</v>
      </c>
      <c r="M744" s="1">
        <v>2</v>
      </c>
      <c r="N744" s="1" t="str">
        <f t="shared" si="87"/>
        <v>15</v>
      </c>
    </row>
    <row r="745" spans="1:14" x14ac:dyDescent="0.25">
      <c r="A745" s="5" t="str">
        <f t="shared" ref="A745:A808" si="89">B745&amp;90&amp;D745</f>
        <v>31501905</v>
      </c>
      <c r="B745" s="5">
        <v>31501</v>
      </c>
      <c r="C745" s="5" t="s">
        <v>95</v>
      </c>
      <c r="D745" s="5">
        <v>5</v>
      </c>
      <c r="E745" s="8" t="s">
        <v>137</v>
      </c>
      <c r="F745" s="9">
        <v>7</v>
      </c>
      <c r="G745" s="28" t="s">
        <v>151</v>
      </c>
      <c r="H745" s="28">
        <v>75</v>
      </c>
      <c r="I745" s="28">
        <v>8</v>
      </c>
      <c r="J745" s="28" t="s">
        <v>163</v>
      </c>
      <c r="K745" s="28">
        <v>30</v>
      </c>
      <c r="L745" s="28" t="str">
        <f>G745&amp;"+"&amp;H745/10&amp;"%，"&amp;J745&amp;"+"&amp;K745/10&amp;"%"</f>
        <v>伤害加成+7.5%，伤害减免+3%</v>
      </c>
      <c r="M745" s="1">
        <v>2</v>
      </c>
      <c r="N745" s="1" t="str">
        <f t="shared" si="87"/>
        <v>15</v>
      </c>
    </row>
    <row r="746" spans="1:14" x14ac:dyDescent="0.25">
      <c r="A746" s="5" t="str">
        <f t="shared" si="89"/>
        <v>31501906</v>
      </c>
      <c r="B746" s="5">
        <v>31501</v>
      </c>
      <c r="C746" s="5" t="s">
        <v>95</v>
      </c>
      <c r="D746" s="5">
        <v>6</v>
      </c>
      <c r="E746" s="8" t="s">
        <v>211</v>
      </c>
      <c r="F746" s="9">
        <v>2</v>
      </c>
      <c r="G746" s="28" t="s">
        <v>158</v>
      </c>
      <c r="H746" s="28">
        <v>1500</v>
      </c>
      <c r="I746" s="28">
        <v>3</v>
      </c>
      <c r="J746" s="28" t="s">
        <v>159</v>
      </c>
      <c r="K746" s="28">
        <v>450</v>
      </c>
      <c r="L746" s="28" t="str">
        <f>G746&amp;"+"&amp;H746&amp;"，"&amp;J746&amp;"+"&amp;K746&amp;""</f>
        <v>攻击+1500，防御+450</v>
      </c>
      <c r="M746" s="1">
        <v>2</v>
      </c>
      <c r="N746" s="1" t="str">
        <f t="shared" si="87"/>
        <v>15</v>
      </c>
    </row>
    <row r="747" spans="1:14" x14ac:dyDescent="0.25">
      <c r="A747" s="5" t="str">
        <f t="shared" si="89"/>
        <v>31501907</v>
      </c>
      <c r="B747" s="5">
        <v>31501</v>
      </c>
      <c r="C747" s="5" t="s">
        <v>95</v>
      </c>
      <c r="D747" s="5">
        <v>7</v>
      </c>
      <c r="E747" s="8" t="s">
        <v>212</v>
      </c>
      <c r="F747" s="9">
        <v>5</v>
      </c>
      <c r="G747" s="28" t="s">
        <v>161</v>
      </c>
      <c r="H747" s="28">
        <v>60</v>
      </c>
      <c r="I747" s="28">
        <v>22</v>
      </c>
      <c r="J747" s="28" t="s">
        <v>236</v>
      </c>
      <c r="K747" s="28">
        <v>22</v>
      </c>
      <c r="L747" s="28" t="str">
        <f>G747&amp;"+"&amp;H747/10&amp;"%，"&amp;J747&amp;"+"&amp;K747/10&amp;"%"</f>
        <v>攻击加成+6%，最终增伤+2.2%</v>
      </c>
      <c r="M747" s="1">
        <v>2</v>
      </c>
      <c r="N747" s="1" t="str">
        <f t="shared" si="87"/>
        <v>15</v>
      </c>
    </row>
    <row r="748" spans="1:14" x14ac:dyDescent="0.25">
      <c r="A748" s="5" t="str">
        <f t="shared" si="89"/>
        <v>31501908</v>
      </c>
      <c r="B748" s="5">
        <v>31501</v>
      </c>
      <c r="C748" s="5" t="s">
        <v>95</v>
      </c>
      <c r="D748" s="5">
        <v>8</v>
      </c>
      <c r="E748" s="8" t="s">
        <v>213</v>
      </c>
      <c r="F748" s="9">
        <v>2</v>
      </c>
      <c r="G748" s="28" t="s">
        <v>158</v>
      </c>
      <c r="H748" s="28">
        <v>2250</v>
      </c>
      <c r="I748" s="28">
        <v>3</v>
      </c>
      <c r="J748" s="28" t="s">
        <v>159</v>
      </c>
      <c r="K748" s="28">
        <v>675</v>
      </c>
      <c r="L748" s="28" t="str">
        <f>G748&amp;"+"&amp;H748&amp;"，"&amp;J748&amp;"+"&amp;K748&amp;""</f>
        <v>攻击+2250，防御+675</v>
      </c>
      <c r="M748" s="1">
        <v>2</v>
      </c>
      <c r="N748" s="1" t="str">
        <f t="shared" si="87"/>
        <v>15</v>
      </c>
    </row>
    <row r="749" spans="1:14" x14ac:dyDescent="0.25">
      <c r="A749" s="5" t="str">
        <f t="shared" si="89"/>
        <v>31501909</v>
      </c>
      <c r="B749" s="5">
        <v>31501</v>
      </c>
      <c r="C749" s="5" t="s">
        <v>95</v>
      </c>
      <c r="D749" s="5">
        <v>9</v>
      </c>
      <c r="E749" s="8" t="s">
        <v>214</v>
      </c>
      <c r="F749" s="9">
        <v>5</v>
      </c>
      <c r="G749" s="28" t="s">
        <v>161</v>
      </c>
      <c r="H749" s="28">
        <v>90</v>
      </c>
      <c r="I749" s="28">
        <v>22</v>
      </c>
      <c r="J749" s="28" t="s">
        <v>236</v>
      </c>
      <c r="K749" s="28">
        <v>33</v>
      </c>
      <c r="L749" s="28" t="str">
        <f>G749&amp;"+"&amp;H749/10&amp;"%，"&amp;J749&amp;"+"&amp;K749/10&amp;"%"</f>
        <v>攻击加成+9%，最终增伤+3.3%</v>
      </c>
      <c r="M749" s="1">
        <v>2</v>
      </c>
      <c r="N749" s="1" t="str">
        <f t="shared" si="87"/>
        <v>15</v>
      </c>
    </row>
    <row r="750" spans="1:14" x14ac:dyDescent="0.25">
      <c r="A750" s="5" t="str">
        <f t="shared" ref="A750" si="90">B750&amp;9&amp;D750</f>
        <v>31501910</v>
      </c>
      <c r="B750" s="5">
        <v>31501</v>
      </c>
      <c r="C750" s="5" t="s">
        <v>95</v>
      </c>
      <c r="D750" s="5">
        <v>10</v>
      </c>
      <c r="E750" s="8" t="s">
        <v>215</v>
      </c>
      <c r="F750" s="9">
        <v>2</v>
      </c>
      <c r="G750" s="28" t="s">
        <v>158</v>
      </c>
      <c r="H750" s="28">
        <v>3375</v>
      </c>
      <c r="I750" s="28">
        <v>3</v>
      </c>
      <c r="J750" s="28" t="s">
        <v>159</v>
      </c>
      <c r="K750" s="28">
        <v>1012</v>
      </c>
      <c r="L750" s="28" t="str">
        <f>G750&amp;"+"&amp;H750&amp;"，"&amp;J750&amp;"+"&amp;K750&amp;""</f>
        <v>攻击+3375，防御+1012</v>
      </c>
      <c r="M750" s="1">
        <v>2</v>
      </c>
      <c r="N750" s="1" t="str">
        <f t="shared" si="87"/>
        <v>15</v>
      </c>
    </row>
    <row r="751" spans="1:14" x14ac:dyDescent="0.25">
      <c r="A751" s="5" t="str">
        <f t="shared" si="84"/>
        <v>31501911</v>
      </c>
      <c r="B751" s="5">
        <v>31501</v>
      </c>
      <c r="C751" s="5" t="s">
        <v>95</v>
      </c>
      <c r="D751" s="5">
        <v>11</v>
      </c>
      <c r="E751" s="8" t="s">
        <v>216</v>
      </c>
      <c r="F751" s="9">
        <v>2</v>
      </c>
      <c r="G751" s="28" t="s">
        <v>158</v>
      </c>
      <c r="H751" s="28">
        <v>0</v>
      </c>
      <c r="I751" s="28">
        <v>3</v>
      </c>
      <c r="J751" s="28" t="s">
        <v>159</v>
      </c>
      <c r="K751" s="28">
        <v>0</v>
      </c>
      <c r="L751" s="28" t="str">
        <f>G751&amp;"+"&amp;H751&amp;"，"&amp;J751&amp;"+"&amp;K751&amp;""</f>
        <v>攻击+0，防御+0</v>
      </c>
      <c r="M751" s="1">
        <v>2</v>
      </c>
      <c r="N751" s="1" t="str">
        <f t="shared" si="87"/>
        <v>15</v>
      </c>
    </row>
    <row r="752" spans="1:14" x14ac:dyDescent="0.25">
      <c r="A752" s="5" t="str">
        <f t="shared" si="84"/>
        <v>31501912</v>
      </c>
      <c r="B752" s="5">
        <v>31501</v>
      </c>
      <c r="C752" s="5" t="s">
        <v>95</v>
      </c>
      <c r="D752" s="5">
        <v>12</v>
      </c>
      <c r="E752" s="8" t="s">
        <v>217</v>
      </c>
      <c r="F752" s="9">
        <v>5</v>
      </c>
      <c r="G752" s="28" t="s">
        <v>161</v>
      </c>
      <c r="H752" s="28">
        <v>0</v>
      </c>
      <c r="I752" s="28">
        <v>22</v>
      </c>
      <c r="J752" s="28" t="s">
        <v>236</v>
      </c>
      <c r="K752" s="28">
        <v>0</v>
      </c>
      <c r="L752" s="28" t="str">
        <f>G752&amp;"+"&amp;H752/10&amp;"%，"&amp;J752&amp;"+"&amp;K752/10&amp;"%"</f>
        <v>攻击加成+0%，最终增伤+0%</v>
      </c>
      <c r="M752" s="1">
        <v>2</v>
      </c>
      <c r="N752" s="1" t="str">
        <f t="shared" si="87"/>
        <v>15</v>
      </c>
    </row>
    <row r="753" spans="1:14" x14ac:dyDescent="0.25">
      <c r="A753" s="5" t="str">
        <f t="shared" si="84"/>
        <v>31501913</v>
      </c>
      <c r="B753" s="5">
        <v>31501</v>
      </c>
      <c r="C753" s="5" t="s">
        <v>95</v>
      </c>
      <c r="D753" s="5">
        <v>13</v>
      </c>
      <c r="E753" s="8" t="s">
        <v>218</v>
      </c>
      <c r="F753" s="9">
        <v>2</v>
      </c>
      <c r="G753" s="28" t="s">
        <v>158</v>
      </c>
      <c r="H753" s="28">
        <v>0</v>
      </c>
      <c r="I753" s="28">
        <v>3</v>
      </c>
      <c r="J753" s="28" t="s">
        <v>159</v>
      </c>
      <c r="K753" s="28">
        <v>0</v>
      </c>
      <c r="L753" s="28" t="str">
        <f>G753&amp;"+"&amp;H753&amp;"，"&amp;J753&amp;"+"&amp;K753&amp;""</f>
        <v>攻击+0，防御+0</v>
      </c>
      <c r="M753" s="1">
        <v>2</v>
      </c>
      <c r="N753" s="1" t="str">
        <f t="shared" si="87"/>
        <v>15</v>
      </c>
    </row>
    <row r="754" spans="1:14" x14ac:dyDescent="0.25">
      <c r="A754" s="5" t="str">
        <f t="shared" ref="A754:A815" si="91">B754&amp;9&amp;D754</f>
        <v>31501914</v>
      </c>
      <c r="B754" s="5">
        <v>31501</v>
      </c>
      <c r="C754" s="5" t="s">
        <v>95</v>
      </c>
      <c r="D754" s="5">
        <v>14</v>
      </c>
      <c r="E754" s="8" t="s">
        <v>219</v>
      </c>
      <c r="F754" s="9">
        <v>5</v>
      </c>
      <c r="G754" s="28" t="s">
        <v>161</v>
      </c>
      <c r="H754" s="28">
        <v>0</v>
      </c>
      <c r="I754" s="28">
        <v>22</v>
      </c>
      <c r="J754" s="28" t="s">
        <v>236</v>
      </c>
      <c r="K754" s="28">
        <v>0</v>
      </c>
      <c r="L754" s="28" t="str">
        <f>G754&amp;"+"&amp;H754/10&amp;"%，"&amp;J754&amp;"+"&amp;K754/10&amp;"%"</f>
        <v>攻击加成+0%，最终增伤+0%</v>
      </c>
      <c r="M754" s="1">
        <v>2</v>
      </c>
      <c r="N754" s="1" t="str">
        <f t="shared" si="87"/>
        <v>15</v>
      </c>
    </row>
    <row r="755" spans="1:14" x14ac:dyDescent="0.25">
      <c r="A755" s="5" t="str">
        <f t="shared" si="91"/>
        <v>31501915</v>
      </c>
      <c r="B755" s="5">
        <v>31501</v>
      </c>
      <c r="C755" s="5" t="s">
        <v>95</v>
      </c>
      <c r="D755" s="5">
        <v>15</v>
      </c>
      <c r="E755" s="8" t="s">
        <v>220</v>
      </c>
      <c r="F755" s="9">
        <v>2</v>
      </c>
      <c r="G755" s="28" t="s">
        <v>158</v>
      </c>
      <c r="H755" s="28">
        <v>0</v>
      </c>
      <c r="I755" s="28">
        <v>3</v>
      </c>
      <c r="J755" s="28" t="s">
        <v>159</v>
      </c>
      <c r="K755" s="28">
        <v>0</v>
      </c>
      <c r="L755" s="28" t="str">
        <f>G755&amp;"+"&amp;H755&amp;"，"&amp;J755&amp;"+"&amp;K755&amp;""</f>
        <v>攻击+0，防御+0</v>
      </c>
      <c r="M755" s="1">
        <v>2</v>
      </c>
      <c r="N755" s="1" t="str">
        <f t="shared" si="87"/>
        <v>15</v>
      </c>
    </row>
    <row r="756" spans="1:14" x14ac:dyDescent="0.25">
      <c r="A756" s="5" t="str">
        <f t="shared" si="89"/>
        <v>31502901</v>
      </c>
      <c r="B756" s="5">
        <v>31502</v>
      </c>
      <c r="C756" s="19" t="s">
        <v>96</v>
      </c>
      <c r="D756" s="5">
        <v>1</v>
      </c>
      <c r="E756" s="8" t="s">
        <v>133</v>
      </c>
      <c r="F756" s="9">
        <v>3</v>
      </c>
      <c r="G756" s="28" t="str">
        <f>VLOOKUP(F756,'111'!$G$37:$I$76,2,0)</f>
        <v>防御</v>
      </c>
      <c r="H756" s="28">
        <f>INT(H681*0.75)</f>
        <v>225</v>
      </c>
      <c r="I756" s="28">
        <v>1</v>
      </c>
      <c r="J756" s="28" t="str">
        <f>VLOOKUP(I756,'111'!$G$37:$I$76,2,0)</f>
        <v>生命</v>
      </c>
      <c r="K756" s="28">
        <f t="shared" ref="K756:K770" si="92">INT(K681*0.75)</f>
        <v>1875</v>
      </c>
      <c r="L756" s="28" t="str">
        <f>G756&amp;"+"&amp;H756&amp;"，"&amp;J756&amp;"+"&amp;K756</f>
        <v>防御+225，生命+1875</v>
      </c>
      <c r="M756" s="1">
        <v>3</v>
      </c>
      <c r="N756" s="1" t="str">
        <f t="shared" si="87"/>
        <v>15</v>
      </c>
    </row>
    <row r="757" spans="1:14" x14ac:dyDescent="0.25">
      <c r="A757" s="5" t="str">
        <f t="shared" si="89"/>
        <v>31502902</v>
      </c>
      <c r="B757" s="5">
        <v>31502</v>
      </c>
      <c r="C757" s="19" t="s">
        <v>96</v>
      </c>
      <c r="D757" s="5">
        <v>2</v>
      </c>
      <c r="E757" s="8" t="s">
        <v>134</v>
      </c>
      <c r="F757" s="9">
        <v>4</v>
      </c>
      <c r="G757" s="28" t="str">
        <f>VLOOKUP(F757,'111'!$G$37:$I$76,2,0)</f>
        <v>生命加成</v>
      </c>
      <c r="H757" s="28">
        <f t="shared" ref="H757:H770" si="93">INT(H682*0.75)</f>
        <v>45</v>
      </c>
      <c r="I757" s="28">
        <v>10</v>
      </c>
      <c r="J757" s="28" t="str">
        <f>VLOOKUP(I757,'111'!$G$37:$I$76,2,0)</f>
        <v>闪避</v>
      </c>
      <c r="K757" s="28">
        <f t="shared" si="92"/>
        <v>60</v>
      </c>
      <c r="L757" s="28" t="str">
        <f>G757&amp;"+"&amp;H757/10&amp;"%，"&amp;J757&amp;"+"&amp;K757/10&amp;"%"</f>
        <v>生命加成+4.5%，闪避+6%</v>
      </c>
      <c r="M757" s="1">
        <v>3</v>
      </c>
      <c r="N757" s="1" t="str">
        <f t="shared" si="87"/>
        <v>15</v>
      </c>
    </row>
    <row r="758" spans="1:14" x14ac:dyDescent="0.25">
      <c r="A758" s="5" t="str">
        <f t="shared" si="89"/>
        <v>31502903</v>
      </c>
      <c r="B758" s="5">
        <v>31502</v>
      </c>
      <c r="C758" s="19" t="s">
        <v>96</v>
      </c>
      <c r="D758" s="5">
        <v>3</v>
      </c>
      <c r="E758" s="8" t="s">
        <v>135</v>
      </c>
      <c r="F758" s="9">
        <v>6</v>
      </c>
      <c r="G758" s="28" t="str">
        <f>VLOOKUP(F758,'111'!$G$37:$I$76,2,0)</f>
        <v>防御加成</v>
      </c>
      <c r="H758" s="28">
        <f t="shared" si="93"/>
        <v>60</v>
      </c>
      <c r="I758" s="28">
        <v>1</v>
      </c>
      <c r="J758" s="28" t="str">
        <f>VLOOKUP(I758,'111'!$G$37:$I$76,2,0)</f>
        <v>生命</v>
      </c>
      <c r="K758" s="28">
        <f t="shared" si="92"/>
        <v>5625</v>
      </c>
      <c r="L758" s="28" t="str">
        <f>G758&amp;"+"&amp;H758/10&amp;"%，"&amp;J758&amp;"+"&amp;K758&amp;""</f>
        <v>防御加成+6%，生命+5625</v>
      </c>
      <c r="M758" s="1">
        <v>3</v>
      </c>
      <c r="N758" s="1" t="str">
        <f t="shared" si="87"/>
        <v>15</v>
      </c>
    </row>
    <row r="759" spans="1:14" x14ac:dyDescent="0.25">
      <c r="A759" s="5" t="str">
        <f t="shared" si="89"/>
        <v>31502904</v>
      </c>
      <c r="B759" s="5">
        <v>31502</v>
      </c>
      <c r="C759" s="19" t="s">
        <v>96</v>
      </c>
      <c r="D759" s="5">
        <v>4</v>
      </c>
      <c r="E759" s="8" t="s">
        <v>136</v>
      </c>
      <c r="F759" s="9">
        <v>8</v>
      </c>
      <c r="G759" s="28" t="str">
        <f>VLOOKUP(F759,'111'!$G$37:$I$76,2,0)</f>
        <v>伤害减免</v>
      </c>
      <c r="H759" s="28">
        <f t="shared" si="93"/>
        <v>22</v>
      </c>
      <c r="I759" s="28">
        <v>14</v>
      </c>
      <c r="J759" s="28" t="str">
        <f>VLOOKUP(I759,'111'!$G$37:$I$76,2,0)</f>
        <v>暴击免伤</v>
      </c>
      <c r="K759" s="28">
        <f t="shared" si="92"/>
        <v>150</v>
      </c>
      <c r="L759" s="28" t="str">
        <f>G759&amp;"+"&amp;H759/10&amp;"%，"&amp;J759&amp;"+"&amp;K759/10&amp;"%"</f>
        <v>伤害减免+2.2%，暴击免伤+15%</v>
      </c>
      <c r="M759" s="1">
        <v>3</v>
      </c>
      <c r="N759" s="1" t="str">
        <f t="shared" si="87"/>
        <v>15</v>
      </c>
    </row>
    <row r="760" spans="1:14" x14ac:dyDescent="0.25">
      <c r="A760" s="5" t="str">
        <f t="shared" si="89"/>
        <v>31502905</v>
      </c>
      <c r="B760" s="5">
        <v>31502</v>
      </c>
      <c r="C760" s="19" t="s">
        <v>96</v>
      </c>
      <c r="D760" s="5">
        <v>5</v>
      </c>
      <c r="E760" s="8" t="s">
        <v>137</v>
      </c>
      <c r="F760" s="9">
        <v>4</v>
      </c>
      <c r="G760" s="28" t="str">
        <f>VLOOKUP(F760,'111'!$G$37:$I$76,2,0)</f>
        <v>生命加成</v>
      </c>
      <c r="H760" s="28">
        <f t="shared" si="93"/>
        <v>90</v>
      </c>
      <c r="I760" s="28">
        <v>8</v>
      </c>
      <c r="J760" s="28" t="str">
        <f>VLOOKUP(I760,'111'!$G$37:$I$76,2,0)</f>
        <v>伤害减免</v>
      </c>
      <c r="K760" s="28">
        <f t="shared" si="92"/>
        <v>30</v>
      </c>
      <c r="L760" s="28" t="str">
        <f>G760&amp;"+"&amp;H760/10&amp;"%，"&amp;J760&amp;"+"&amp;K760/10&amp;"%"</f>
        <v>生命加成+9%，伤害减免+3%</v>
      </c>
      <c r="M760" s="1">
        <v>3</v>
      </c>
      <c r="N760" s="1" t="str">
        <f t="shared" si="87"/>
        <v>15</v>
      </c>
    </row>
    <row r="761" spans="1:14" x14ac:dyDescent="0.25">
      <c r="A761" s="5" t="str">
        <f t="shared" si="89"/>
        <v>31502906</v>
      </c>
      <c r="B761" s="5">
        <v>31502</v>
      </c>
      <c r="C761" s="19" t="s">
        <v>96</v>
      </c>
      <c r="D761" s="5">
        <v>6</v>
      </c>
      <c r="E761" s="8" t="s">
        <v>211</v>
      </c>
      <c r="F761" s="9">
        <v>3</v>
      </c>
      <c r="G761" s="28" t="str">
        <f>VLOOKUP(F761,'111'!$G$37:$I$76,2,0)</f>
        <v>防御</v>
      </c>
      <c r="H761" s="28">
        <f t="shared" si="93"/>
        <v>450</v>
      </c>
      <c r="I761" s="28">
        <v>1</v>
      </c>
      <c r="J761" s="28" t="str">
        <f>VLOOKUP(I761,'111'!$G$37:$I$76,2,0)</f>
        <v>生命</v>
      </c>
      <c r="K761" s="28">
        <f t="shared" si="92"/>
        <v>14700</v>
      </c>
      <c r="L761" s="28" t="str">
        <f>G761&amp;"+"&amp;H761&amp;"，"&amp;J761&amp;"+"&amp;K761&amp;""</f>
        <v>防御+450，生命+14700</v>
      </c>
      <c r="M761" s="1">
        <v>3</v>
      </c>
      <c r="N761" s="1" t="str">
        <f t="shared" si="87"/>
        <v>15</v>
      </c>
    </row>
    <row r="762" spans="1:14" x14ac:dyDescent="0.25">
      <c r="A762" s="5" t="str">
        <f t="shared" si="89"/>
        <v>31502907</v>
      </c>
      <c r="B762" s="5">
        <v>31502</v>
      </c>
      <c r="C762" s="19" t="s">
        <v>96</v>
      </c>
      <c r="D762" s="5">
        <v>7</v>
      </c>
      <c r="E762" s="8" t="s">
        <v>212</v>
      </c>
      <c r="F762" s="9">
        <v>6</v>
      </c>
      <c r="G762" s="28" t="str">
        <f>VLOOKUP(F762,'111'!$G$37:$I$76,2,0)</f>
        <v>防御加成</v>
      </c>
      <c r="H762" s="28">
        <f t="shared" si="93"/>
        <v>60</v>
      </c>
      <c r="I762" s="28">
        <v>23</v>
      </c>
      <c r="J762" s="28" t="str">
        <f>VLOOKUP(I762,'111'!$G$37:$I$76,2,0)</f>
        <v>最终免伤</v>
      </c>
      <c r="K762" s="28">
        <f t="shared" si="92"/>
        <v>22</v>
      </c>
      <c r="L762" s="28" t="str">
        <f>G762&amp;"+"&amp;H762/10&amp;"%，"&amp;J762&amp;"+"&amp;K762/10&amp;"%"</f>
        <v>防御加成+6%，最终免伤+2.2%</v>
      </c>
      <c r="M762" s="1">
        <v>3</v>
      </c>
      <c r="N762" s="1" t="str">
        <f t="shared" si="87"/>
        <v>15</v>
      </c>
    </row>
    <row r="763" spans="1:14" x14ac:dyDescent="0.25">
      <c r="A763" s="5" t="str">
        <f t="shared" si="89"/>
        <v>31502908</v>
      </c>
      <c r="B763" s="5">
        <v>31502</v>
      </c>
      <c r="C763" s="19" t="s">
        <v>96</v>
      </c>
      <c r="D763" s="5">
        <v>8</v>
      </c>
      <c r="E763" s="8" t="s">
        <v>213</v>
      </c>
      <c r="F763" s="9">
        <v>3</v>
      </c>
      <c r="G763" s="28" t="str">
        <f>VLOOKUP(F763,'111'!$G$37:$I$76,2,0)</f>
        <v>防御</v>
      </c>
      <c r="H763" s="28">
        <f t="shared" si="93"/>
        <v>675</v>
      </c>
      <c r="I763" s="28">
        <v>1</v>
      </c>
      <c r="J763" s="28" t="str">
        <f>VLOOKUP(I763,'111'!$G$37:$I$76,2,0)</f>
        <v>生命</v>
      </c>
      <c r="K763" s="28">
        <f t="shared" si="92"/>
        <v>21600</v>
      </c>
      <c r="L763" s="28" t="str">
        <f>G763&amp;"+"&amp;H763&amp;"，"&amp;J763&amp;"+"&amp;K763&amp;""</f>
        <v>防御+675，生命+21600</v>
      </c>
      <c r="M763" s="1">
        <v>3</v>
      </c>
      <c r="N763" s="1" t="str">
        <f t="shared" si="87"/>
        <v>15</v>
      </c>
    </row>
    <row r="764" spans="1:14" x14ac:dyDescent="0.25">
      <c r="A764" s="5" t="str">
        <f t="shared" si="89"/>
        <v>31502909</v>
      </c>
      <c r="B764" s="5">
        <v>31502</v>
      </c>
      <c r="C764" s="19" t="s">
        <v>96</v>
      </c>
      <c r="D764" s="5">
        <v>9</v>
      </c>
      <c r="E764" s="8" t="s">
        <v>214</v>
      </c>
      <c r="F764" s="9">
        <v>6</v>
      </c>
      <c r="G764" s="28" t="str">
        <f>VLOOKUP(F764,'111'!$G$37:$I$76,2,0)</f>
        <v>防御加成</v>
      </c>
      <c r="H764" s="28">
        <f t="shared" si="93"/>
        <v>90</v>
      </c>
      <c r="I764" s="28">
        <v>23</v>
      </c>
      <c r="J764" s="28" t="str">
        <f>VLOOKUP(I764,'111'!$G$37:$I$76,2,0)</f>
        <v>最终免伤</v>
      </c>
      <c r="K764" s="28">
        <f t="shared" si="92"/>
        <v>30</v>
      </c>
      <c r="L764" s="28" t="str">
        <f>G764&amp;"+"&amp;H764/10&amp;"%，"&amp;J764&amp;"+"&amp;K764/10&amp;"%"</f>
        <v>防御加成+9%，最终免伤+3%</v>
      </c>
      <c r="M764" s="1">
        <v>3</v>
      </c>
      <c r="N764" s="1" t="str">
        <f t="shared" si="87"/>
        <v>15</v>
      </c>
    </row>
    <row r="765" spans="1:14" x14ac:dyDescent="0.25">
      <c r="A765" s="5" t="str">
        <f t="shared" ref="A765" si="94">B765&amp;9&amp;D765</f>
        <v>31502910</v>
      </c>
      <c r="B765" s="5">
        <v>31502</v>
      </c>
      <c r="C765" s="19" t="s">
        <v>96</v>
      </c>
      <c r="D765" s="5">
        <v>10</v>
      </c>
      <c r="E765" s="8" t="s">
        <v>215</v>
      </c>
      <c r="F765" s="9">
        <v>3</v>
      </c>
      <c r="G765" s="28" t="str">
        <f>VLOOKUP(F765,'111'!$G$37:$I$76,2,0)</f>
        <v>防御</v>
      </c>
      <c r="H765" s="28">
        <f t="shared" si="93"/>
        <v>1012</v>
      </c>
      <c r="I765" s="28">
        <v>1</v>
      </c>
      <c r="J765" s="28" t="str">
        <f>VLOOKUP(I765,'111'!$G$37:$I$76,2,0)</f>
        <v>生命</v>
      </c>
      <c r="K765" s="28">
        <f t="shared" si="92"/>
        <v>32400</v>
      </c>
      <c r="L765" s="28" t="str">
        <f>G765&amp;"+"&amp;H765&amp;"，"&amp;J765&amp;"+"&amp;K765&amp;""</f>
        <v>防御+1012，生命+32400</v>
      </c>
      <c r="M765" s="1">
        <v>3</v>
      </c>
      <c r="N765" s="1" t="str">
        <f t="shared" si="87"/>
        <v>15</v>
      </c>
    </row>
    <row r="766" spans="1:14" x14ac:dyDescent="0.25">
      <c r="A766" s="5" t="str">
        <f t="shared" si="91"/>
        <v>31502911</v>
      </c>
      <c r="B766" s="5">
        <v>31502</v>
      </c>
      <c r="C766" s="19" t="s">
        <v>96</v>
      </c>
      <c r="D766" s="5">
        <v>11</v>
      </c>
      <c r="E766" s="8" t="s">
        <v>216</v>
      </c>
      <c r="F766" s="9">
        <v>3</v>
      </c>
      <c r="G766" s="28" t="str">
        <f>VLOOKUP(F766,'111'!$G$37:$I$76,2,0)</f>
        <v>防御</v>
      </c>
      <c r="H766" s="28">
        <f t="shared" si="93"/>
        <v>0</v>
      </c>
      <c r="I766" s="28">
        <v>1</v>
      </c>
      <c r="J766" s="28" t="str">
        <f>VLOOKUP(I766,'111'!$G$37:$I$76,2,0)</f>
        <v>生命</v>
      </c>
      <c r="K766" s="28">
        <f t="shared" si="92"/>
        <v>0</v>
      </c>
      <c r="L766" s="28" t="str">
        <f>G766&amp;"+"&amp;H766&amp;"，"&amp;J766&amp;"+"&amp;K766&amp;""</f>
        <v>防御+0，生命+0</v>
      </c>
      <c r="M766" s="1">
        <v>3</v>
      </c>
      <c r="N766" s="1" t="str">
        <f t="shared" si="87"/>
        <v>15</v>
      </c>
    </row>
    <row r="767" spans="1:14" x14ac:dyDescent="0.25">
      <c r="A767" s="5" t="str">
        <f t="shared" si="91"/>
        <v>31502912</v>
      </c>
      <c r="B767" s="5">
        <v>31502</v>
      </c>
      <c r="C767" s="19" t="s">
        <v>96</v>
      </c>
      <c r="D767" s="5">
        <v>12</v>
      </c>
      <c r="E767" s="8" t="s">
        <v>217</v>
      </c>
      <c r="F767" s="9">
        <v>6</v>
      </c>
      <c r="G767" s="28" t="str">
        <f>VLOOKUP(F767,'111'!$G$37:$I$76,2,0)</f>
        <v>防御加成</v>
      </c>
      <c r="H767" s="28">
        <f t="shared" si="93"/>
        <v>0</v>
      </c>
      <c r="I767" s="28">
        <v>23</v>
      </c>
      <c r="J767" s="28" t="str">
        <f>VLOOKUP(I767,'111'!$G$37:$I$76,2,0)</f>
        <v>最终免伤</v>
      </c>
      <c r="K767" s="28">
        <f t="shared" si="92"/>
        <v>0</v>
      </c>
      <c r="L767" s="28" t="str">
        <f>G767&amp;"+"&amp;H767/10&amp;"%，"&amp;J767&amp;"+"&amp;K767/10&amp;"%"</f>
        <v>防御加成+0%，最终免伤+0%</v>
      </c>
      <c r="M767" s="1">
        <v>3</v>
      </c>
      <c r="N767" s="1" t="str">
        <f t="shared" si="87"/>
        <v>15</v>
      </c>
    </row>
    <row r="768" spans="1:14" x14ac:dyDescent="0.25">
      <c r="A768" s="5" t="str">
        <f t="shared" si="91"/>
        <v>31502913</v>
      </c>
      <c r="B768" s="5">
        <v>31502</v>
      </c>
      <c r="C768" s="19" t="s">
        <v>96</v>
      </c>
      <c r="D768" s="5">
        <v>13</v>
      </c>
      <c r="E768" s="8" t="s">
        <v>218</v>
      </c>
      <c r="F768" s="9">
        <v>3</v>
      </c>
      <c r="G768" s="28" t="str">
        <f>VLOOKUP(F768,'111'!$G$37:$I$76,2,0)</f>
        <v>防御</v>
      </c>
      <c r="H768" s="28">
        <f t="shared" si="93"/>
        <v>0</v>
      </c>
      <c r="I768" s="28">
        <v>1</v>
      </c>
      <c r="J768" s="28" t="str">
        <f>VLOOKUP(I768,'111'!$G$37:$I$76,2,0)</f>
        <v>生命</v>
      </c>
      <c r="K768" s="28">
        <f t="shared" si="92"/>
        <v>0</v>
      </c>
      <c r="L768" s="28" t="str">
        <f>G768&amp;"+"&amp;H768&amp;"，"&amp;J768&amp;"+"&amp;K768&amp;""</f>
        <v>防御+0，生命+0</v>
      </c>
      <c r="M768" s="1">
        <v>3</v>
      </c>
      <c r="N768" s="1" t="str">
        <f t="shared" si="87"/>
        <v>15</v>
      </c>
    </row>
    <row r="769" spans="1:14" x14ac:dyDescent="0.25">
      <c r="A769" s="5" t="str">
        <f t="shared" si="91"/>
        <v>31502914</v>
      </c>
      <c r="B769" s="5">
        <v>31502</v>
      </c>
      <c r="C769" s="19" t="s">
        <v>96</v>
      </c>
      <c r="D769" s="5">
        <v>14</v>
      </c>
      <c r="E769" s="8" t="s">
        <v>219</v>
      </c>
      <c r="F769" s="9">
        <v>6</v>
      </c>
      <c r="G769" s="28" t="str">
        <f>VLOOKUP(F769,'111'!$G$37:$I$76,2,0)</f>
        <v>防御加成</v>
      </c>
      <c r="H769" s="28">
        <f t="shared" si="93"/>
        <v>0</v>
      </c>
      <c r="I769" s="28">
        <v>23</v>
      </c>
      <c r="J769" s="28" t="str">
        <f>VLOOKUP(I769,'111'!$G$37:$I$76,2,0)</f>
        <v>最终免伤</v>
      </c>
      <c r="K769" s="28">
        <f t="shared" si="92"/>
        <v>0</v>
      </c>
      <c r="L769" s="28" t="str">
        <f>G769&amp;"+"&amp;H769/10&amp;"%，"&amp;J769&amp;"+"&amp;K769/10&amp;"%"</f>
        <v>防御加成+0%，最终免伤+0%</v>
      </c>
      <c r="M769" s="1">
        <v>3</v>
      </c>
      <c r="N769" s="1" t="str">
        <f t="shared" si="87"/>
        <v>15</v>
      </c>
    </row>
    <row r="770" spans="1:14" x14ac:dyDescent="0.25">
      <c r="A770" s="5" t="str">
        <f t="shared" si="91"/>
        <v>31502915</v>
      </c>
      <c r="B770" s="5">
        <v>31502</v>
      </c>
      <c r="C770" s="19" t="s">
        <v>96</v>
      </c>
      <c r="D770" s="5">
        <v>15</v>
      </c>
      <c r="E770" s="8" t="s">
        <v>220</v>
      </c>
      <c r="F770" s="9">
        <v>3</v>
      </c>
      <c r="G770" s="28" t="str">
        <f>VLOOKUP(F770,'111'!$G$37:$I$76,2,0)</f>
        <v>防御</v>
      </c>
      <c r="H770" s="28">
        <f t="shared" si="93"/>
        <v>0</v>
      </c>
      <c r="I770" s="28">
        <v>1</v>
      </c>
      <c r="J770" s="28" t="str">
        <f>VLOOKUP(I770,'111'!$G$37:$I$76,2,0)</f>
        <v>生命</v>
      </c>
      <c r="K770" s="28">
        <f t="shared" si="92"/>
        <v>0</v>
      </c>
      <c r="L770" s="28" t="str">
        <f>G770&amp;"+"&amp;H770&amp;"，"&amp;J770&amp;"+"&amp;K770&amp;""</f>
        <v>防御+0，生命+0</v>
      </c>
      <c r="M770" s="1">
        <v>3</v>
      </c>
      <c r="N770" s="1" t="str">
        <f t="shared" si="87"/>
        <v>15</v>
      </c>
    </row>
    <row r="771" spans="1:14" x14ac:dyDescent="0.25">
      <c r="A771" s="5" t="str">
        <f t="shared" si="89"/>
        <v>31503901</v>
      </c>
      <c r="B771" s="5">
        <v>31503</v>
      </c>
      <c r="C771" s="5" t="s">
        <v>97</v>
      </c>
      <c r="D771" s="5">
        <v>1</v>
      </c>
      <c r="E771" s="8" t="s">
        <v>133</v>
      </c>
      <c r="F771" s="9">
        <v>2</v>
      </c>
      <c r="G771" s="28" t="s">
        <v>158</v>
      </c>
      <c r="H771" s="28">
        <v>300</v>
      </c>
      <c r="I771" s="28">
        <v>1</v>
      </c>
      <c r="J771" s="28" t="s">
        <v>156</v>
      </c>
      <c r="K771" s="28">
        <v>750</v>
      </c>
      <c r="L771" s="28" t="str">
        <f>G771&amp;"+"&amp;H771&amp;"，"&amp;J771&amp;"+"&amp;K771</f>
        <v>攻击+300，生命+750</v>
      </c>
      <c r="M771" s="1">
        <v>2</v>
      </c>
      <c r="N771" s="1" t="str">
        <f t="shared" si="87"/>
        <v>15</v>
      </c>
    </row>
    <row r="772" spans="1:14" x14ac:dyDescent="0.25">
      <c r="A772" s="5" t="str">
        <f t="shared" si="89"/>
        <v>31503902</v>
      </c>
      <c r="B772" s="5">
        <v>31503</v>
      </c>
      <c r="C772" s="5" t="s">
        <v>97</v>
      </c>
      <c r="D772" s="5">
        <v>2</v>
      </c>
      <c r="E772" s="8" t="s">
        <v>134</v>
      </c>
      <c r="F772" s="9">
        <v>5</v>
      </c>
      <c r="G772" s="28" t="s">
        <v>161</v>
      </c>
      <c r="H772" s="28">
        <v>60</v>
      </c>
      <c r="I772" s="28">
        <v>9</v>
      </c>
      <c r="J772" s="28" t="s">
        <v>164</v>
      </c>
      <c r="K772" s="28">
        <v>60</v>
      </c>
      <c r="L772" s="28" t="str">
        <f>G772&amp;"+"&amp;H772/10&amp;"%，"&amp;J772&amp;"+"&amp;K772/10&amp;"%"</f>
        <v>攻击加成+6%，命中+6%</v>
      </c>
      <c r="M772" s="1">
        <v>2</v>
      </c>
      <c r="N772" s="1" t="str">
        <f t="shared" si="87"/>
        <v>15</v>
      </c>
    </row>
    <row r="773" spans="1:14" x14ac:dyDescent="0.25">
      <c r="A773" s="5" t="str">
        <f t="shared" si="89"/>
        <v>31503903</v>
      </c>
      <c r="B773" s="5">
        <v>31503</v>
      </c>
      <c r="C773" s="5" t="s">
        <v>97</v>
      </c>
      <c r="D773" s="5">
        <v>3</v>
      </c>
      <c r="E773" s="8" t="s">
        <v>135</v>
      </c>
      <c r="F773" s="9">
        <v>3</v>
      </c>
      <c r="G773" s="28" t="s">
        <v>159</v>
      </c>
      <c r="H773" s="28">
        <v>300</v>
      </c>
      <c r="I773" s="28">
        <v>1</v>
      </c>
      <c r="J773" s="28" t="s">
        <v>156</v>
      </c>
      <c r="K773" s="28">
        <v>2250</v>
      </c>
      <c r="L773" s="28" t="str">
        <f>G773&amp;"+"&amp;H773&amp;"，"&amp;J773&amp;"+"&amp;K773&amp;""</f>
        <v>防御+300，生命+2250</v>
      </c>
      <c r="M773" s="1">
        <v>2</v>
      </c>
      <c r="N773" s="1" t="str">
        <f t="shared" si="87"/>
        <v>15</v>
      </c>
    </row>
    <row r="774" spans="1:14" x14ac:dyDescent="0.25">
      <c r="A774" s="5" t="str">
        <f t="shared" si="89"/>
        <v>31503904</v>
      </c>
      <c r="B774" s="5">
        <v>31503</v>
      </c>
      <c r="C774" s="5" t="s">
        <v>97</v>
      </c>
      <c r="D774" s="5">
        <v>4</v>
      </c>
      <c r="E774" s="8" t="s">
        <v>136</v>
      </c>
      <c r="F774" s="9">
        <v>7</v>
      </c>
      <c r="G774" s="28" t="s">
        <v>151</v>
      </c>
      <c r="H774" s="28">
        <v>45</v>
      </c>
      <c r="I774" s="28">
        <v>13</v>
      </c>
      <c r="J774" s="28" t="s">
        <v>167</v>
      </c>
      <c r="K774" s="28">
        <v>120</v>
      </c>
      <c r="L774" s="28" t="str">
        <f>G774&amp;"+"&amp;H774/10&amp;"%，"&amp;J774&amp;"+"&amp;K774/10&amp;"%"</f>
        <v>伤害加成+4.5%，暴击伤害+12%</v>
      </c>
      <c r="M774" s="1">
        <v>2</v>
      </c>
      <c r="N774" s="1" t="str">
        <f t="shared" si="87"/>
        <v>15</v>
      </c>
    </row>
    <row r="775" spans="1:14" x14ac:dyDescent="0.25">
      <c r="A775" s="5" t="str">
        <f t="shared" si="89"/>
        <v>31503905</v>
      </c>
      <c r="B775" s="5">
        <v>31503</v>
      </c>
      <c r="C775" s="5" t="s">
        <v>97</v>
      </c>
      <c r="D775" s="5">
        <v>5</v>
      </c>
      <c r="E775" s="8" t="s">
        <v>137</v>
      </c>
      <c r="F775" s="9">
        <v>7</v>
      </c>
      <c r="G775" s="28" t="s">
        <v>151</v>
      </c>
      <c r="H775" s="28">
        <v>75</v>
      </c>
      <c r="I775" s="28">
        <v>8</v>
      </c>
      <c r="J775" s="28" t="s">
        <v>163</v>
      </c>
      <c r="K775" s="28">
        <v>30</v>
      </c>
      <c r="L775" s="28" t="str">
        <f>G775&amp;"+"&amp;H775/10&amp;"%，"&amp;J775&amp;"+"&amp;K775/10&amp;"%"</f>
        <v>伤害加成+7.5%，伤害减免+3%</v>
      </c>
      <c r="M775" s="1">
        <v>2</v>
      </c>
      <c r="N775" s="1" t="str">
        <f t="shared" si="87"/>
        <v>15</v>
      </c>
    </row>
    <row r="776" spans="1:14" x14ac:dyDescent="0.25">
      <c r="A776" s="5" t="str">
        <f t="shared" si="89"/>
        <v>31503906</v>
      </c>
      <c r="B776" s="5">
        <v>31503</v>
      </c>
      <c r="C776" s="5" t="s">
        <v>97</v>
      </c>
      <c r="D776" s="5">
        <v>6</v>
      </c>
      <c r="E776" s="8" t="s">
        <v>211</v>
      </c>
      <c r="F776" s="9">
        <v>2</v>
      </c>
      <c r="G776" s="28" t="s">
        <v>158</v>
      </c>
      <c r="H776" s="28">
        <v>1500</v>
      </c>
      <c r="I776" s="28">
        <v>3</v>
      </c>
      <c r="J776" s="28" t="s">
        <v>159</v>
      </c>
      <c r="K776" s="28">
        <v>450</v>
      </c>
      <c r="L776" s="28" t="str">
        <f>G776&amp;"+"&amp;H776&amp;"，"&amp;J776&amp;"+"&amp;K776&amp;""</f>
        <v>攻击+1500，防御+450</v>
      </c>
      <c r="M776" s="1">
        <v>2</v>
      </c>
      <c r="N776" s="1" t="str">
        <f t="shared" si="87"/>
        <v>15</v>
      </c>
    </row>
    <row r="777" spans="1:14" x14ac:dyDescent="0.25">
      <c r="A777" s="5" t="str">
        <f t="shared" si="89"/>
        <v>31503907</v>
      </c>
      <c r="B777" s="5">
        <v>31503</v>
      </c>
      <c r="C777" s="5" t="s">
        <v>97</v>
      </c>
      <c r="D777" s="5">
        <v>7</v>
      </c>
      <c r="E777" s="8" t="s">
        <v>212</v>
      </c>
      <c r="F777" s="9">
        <v>5</v>
      </c>
      <c r="G777" s="28" t="s">
        <v>161</v>
      </c>
      <c r="H777" s="28">
        <v>60</v>
      </c>
      <c r="I777" s="28">
        <v>22</v>
      </c>
      <c r="J777" s="28" t="s">
        <v>236</v>
      </c>
      <c r="K777" s="28">
        <v>22</v>
      </c>
      <c r="L777" s="28" t="str">
        <f>G777&amp;"+"&amp;H777/10&amp;"%，"&amp;J777&amp;"+"&amp;K777/10&amp;"%"</f>
        <v>攻击加成+6%，最终增伤+2.2%</v>
      </c>
      <c r="M777" s="1">
        <v>2</v>
      </c>
      <c r="N777" s="1" t="str">
        <f t="shared" si="87"/>
        <v>15</v>
      </c>
    </row>
    <row r="778" spans="1:14" x14ac:dyDescent="0.25">
      <c r="A778" s="5" t="str">
        <f t="shared" si="89"/>
        <v>31503908</v>
      </c>
      <c r="B778" s="5">
        <v>31503</v>
      </c>
      <c r="C778" s="5" t="s">
        <v>97</v>
      </c>
      <c r="D778" s="5">
        <v>8</v>
      </c>
      <c r="E778" s="8" t="s">
        <v>213</v>
      </c>
      <c r="F778" s="9">
        <v>2</v>
      </c>
      <c r="G778" s="28" t="s">
        <v>158</v>
      </c>
      <c r="H778" s="28">
        <v>2250</v>
      </c>
      <c r="I778" s="28">
        <v>3</v>
      </c>
      <c r="J778" s="28" t="s">
        <v>159</v>
      </c>
      <c r="K778" s="28">
        <v>675</v>
      </c>
      <c r="L778" s="28" t="str">
        <f>G778&amp;"+"&amp;H778&amp;"，"&amp;J778&amp;"+"&amp;K778&amp;""</f>
        <v>攻击+2250，防御+675</v>
      </c>
      <c r="M778" s="1">
        <v>2</v>
      </c>
      <c r="N778" s="1" t="str">
        <f t="shared" si="87"/>
        <v>15</v>
      </c>
    </row>
    <row r="779" spans="1:14" x14ac:dyDescent="0.25">
      <c r="A779" s="5" t="str">
        <f t="shared" si="89"/>
        <v>31503909</v>
      </c>
      <c r="B779" s="5">
        <v>31503</v>
      </c>
      <c r="C779" s="5" t="s">
        <v>97</v>
      </c>
      <c r="D779" s="5">
        <v>9</v>
      </c>
      <c r="E779" s="8" t="s">
        <v>214</v>
      </c>
      <c r="F779" s="9">
        <v>5</v>
      </c>
      <c r="G779" s="28" t="s">
        <v>161</v>
      </c>
      <c r="H779" s="28">
        <v>90</v>
      </c>
      <c r="I779" s="28">
        <v>22</v>
      </c>
      <c r="J779" s="28" t="s">
        <v>236</v>
      </c>
      <c r="K779" s="28">
        <v>33</v>
      </c>
      <c r="L779" s="28" t="str">
        <f>G779&amp;"+"&amp;H779/10&amp;"%，"&amp;J779&amp;"+"&amp;K779/10&amp;"%"</f>
        <v>攻击加成+9%，最终增伤+3.3%</v>
      </c>
      <c r="M779" s="1">
        <v>2</v>
      </c>
      <c r="N779" s="1" t="str">
        <f t="shared" si="87"/>
        <v>15</v>
      </c>
    </row>
    <row r="780" spans="1:14" x14ac:dyDescent="0.25">
      <c r="A780" s="5" t="str">
        <f t="shared" ref="A780" si="95">B780&amp;9&amp;D780</f>
        <v>31503910</v>
      </c>
      <c r="B780" s="5">
        <v>31503</v>
      </c>
      <c r="C780" s="5" t="s">
        <v>97</v>
      </c>
      <c r="D780" s="5">
        <v>10</v>
      </c>
      <c r="E780" s="8" t="s">
        <v>215</v>
      </c>
      <c r="F780" s="9">
        <v>2</v>
      </c>
      <c r="G780" s="28" t="s">
        <v>158</v>
      </c>
      <c r="H780" s="28">
        <v>3375</v>
      </c>
      <c r="I780" s="28">
        <v>3</v>
      </c>
      <c r="J780" s="28" t="s">
        <v>159</v>
      </c>
      <c r="K780" s="28">
        <v>1012</v>
      </c>
      <c r="L780" s="28" t="str">
        <f>G780&amp;"+"&amp;H780&amp;"，"&amp;J780&amp;"+"&amp;K780&amp;""</f>
        <v>攻击+3375，防御+1012</v>
      </c>
      <c r="M780" s="1">
        <v>2</v>
      </c>
      <c r="N780" s="1" t="str">
        <f t="shared" si="87"/>
        <v>15</v>
      </c>
    </row>
    <row r="781" spans="1:14" x14ac:dyDescent="0.25">
      <c r="A781" s="5" t="str">
        <f t="shared" si="91"/>
        <v>31503911</v>
      </c>
      <c r="B781" s="5">
        <v>31503</v>
      </c>
      <c r="C781" s="5" t="s">
        <v>97</v>
      </c>
      <c r="D781" s="5">
        <v>11</v>
      </c>
      <c r="E781" s="8" t="s">
        <v>216</v>
      </c>
      <c r="F781" s="9">
        <v>2</v>
      </c>
      <c r="G781" s="28" t="s">
        <v>158</v>
      </c>
      <c r="H781" s="28">
        <v>0</v>
      </c>
      <c r="I781" s="28">
        <v>3</v>
      </c>
      <c r="J781" s="28" t="s">
        <v>159</v>
      </c>
      <c r="K781" s="28">
        <v>0</v>
      </c>
      <c r="L781" s="28" t="str">
        <f>G781&amp;"+"&amp;H781&amp;"，"&amp;J781&amp;"+"&amp;K781&amp;""</f>
        <v>攻击+0，防御+0</v>
      </c>
      <c r="M781" s="1">
        <v>2</v>
      </c>
      <c r="N781" s="1" t="str">
        <f t="shared" si="87"/>
        <v>15</v>
      </c>
    </row>
    <row r="782" spans="1:14" x14ac:dyDescent="0.25">
      <c r="A782" s="5" t="str">
        <f t="shared" si="91"/>
        <v>31503912</v>
      </c>
      <c r="B782" s="5">
        <v>31503</v>
      </c>
      <c r="C782" s="5" t="s">
        <v>97</v>
      </c>
      <c r="D782" s="5">
        <v>12</v>
      </c>
      <c r="E782" s="8" t="s">
        <v>217</v>
      </c>
      <c r="F782" s="9">
        <v>5</v>
      </c>
      <c r="G782" s="28" t="s">
        <v>161</v>
      </c>
      <c r="H782" s="28">
        <v>0</v>
      </c>
      <c r="I782" s="28">
        <v>22</v>
      </c>
      <c r="J782" s="28" t="s">
        <v>236</v>
      </c>
      <c r="K782" s="28">
        <v>0</v>
      </c>
      <c r="L782" s="28" t="str">
        <f>G782&amp;"+"&amp;H782/10&amp;"%，"&amp;J782&amp;"+"&amp;K782/10&amp;"%"</f>
        <v>攻击加成+0%，最终增伤+0%</v>
      </c>
      <c r="M782" s="1">
        <v>2</v>
      </c>
      <c r="N782" s="1" t="str">
        <f t="shared" si="87"/>
        <v>15</v>
      </c>
    </row>
    <row r="783" spans="1:14" x14ac:dyDescent="0.25">
      <c r="A783" s="5" t="str">
        <f t="shared" si="91"/>
        <v>31503913</v>
      </c>
      <c r="B783" s="5">
        <v>31503</v>
      </c>
      <c r="C783" s="5" t="s">
        <v>97</v>
      </c>
      <c r="D783" s="5">
        <v>13</v>
      </c>
      <c r="E783" s="8" t="s">
        <v>218</v>
      </c>
      <c r="F783" s="9">
        <v>2</v>
      </c>
      <c r="G783" s="28" t="s">
        <v>158</v>
      </c>
      <c r="H783" s="28">
        <v>0</v>
      </c>
      <c r="I783" s="28">
        <v>3</v>
      </c>
      <c r="J783" s="28" t="s">
        <v>159</v>
      </c>
      <c r="K783" s="28">
        <v>0</v>
      </c>
      <c r="L783" s="28" t="str">
        <f>G783&amp;"+"&amp;H783&amp;"，"&amp;J783&amp;"+"&amp;K783&amp;""</f>
        <v>攻击+0，防御+0</v>
      </c>
      <c r="M783" s="1">
        <v>2</v>
      </c>
      <c r="N783" s="1" t="str">
        <f t="shared" si="87"/>
        <v>15</v>
      </c>
    </row>
    <row r="784" spans="1:14" x14ac:dyDescent="0.25">
      <c r="A784" s="5" t="str">
        <f t="shared" si="91"/>
        <v>31503914</v>
      </c>
      <c r="B784" s="5">
        <v>31503</v>
      </c>
      <c r="C784" s="5" t="s">
        <v>97</v>
      </c>
      <c r="D784" s="5">
        <v>14</v>
      </c>
      <c r="E784" s="8" t="s">
        <v>219</v>
      </c>
      <c r="F784" s="9">
        <v>5</v>
      </c>
      <c r="G784" s="28" t="s">
        <v>161</v>
      </c>
      <c r="H784" s="28">
        <v>0</v>
      </c>
      <c r="I784" s="28">
        <v>22</v>
      </c>
      <c r="J784" s="28" t="s">
        <v>236</v>
      </c>
      <c r="K784" s="28">
        <v>0</v>
      </c>
      <c r="L784" s="28" t="str">
        <f>G784&amp;"+"&amp;H784/10&amp;"%，"&amp;J784&amp;"+"&amp;K784/10&amp;"%"</f>
        <v>攻击加成+0%，最终增伤+0%</v>
      </c>
      <c r="M784" s="1">
        <v>2</v>
      </c>
      <c r="N784" s="1" t="str">
        <f t="shared" si="87"/>
        <v>15</v>
      </c>
    </row>
    <row r="785" spans="1:14" x14ac:dyDescent="0.25">
      <c r="A785" s="5" t="str">
        <f t="shared" si="91"/>
        <v>31503915</v>
      </c>
      <c r="B785" s="5">
        <v>31503</v>
      </c>
      <c r="C785" s="5" t="s">
        <v>97</v>
      </c>
      <c r="D785" s="5">
        <v>15</v>
      </c>
      <c r="E785" s="8" t="s">
        <v>220</v>
      </c>
      <c r="F785" s="9">
        <v>2</v>
      </c>
      <c r="G785" s="28" t="s">
        <v>158</v>
      </c>
      <c r="H785" s="28">
        <v>0</v>
      </c>
      <c r="I785" s="28">
        <v>3</v>
      </c>
      <c r="J785" s="28" t="s">
        <v>159</v>
      </c>
      <c r="K785" s="28">
        <v>0</v>
      </c>
      <c r="L785" s="28" t="str">
        <f>G785&amp;"+"&amp;H785&amp;"，"&amp;J785&amp;"+"&amp;K785&amp;""</f>
        <v>攻击+0，防御+0</v>
      </c>
      <c r="M785" s="1">
        <v>2</v>
      </c>
      <c r="N785" s="1" t="str">
        <f t="shared" si="87"/>
        <v>15</v>
      </c>
    </row>
    <row r="786" spans="1:14" x14ac:dyDescent="0.25">
      <c r="A786" s="5" t="str">
        <f t="shared" si="89"/>
        <v>31504901</v>
      </c>
      <c r="B786" s="27">
        <v>31504</v>
      </c>
      <c r="C786" s="19" t="s">
        <v>98</v>
      </c>
      <c r="D786" s="27">
        <v>1</v>
      </c>
      <c r="E786" s="8" t="s">
        <v>133</v>
      </c>
      <c r="F786" s="9">
        <v>2</v>
      </c>
      <c r="G786" s="28" t="s">
        <v>158</v>
      </c>
      <c r="H786" s="28">
        <v>300</v>
      </c>
      <c r="I786" s="28">
        <v>1</v>
      </c>
      <c r="J786" s="28" t="s">
        <v>156</v>
      </c>
      <c r="K786" s="28">
        <v>750</v>
      </c>
      <c r="L786" s="28" t="str">
        <f>G786&amp;"+"&amp;H786&amp;"，"&amp;J786&amp;"+"&amp;K786</f>
        <v>攻击+300，生命+750</v>
      </c>
      <c r="M786" s="1">
        <v>2</v>
      </c>
      <c r="N786" s="1" t="str">
        <f t="shared" si="87"/>
        <v>15</v>
      </c>
    </row>
    <row r="787" spans="1:14" x14ac:dyDescent="0.25">
      <c r="A787" s="5" t="str">
        <f t="shared" si="89"/>
        <v>31504902</v>
      </c>
      <c r="B787" s="27">
        <v>31504</v>
      </c>
      <c r="C787" s="19" t="s">
        <v>98</v>
      </c>
      <c r="D787" s="27">
        <v>2</v>
      </c>
      <c r="E787" s="8" t="s">
        <v>134</v>
      </c>
      <c r="F787" s="9">
        <v>5</v>
      </c>
      <c r="G787" s="28" t="s">
        <v>161</v>
      </c>
      <c r="H787" s="28">
        <v>60</v>
      </c>
      <c r="I787" s="28">
        <v>9</v>
      </c>
      <c r="J787" s="28" t="s">
        <v>164</v>
      </c>
      <c r="K787" s="28">
        <v>60</v>
      </c>
      <c r="L787" s="28" t="str">
        <f>G787&amp;"+"&amp;H787/10&amp;"%，"&amp;J787&amp;"+"&amp;K787/10&amp;"%"</f>
        <v>攻击加成+6%，命中+6%</v>
      </c>
      <c r="M787" s="1">
        <v>2</v>
      </c>
      <c r="N787" s="1" t="str">
        <f t="shared" si="87"/>
        <v>15</v>
      </c>
    </row>
    <row r="788" spans="1:14" x14ac:dyDescent="0.25">
      <c r="A788" s="5" t="str">
        <f t="shared" si="89"/>
        <v>31504903</v>
      </c>
      <c r="B788" s="27">
        <v>31504</v>
      </c>
      <c r="C788" s="19" t="s">
        <v>98</v>
      </c>
      <c r="D788" s="27">
        <v>3</v>
      </c>
      <c r="E788" s="8" t="s">
        <v>135</v>
      </c>
      <c r="F788" s="9">
        <v>3</v>
      </c>
      <c r="G788" s="28" t="s">
        <v>159</v>
      </c>
      <c r="H788" s="28">
        <v>300</v>
      </c>
      <c r="I788" s="28">
        <v>1</v>
      </c>
      <c r="J788" s="28" t="s">
        <v>156</v>
      </c>
      <c r="K788" s="28">
        <v>2250</v>
      </c>
      <c r="L788" s="28" t="str">
        <f>G788&amp;"+"&amp;H788&amp;"，"&amp;J788&amp;"+"&amp;K788&amp;""</f>
        <v>防御+300，生命+2250</v>
      </c>
      <c r="M788" s="1">
        <v>2</v>
      </c>
      <c r="N788" s="1" t="str">
        <f t="shared" si="87"/>
        <v>15</v>
      </c>
    </row>
    <row r="789" spans="1:14" x14ac:dyDescent="0.25">
      <c r="A789" s="5" t="str">
        <f t="shared" si="89"/>
        <v>31504904</v>
      </c>
      <c r="B789" s="27">
        <v>31504</v>
      </c>
      <c r="C789" s="19" t="s">
        <v>98</v>
      </c>
      <c r="D789" s="27">
        <v>4</v>
      </c>
      <c r="E789" s="8" t="s">
        <v>136</v>
      </c>
      <c r="F789" s="9">
        <v>7</v>
      </c>
      <c r="G789" s="28" t="s">
        <v>151</v>
      </c>
      <c r="H789" s="28">
        <v>45</v>
      </c>
      <c r="I789" s="28">
        <v>13</v>
      </c>
      <c r="J789" s="28" t="s">
        <v>167</v>
      </c>
      <c r="K789" s="28">
        <v>120</v>
      </c>
      <c r="L789" s="28" t="str">
        <f>G789&amp;"+"&amp;H789/10&amp;"%，"&amp;J789&amp;"+"&amp;K789/10&amp;"%"</f>
        <v>伤害加成+4.5%，暴击伤害+12%</v>
      </c>
      <c r="M789" s="1">
        <v>2</v>
      </c>
      <c r="N789" s="1" t="str">
        <f t="shared" si="87"/>
        <v>15</v>
      </c>
    </row>
    <row r="790" spans="1:14" x14ac:dyDescent="0.25">
      <c r="A790" s="5" t="str">
        <f t="shared" si="89"/>
        <v>31504905</v>
      </c>
      <c r="B790" s="27">
        <v>31504</v>
      </c>
      <c r="C790" s="19" t="s">
        <v>98</v>
      </c>
      <c r="D790" s="27">
        <v>5</v>
      </c>
      <c r="E790" s="8" t="s">
        <v>137</v>
      </c>
      <c r="F790" s="9">
        <v>7</v>
      </c>
      <c r="G790" s="28" t="s">
        <v>151</v>
      </c>
      <c r="H790" s="28">
        <v>75</v>
      </c>
      <c r="I790" s="28">
        <v>8</v>
      </c>
      <c r="J790" s="28" t="s">
        <v>163</v>
      </c>
      <c r="K790" s="28">
        <v>30</v>
      </c>
      <c r="L790" s="28" t="str">
        <f>G790&amp;"+"&amp;H790/10&amp;"%，"&amp;J790&amp;"+"&amp;K790/10&amp;"%"</f>
        <v>伤害加成+7.5%，伤害减免+3%</v>
      </c>
      <c r="M790" s="1">
        <v>2</v>
      </c>
      <c r="N790" s="1" t="str">
        <f t="shared" ref="N790:N853" si="96">MIDB(B790,2,2)</f>
        <v>15</v>
      </c>
    </row>
    <row r="791" spans="1:14" x14ac:dyDescent="0.25">
      <c r="A791" s="5" t="str">
        <f t="shared" si="89"/>
        <v>31504906</v>
      </c>
      <c r="B791" s="27">
        <v>31504</v>
      </c>
      <c r="C791" s="19" t="s">
        <v>98</v>
      </c>
      <c r="D791" s="5">
        <v>6</v>
      </c>
      <c r="E791" s="8" t="s">
        <v>211</v>
      </c>
      <c r="F791" s="9">
        <v>2</v>
      </c>
      <c r="G791" s="28" t="s">
        <v>158</v>
      </c>
      <c r="H791" s="28">
        <v>1500</v>
      </c>
      <c r="I791" s="28">
        <v>3</v>
      </c>
      <c r="J791" s="28" t="s">
        <v>159</v>
      </c>
      <c r="K791" s="28">
        <v>450</v>
      </c>
      <c r="L791" s="28" t="str">
        <f>G791&amp;"+"&amp;H791&amp;"，"&amp;J791&amp;"+"&amp;K791&amp;""</f>
        <v>攻击+1500，防御+450</v>
      </c>
      <c r="M791" s="1">
        <v>2</v>
      </c>
      <c r="N791" s="1" t="str">
        <f t="shared" si="96"/>
        <v>15</v>
      </c>
    </row>
    <row r="792" spans="1:14" x14ac:dyDescent="0.25">
      <c r="A792" s="5" t="str">
        <f t="shared" si="89"/>
        <v>31504907</v>
      </c>
      <c r="B792" s="27">
        <v>31504</v>
      </c>
      <c r="C792" s="19" t="s">
        <v>98</v>
      </c>
      <c r="D792" s="5">
        <v>7</v>
      </c>
      <c r="E792" s="8" t="s">
        <v>212</v>
      </c>
      <c r="F792" s="9">
        <v>5</v>
      </c>
      <c r="G792" s="28" t="s">
        <v>161</v>
      </c>
      <c r="H792" s="28">
        <v>60</v>
      </c>
      <c r="I792" s="28">
        <v>22</v>
      </c>
      <c r="J792" s="28" t="s">
        <v>236</v>
      </c>
      <c r="K792" s="28">
        <v>22</v>
      </c>
      <c r="L792" s="28" t="str">
        <f>G792&amp;"+"&amp;H792/10&amp;"%，"&amp;J792&amp;"+"&amp;K792/10&amp;"%"</f>
        <v>攻击加成+6%，最终增伤+2.2%</v>
      </c>
      <c r="M792" s="1">
        <v>2</v>
      </c>
      <c r="N792" s="1" t="str">
        <f t="shared" si="96"/>
        <v>15</v>
      </c>
    </row>
    <row r="793" spans="1:14" x14ac:dyDescent="0.25">
      <c r="A793" s="5" t="str">
        <f t="shared" si="89"/>
        <v>31504908</v>
      </c>
      <c r="B793" s="27">
        <v>31504</v>
      </c>
      <c r="C793" s="19" t="s">
        <v>98</v>
      </c>
      <c r="D793" s="5">
        <v>8</v>
      </c>
      <c r="E793" s="8" t="s">
        <v>213</v>
      </c>
      <c r="F793" s="9">
        <v>2</v>
      </c>
      <c r="G793" s="28" t="s">
        <v>158</v>
      </c>
      <c r="H793" s="28">
        <v>2250</v>
      </c>
      <c r="I793" s="28">
        <v>3</v>
      </c>
      <c r="J793" s="28" t="s">
        <v>159</v>
      </c>
      <c r="K793" s="28">
        <v>675</v>
      </c>
      <c r="L793" s="28" t="str">
        <f>G793&amp;"+"&amp;H793&amp;"，"&amp;J793&amp;"+"&amp;K793&amp;""</f>
        <v>攻击+2250，防御+675</v>
      </c>
      <c r="M793" s="1">
        <v>2</v>
      </c>
      <c r="N793" s="1" t="str">
        <f t="shared" si="96"/>
        <v>15</v>
      </c>
    </row>
    <row r="794" spans="1:14" x14ac:dyDescent="0.25">
      <c r="A794" s="5" t="str">
        <f t="shared" si="89"/>
        <v>31504909</v>
      </c>
      <c r="B794" s="27">
        <v>31504</v>
      </c>
      <c r="C794" s="19" t="s">
        <v>98</v>
      </c>
      <c r="D794" s="5">
        <v>9</v>
      </c>
      <c r="E794" s="8" t="s">
        <v>214</v>
      </c>
      <c r="F794" s="9">
        <v>5</v>
      </c>
      <c r="G794" s="28" t="s">
        <v>161</v>
      </c>
      <c r="H794" s="28">
        <v>90</v>
      </c>
      <c r="I794" s="28">
        <v>22</v>
      </c>
      <c r="J794" s="28" t="s">
        <v>236</v>
      </c>
      <c r="K794" s="28">
        <v>33</v>
      </c>
      <c r="L794" s="28" t="str">
        <f>G794&amp;"+"&amp;H794/10&amp;"%，"&amp;J794&amp;"+"&amp;K794/10&amp;"%"</f>
        <v>攻击加成+9%，最终增伤+3.3%</v>
      </c>
      <c r="M794" s="1">
        <v>2</v>
      </c>
      <c r="N794" s="1" t="str">
        <f t="shared" si="96"/>
        <v>15</v>
      </c>
    </row>
    <row r="795" spans="1:14" x14ac:dyDescent="0.25">
      <c r="A795" s="5" t="str">
        <f t="shared" ref="A795" si="97">B795&amp;9&amp;D795</f>
        <v>31504910</v>
      </c>
      <c r="B795" s="27">
        <v>31504</v>
      </c>
      <c r="C795" s="19" t="s">
        <v>98</v>
      </c>
      <c r="D795" s="5">
        <v>10</v>
      </c>
      <c r="E795" s="8" t="s">
        <v>215</v>
      </c>
      <c r="F795" s="9">
        <v>2</v>
      </c>
      <c r="G795" s="28" t="s">
        <v>158</v>
      </c>
      <c r="H795" s="28">
        <v>3375</v>
      </c>
      <c r="I795" s="28">
        <v>3</v>
      </c>
      <c r="J795" s="28" t="s">
        <v>159</v>
      </c>
      <c r="K795" s="28">
        <v>1012</v>
      </c>
      <c r="L795" s="28" t="str">
        <f>G795&amp;"+"&amp;H795&amp;"，"&amp;J795&amp;"+"&amp;K795&amp;""</f>
        <v>攻击+3375，防御+1012</v>
      </c>
      <c r="M795" s="1">
        <v>2</v>
      </c>
      <c r="N795" s="1" t="str">
        <f t="shared" si="96"/>
        <v>15</v>
      </c>
    </row>
    <row r="796" spans="1:14" x14ac:dyDescent="0.25">
      <c r="A796" s="5" t="str">
        <f t="shared" si="91"/>
        <v>31504911</v>
      </c>
      <c r="B796" s="27">
        <v>31504</v>
      </c>
      <c r="C796" s="19" t="s">
        <v>98</v>
      </c>
      <c r="D796" s="5">
        <v>11</v>
      </c>
      <c r="E796" s="8" t="s">
        <v>216</v>
      </c>
      <c r="F796" s="9">
        <v>2</v>
      </c>
      <c r="G796" s="28" t="s">
        <v>158</v>
      </c>
      <c r="H796" s="28">
        <v>0</v>
      </c>
      <c r="I796" s="28">
        <v>3</v>
      </c>
      <c r="J796" s="28" t="s">
        <v>159</v>
      </c>
      <c r="K796" s="28">
        <v>0</v>
      </c>
      <c r="L796" s="28" t="str">
        <f>G796&amp;"+"&amp;H796&amp;"，"&amp;J796&amp;"+"&amp;K796&amp;""</f>
        <v>攻击+0，防御+0</v>
      </c>
      <c r="M796" s="1">
        <v>2</v>
      </c>
      <c r="N796" s="1" t="str">
        <f t="shared" si="96"/>
        <v>15</v>
      </c>
    </row>
    <row r="797" spans="1:14" x14ac:dyDescent="0.25">
      <c r="A797" s="5" t="str">
        <f t="shared" si="91"/>
        <v>31504912</v>
      </c>
      <c r="B797" s="27">
        <v>31504</v>
      </c>
      <c r="C797" s="19" t="s">
        <v>98</v>
      </c>
      <c r="D797" s="5">
        <v>12</v>
      </c>
      <c r="E797" s="8" t="s">
        <v>217</v>
      </c>
      <c r="F797" s="9">
        <v>5</v>
      </c>
      <c r="G797" s="28" t="s">
        <v>161</v>
      </c>
      <c r="H797" s="28">
        <v>0</v>
      </c>
      <c r="I797" s="28">
        <v>22</v>
      </c>
      <c r="J797" s="28" t="s">
        <v>236</v>
      </c>
      <c r="K797" s="28">
        <v>0</v>
      </c>
      <c r="L797" s="28" t="str">
        <f>G797&amp;"+"&amp;H797/10&amp;"%，"&amp;J797&amp;"+"&amp;K797/10&amp;"%"</f>
        <v>攻击加成+0%，最终增伤+0%</v>
      </c>
      <c r="M797" s="1">
        <v>2</v>
      </c>
      <c r="N797" s="1" t="str">
        <f t="shared" si="96"/>
        <v>15</v>
      </c>
    </row>
    <row r="798" spans="1:14" x14ac:dyDescent="0.25">
      <c r="A798" s="5" t="str">
        <f t="shared" si="91"/>
        <v>31504913</v>
      </c>
      <c r="B798" s="27">
        <v>31504</v>
      </c>
      <c r="C798" s="19" t="s">
        <v>98</v>
      </c>
      <c r="D798" s="5">
        <v>13</v>
      </c>
      <c r="E798" s="8" t="s">
        <v>218</v>
      </c>
      <c r="F798" s="9">
        <v>2</v>
      </c>
      <c r="G798" s="28" t="s">
        <v>158</v>
      </c>
      <c r="H798" s="28">
        <v>0</v>
      </c>
      <c r="I798" s="28">
        <v>3</v>
      </c>
      <c r="J798" s="28" t="s">
        <v>159</v>
      </c>
      <c r="K798" s="28">
        <v>0</v>
      </c>
      <c r="L798" s="28" t="str">
        <f>G798&amp;"+"&amp;H798&amp;"，"&amp;J798&amp;"+"&amp;K798&amp;""</f>
        <v>攻击+0，防御+0</v>
      </c>
      <c r="M798" s="1">
        <v>2</v>
      </c>
      <c r="N798" s="1" t="str">
        <f t="shared" si="96"/>
        <v>15</v>
      </c>
    </row>
    <row r="799" spans="1:14" x14ac:dyDescent="0.25">
      <c r="A799" s="5" t="str">
        <f t="shared" si="91"/>
        <v>31504914</v>
      </c>
      <c r="B799" s="27">
        <v>31504</v>
      </c>
      <c r="C799" s="19" t="s">
        <v>98</v>
      </c>
      <c r="D799" s="5">
        <v>14</v>
      </c>
      <c r="E799" s="8" t="s">
        <v>219</v>
      </c>
      <c r="F799" s="9">
        <v>5</v>
      </c>
      <c r="G799" s="28" t="s">
        <v>161</v>
      </c>
      <c r="H799" s="28">
        <v>0</v>
      </c>
      <c r="I799" s="28">
        <v>22</v>
      </c>
      <c r="J799" s="28" t="s">
        <v>236</v>
      </c>
      <c r="K799" s="28">
        <v>0</v>
      </c>
      <c r="L799" s="28" t="str">
        <f>G799&amp;"+"&amp;H799/10&amp;"%，"&amp;J799&amp;"+"&amp;K799/10&amp;"%"</f>
        <v>攻击加成+0%，最终增伤+0%</v>
      </c>
      <c r="M799" s="1">
        <v>2</v>
      </c>
      <c r="N799" s="1" t="str">
        <f t="shared" si="96"/>
        <v>15</v>
      </c>
    </row>
    <row r="800" spans="1:14" x14ac:dyDescent="0.25">
      <c r="A800" s="5" t="str">
        <f t="shared" si="91"/>
        <v>31504915</v>
      </c>
      <c r="B800" s="27">
        <v>31504</v>
      </c>
      <c r="C800" s="19" t="s">
        <v>98</v>
      </c>
      <c r="D800" s="5">
        <v>15</v>
      </c>
      <c r="E800" s="8" t="s">
        <v>220</v>
      </c>
      <c r="F800" s="9">
        <v>2</v>
      </c>
      <c r="G800" s="28" t="s">
        <v>158</v>
      </c>
      <c r="H800" s="28">
        <v>0</v>
      </c>
      <c r="I800" s="28">
        <v>3</v>
      </c>
      <c r="J800" s="28" t="s">
        <v>159</v>
      </c>
      <c r="K800" s="28">
        <v>0</v>
      </c>
      <c r="L800" s="28" t="str">
        <f>G800&amp;"+"&amp;H800&amp;"，"&amp;J800&amp;"+"&amp;K800&amp;""</f>
        <v>攻击+0，防御+0</v>
      </c>
      <c r="M800" s="1">
        <v>2</v>
      </c>
      <c r="N800" s="1" t="str">
        <f t="shared" si="96"/>
        <v>15</v>
      </c>
    </row>
    <row r="801" spans="1:14" x14ac:dyDescent="0.25">
      <c r="A801" s="5" t="str">
        <f t="shared" si="89"/>
        <v>31505901</v>
      </c>
      <c r="B801" s="5">
        <v>31505</v>
      </c>
      <c r="C801" s="5" t="s">
        <v>99</v>
      </c>
      <c r="D801" s="5">
        <v>1</v>
      </c>
      <c r="E801" s="8" t="s">
        <v>133</v>
      </c>
      <c r="F801" s="9">
        <v>2</v>
      </c>
      <c r="G801" s="28" t="s">
        <v>158</v>
      </c>
      <c r="H801" s="28">
        <v>300</v>
      </c>
      <c r="I801" s="28">
        <v>1</v>
      </c>
      <c r="J801" s="28" t="s">
        <v>156</v>
      </c>
      <c r="K801" s="28">
        <v>750</v>
      </c>
      <c r="L801" s="28" t="str">
        <f>G801&amp;"+"&amp;H801&amp;"，"&amp;J801&amp;"+"&amp;K801</f>
        <v>攻击+300，生命+750</v>
      </c>
      <c r="M801" s="1">
        <v>2</v>
      </c>
      <c r="N801" s="1" t="str">
        <f t="shared" si="96"/>
        <v>15</v>
      </c>
    </row>
    <row r="802" spans="1:14" x14ac:dyDescent="0.25">
      <c r="A802" s="5" t="str">
        <f t="shared" si="89"/>
        <v>31505902</v>
      </c>
      <c r="B802" s="5">
        <v>31505</v>
      </c>
      <c r="C802" s="5" t="s">
        <v>99</v>
      </c>
      <c r="D802" s="5">
        <v>2</v>
      </c>
      <c r="E802" s="8" t="s">
        <v>134</v>
      </c>
      <c r="F802" s="9">
        <v>5</v>
      </c>
      <c r="G802" s="28" t="s">
        <v>161</v>
      </c>
      <c r="H802" s="28">
        <v>60</v>
      </c>
      <c r="I802" s="28">
        <v>9</v>
      </c>
      <c r="J802" s="28" t="s">
        <v>164</v>
      </c>
      <c r="K802" s="28">
        <v>60</v>
      </c>
      <c r="L802" s="28" t="str">
        <f>G802&amp;"+"&amp;H802/10&amp;"%，"&amp;J802&amp;"+"&amp;K802/10&amp;"%"</f>
        <v>攻击加成+6%，命中+6%</v>
      </c>
      <c r="M802" s="1">
        <v>2</v>
      </c>
      <c r="N802" s="1" t="str">
        <f t="shared" si="96"/>
        <v>15</v>
      </c>
    </row>
    <row r="803" spans="1:14" x14ac:dyDescent="0.25">
      <c r="A803" s="5" t="str">
        <f t="shared" si="89"/>
        <v>31505903</v>
      </c>
      <c r="B803" s="5">
        <v>31505</v>
      </c>
      <c r="C803" s="5" t="s">
        <v>99</v>
      </c>
      <c r="D803" s="5">
        <v>3</v>
      </c>
      <c r="E803" s="8" t="s">
        <v>135</v>
      </c>
      <c r="F803" s="9">
        <v>3</v>
      </c>
      <c r="G803" s="28" t="s">
        <v>159</v>
      </c>
      <c r="H803" s="28">
        <v>300</v>
      </c>
      <c r="I803" s="28">
        <v>1</v>
      </c>
      <c r="J803" s="28" t="s">
        <v>156</v>
      </c>
      <c r="K803" s="28">
        <v>2250</v>
      </c>
      <c r="L803" s="28" t="str">
        <f>G803&amp;"+"&amp;H803&amp;"，"&amp;J803&amp;"+"&amp;K803&amp;""</f>
        <v>防御+300，生命+2250</v>
      </c>
      <c r="M803" s="1">
        <v>2</v>
      </c>
      <c r="N803" s="1" t="str">
        <f t="shared" si="96"/>
        <v>15</v>
      </c>
    </row>
    <row r="804" spans="1:14" x14ac:dyDescent="0.25">
      <c r="A804" s="5" t="str">
        <f t="shared" si="89"/>
        <v>31505904</v>
      </c>
      <c r="B804" s="5">
        <v>31505</v>
      </c>
      <c r="C804" s="5" t="s">
        <v>99</v>
      </c>
      <c r="D804" s="5">
        <v>4</v>
      </c>
      <c r="E804" s="8" t="s">
        <v>136</v>
      </c>
      <c r="F804" s="9">
        <v>7</v>
      </c>
      <c r="G804" s="28" t="s">
        <v>151</v>
      </c>
      <c r="H804" s="28">
        <v>45</v>
      </c>
      <c r="I804" s="28">
        <v>13</v>
      </c>
      <c r="J804" s="28" t="s">
        <v>167</v>
      </c>
      <c r="K804" s="28">
        <v>120</v>
      </c>
      <c r="L804" s="28" t="str">
        <f>G804&amp;"+"&amp;H804/10&amp;"%，"&amp;J804&amp;"+"&amp;K804/10&amp;"%"</f>
        <v>伤害加成+4.5%，暴击伤害+12%</v>
      </c>
      <c r="M804" s="1">
        <v>2</v>
      </c>
      <c r="N804" s="1" t="str">
        <f t="shared" si="96"/>
        <v>15</v>
      </c>
    </row>
    <row r="805" spans="1:14" x14ac:dyDescent="0.25">
      <c r="A805" s="5" t="str">
        <f t="shared" si="89"/>
        <v>31505905</v>
      </c>
      <c r="B805" s="5">
        <v>31505</v>
      </c>
      <c r="C805" s="5" t="s">
        <v>99</v>
      </c>
      <c r="D805" s="5">
        <v>5</v>
      </c>
      <c r="E805" s="8" t="s">
        <v>137</v>
      </c>
      <c r="F805" s="9">
        <v>7</v>
      </c>
      <c r="G805" s="28" t="s">
        <v>151</v>
      </c>
      <c r="H805" s="28">
        <v>75</v>
      </c>
      <c r="I805" s="28">
        <v>8</v>
      </c>
      <c r="J805" s="28" t="s">
        <v>163</v>
      </c>
      <c r="K805" s="28">
        <v>30</v>
      </c>
      <c r="L805" s="28" t="str">
        <f>G805&amp;"+"&amp;H805/10&amp;"%，"&amp;J805&amp;"+"&amp;K805/10&amp;"%"</f>
        <v>伤害加成+7.5%，伤害减免+3%</v>
      </c>
      <c r="M805" s="1">
        <v>2</v>
      </c>
      <c r="N805" s="1" t="str">
        <f t="shared" si="96"/>
        <v>15</v>
      </c>
    </row>
    <row r="806" spans="1:14" x14ac:dyDescent="0.25">
      <c r="A806" s="5" t="str">
        <f t="shared" si="89"/>
        <v>31505906</v>
      </c>
      <c r="B806" s="5">
        <v>31505</v>
      </c>
      <c r="C806" s="5" t="s">
        <v>99</v>
      </c>
      <c r="D806" s="5">
        <v>6</v>
      </c>
      <c r="E806" s="8" t="s">
        <v>211</v>
      </c>
      <c r="F806" s="9">
        <v>2</v>
      </c>
      <c r="G806" s="28" t="s">
        <v>158</v>
      </c>
      <c r="H806" s="28">
        <v>1500</v>
      </c>
      <c r="I806" s="28">
        <v>3</v>
      </c>
      <c r="J806" s="28" t="s">
        <v>159</v>
      </c>
      <c r="K806" s="28">
        <v>450</v>
      </c>
      <c r="L806" s="28" t="str">
        <f>G806&amp;"+"&amp;H806&amp;"，"&amp;J806&amp;"+"&amp;K806&amp;""</f>
        <v>攻击+1500，防御+450</v>
      </c>
      <c r="M806" s="1">
        <v>2</v>
      </c>
      <c r="N806" s="1" t="str">
        <f t="shared" si="96"/>
        <v>15</v>
      </c>
    </row>
    <row r="807" spans="1:14" x14ac:dyDescent="0.25">
      <c r="A807" s="5" t="str">
        <f t="shared" si="89"/>
        <v>31505907</v>
      </c>
      <c r="B807" s="5">
        <v>31505</v>
      </c>
      <c r="C807" s="5" t="s">
        <v>99</v>
      </c>
      <c r="D807" s="5">
        <v>7</v>
      </c>
      <c r="E807" s="8" t="s">
        <v>212</v>
      </c>
      <c r="F807" s="9">
        <v>5</v>
      </c>
      <c r="G807" s="28" t="s">
        <v>161</v>
      </c>
      <c r="H807" s="28">
        <v>60</v>
      </c>
      <c r="I807" s="28">
        <v>22</v>
      </c>
      <c r="J807" s="28" t="s">
        <v>236</v>
      </c>
      <c r="K807" s="28">
        <v>22</v>
      </c>
      <c r="L807" s="28" t="str">
        <f>G807&amp;"+"&amp;H807/10&amp;"%，"&amp;J807&amp;"+"&amp;K807/10&amp;"%"</f>
        <v>攻击加成+6%，最终增伤+2.2%</v>
      </c>
      <c r="M807" s="1">
        <v>2</v>
      </c>
      <c r="N807" s="1" t="str">
        <f t="shared" si="96"/>
        <v>15</v>
      </c>
    </row>
    <row r="808" spans="1:14" x14ac:dyDescent="0.25">
      <c r="A808" s="5" t="str">
        <f t="shared" si="89"/>
        <v>31505908</v>
      </c>
      <c r="B808" s="5">
        <v>31505</v>
      </c>
      <c r="C808" s="5" t="s">
        <v>99</v>
      </c>
      <c r="D808" s="5">
        <v>8</v>
      </c>
      <c r="E808" s="8" t="s">
        <v>213</v>
      </c>
      <c r="F808" s="9">
        <v>2</v>
      </c>
      <c r="G808" s="28" t="s">
        <v>158</v>
      </c>
      <c r="H808" s="28">
        <v>2250</v>
      </c>
      <c r="I808" s="28">
        <v>3</v>
      </c>
      <c r="J808" s="28" t="s">
        <v>159</v>
      </c>
      <c r="K808" s="28">
        <v>675</v>
      </c>
      <c r="L808" s="28" t="str">
        <f>G808&amp;"+"&amp;H808&amp;"，"&amp;J808&amp;"+"&amp;K808&amp;""</f>
        <v>攻击+2250，防御+675</v>
      </c>
      <c r="M808" s="1">
        <v>2</v>
      </c>
      <c r="N808" s="1" t="str">
        <f t="shared" si="96"/>
        <v>15</v>
      </c>
    </row>
    <row r="809" spans="1:14" x14ac:dyDescent="0.25">
      <c r="A809" s="5" t="str">
        <f t="shared" ref="A809:A869" si="98">B809&amp;90&amp;D809</f>
        <v>31505909</v>
      </c>
      <c r="B809" s="5">
        <v>31505</v>
      </c>
      <c r="C809" s="5" t="s">
        <v>99</v>
      </c>
      <c r="D809" s="5">
        <v>9</v>
      </c>
      <c r="E809" s="8" t="s">
        <v>214</v>
      </c>
      <c r="F809" s="9">
        <v>5</v>
      </c>
      <c r="G809" s="28" t="s">
        <v>161</v>
      </c>
      <c r="H809" s="28">
        <v>90</v>
      </c>
      <c r="I809" s="28">
        <v>22</v>
      </c>
      <c r="J809" s="28" t="s">
        <v>236</v>
      </c>
      <c r="K809" s="28">
        <v>33</v>
      </c>
      <c r="L809" s="28" t="str">
        <f>G809&amp;"+"&amp;H809/10&amp;"%，"&amp;J809&amp;"+"&amp;K809/10&amp;"%"</f>
        <v>攻击加成+9%，最终增伤+3.3%</v>
      </c>
      <c r="M809" s="1">
        <v>2</v>
      </c>
      <c r="N809" s="1" t="str">
        <f t="shared" si="96"/>
        <v>15</v>
      </c>
    </row>
    <row r="810" spans="1:14" x14ac:dyDescent="0.25">
      <c r="A810" s="5" t="str">
        <f t="shared" ref="A810" si="99">B810&amp;9&amp;D810</f>
        <v>31505910</v>
      </c>
      <c r="B810" s="5">
        <v>31505</v>
      </c>
      <c r="C810" s="5" t="s">
        <v>99</v>
      </c>
      <c r="D810" s="5">
        <v>10</v>
      </c>
      <c r="E810" s="8" t="s">
        <v>215</v>
      </c>
      <c r="F810" s="9">
        <v>2</v>
      </c>
      <c r="G810" s="28" t="s">
        <v>158</v>
      </c>
      <c r="H810" s="28">
        <v>3375</v>
      </c>
      <c r="I810" s="28">
        <v>3</v>
      </c>
      <c r="J810" s="28" t="s">
        <v>159</v>
      </c>
      <c r="K810" s="28">
        <v>1012</v>
      </c>
      <c r="L810" s="28" t="str">
        <f>G810&amp;"+"&amp;H810&amp;"，"&amp;J810&amp;"+"&amp;K810&amp;""</f>
        <v>攻击+3375，防御+1012</v>
      </c>
      <c r="M810" s="1">
        <v>2</v>
      </c>
      <c r="N810" s="1" t="str">
        <f t="shared" si="96"/>
        <v>15</v>
      </c>
    </row>
    <row r="811" spans="1:14" x14ac:dyDescent="0.25">
      <c r="A811" s="5" t="str">
        <f t="shared" si="91"/>
        <v>31505911</v>
      </c>
      <c r="B811" s="5">
        <v>31505</v>
      </c>
      <c r="C811" s="5" t="s">
        <v>99</v>
      </c>
      <c r="D811" s="5">
        <v>11</v>
      </c>
      <c r="E811" s="8" t="s">
        <v>216</v>
      </c>
      <c r="F811" s="9">
        <v>2</v>
      </c>
      <c r="G811" s="28" t="s">
        <v>158</v>
      </c>
      <c r="H811" s="28">
        <v>0</v>
      </c>
      <c r="I811" s="28">
        <v>3</v>
      </c>
      <c r="J811" s="28" t="s">
        <v>159</v>
      </c>
      <c r="K811" s="28">
        <v>0</v>
      </c>
      <c r="L811" s="28" t="str">
        <f>G811&amp;"+"&amp;H811&amp;"，"&amp;J811&amp;"+"&amp;K811&amp;""</f>
        <v>攻击+0，防御+0</v>
      </c>
      <c r="M811" s="1">
        <v>2</v>
      </c>
      <c r="N811" s="1" t="str">
        <f t="shared" si="96"/>
        <v>15</v>
      </c>
    </row>
    <row r="812" spans="1:14" x14ac:dyDescent="0.25">
      <c r="A812" s="5" t="str">
        <f t="shared" si="91"/>
        <v>31505912</v>
      </c>
      <c r="B812" s="5">
        <v>31505</v>
      </c>
      <c r="C812" s="5" t="s">
        <v>99</v>
      </c>
      <c r="D812" s="5">
        <v>12</v>
      </c>
      <c r="E812" s="8" t="s">
        <v>217</v>
      </c>
      <c r="F812" s="9">
        <v>5</v>
      </c>
      <c r="G812" s="28" t="s">
        <v>161</v>
      </c>
      <c r="H812" s="28">
        <v>0</v>
      </c>
      <c r="I812" s="28">
        <v>22</v>
      </c>
      <c r="J812" s="28" t="s">
        <v>236</v>
      </c>
      <c r="K812" s="28">
        <v>0</v>
      </c>
      <c r="L812" s="28" t="str">
        <f>G812&amp;"+"&amp;H812/10&amp;"%，"&amp;J812&amp;"+"&amp;K812/10&amp;"%"</f>
        <v>攻击加成+0%，最终增伤+0%</v>
      </c>
      <c r="M812" s="1">
        <v>2</v>
      </c>
      <c r="N812" s="1" t="str">
        <f t="shared" si="96"/>
        <v>15</v>
      </c>
    </row>
    <row r="813" spans="1:14" x14ac:dyDescent="0.25">
      <c r="A813" s="5" t="str">
        <f t="shared" si="91"/>
        <v>31505913</v>
      </c>
      <c r="B813" s="5">
        <v>31505</v>
      </c>
      <c r="C813" s="5" t="s">
        <v>99</v>
      </c>
      <c r="D813" s="5">
        <v>13</v>
      </c>
      <c r="E813" s="8" t="s">
        <v>218</v>
      </c>
      <c r="F813" s="9">
        <v>2</v>
      </c>
      <c r="G813" s="28" t="s">
        <v>158</v>
      </c>
      <c r="H813" s="28">
        <v>0</v>
      </c>
      <c r="I813" s="28">
        <v>3</v>
      </c>
      <c r="J813" s="28" t="s">
        <v>159</v>
      </c>
      <c r="K813" s="28">
        <v>0</v>
      </c>
      <c r="L813" s="28" t="str">
        <f>G813&amp;"+"&amp;H813&amp;"，"&amp;J813&amp;"+"&amp;K813&amp;""</f>
        <v>攻击+0，防御+0</v>
      </c>
      <c r="M813" s="1">
        <v>2</v>
      </c>
      <c r="N813" s="1" t="str">
        <f t="shared" si="96"/>
        <v>15</v>
      </c>
    </row>
    <row r="814" spans="1:14" x14ac:dyDescent="0.25">
      <c r="A814" s="5" t="str">
        <f t="shared" si="91"/>
        <v>31505914</v>
      </c>
      <c r="B814" s="5">
        <v>31505</v>
      </c>
      <c r="C814" s="5" t="s">
        <v>99</v>
      </c>
      <c r="D814" s="5">
        <v>14</v>
      </c>
      <c r="E814" s="8" t="s">
        <v>219</v>
      </c>
      <c r="F814" s="9">
        <v>5</v>
      </c>
      <c r="G814" s="28" t="s">
        <v>161</v>
      </c>
      <c r="H814" s="28">
        <v>0</v>
      </c>
      <c r="I814" s="28">
        <v>22</v>
      </c>
      <c r="J814" s="28" t="s">
        <v>236</v>
      </c>
      <c r="K814" s="28">
        <v>0</v>
      </c>
      <c r="L814" s="28" t="str">
        <f>G814&amp;"+"&amp;H814/10&amp;"%，"&amp;J814&amp;"+"&amp;K814/10&amp;"%"</f>
        <v>攻击加成+0%，最终增伤+0%</v>
      </c>
      <c r="M814" s="1">
        <v>2</v>
      </c>
      <c r="N814" s="1" t="str">
        <f t="shared" si="96"/>
        <v>15</v>
      </c>
    </row>
    <row r="815" spans="1:14" x14ac:dyDescent="0.25">
      <c r="A815" s="5" t="str">
        <f t="shared" si="91"/>
        <v>31505915</v>
      </c>
      <c r="B815" s="5">
        <v>31505</v>
      </c>
      <c r="C815" s="5" t="s">
        <v>99</v>
      </c>
      <c r="D815" s="5">
        <v>15</v>
      </c>
      <c r="E815" s="8" t="s">
        <v>220</v>
      </c>
      <c r="F815" s="9">
        <v>2</v>
      </c>
      <c r="G815" s="28" t="s">
        <v>158</v>
      </c>
      <c r="H815" s="28">
        <v>0</v>
      </c>
      <c r="I815" s="28">
        <v>3</v>
      </c>
      <c r="J815" s="28" t="s">
        <v>159</v>
      </c>
      <c r="K815" s="28">
        <v>0</v>
      </c>
      <c r="L815" s="28" t="str">
        <f>G815&amp;"+"&amp;H815&amp;"，"&amp;J815&amp;"+"&amp;K815&amp;""</f>
        <v>攻击+0，防御+0</v>
      </c>
      <c r="M815" s="1">
        <v>2</v>
      </c>
      <c r="N815" s="1" t="str">
        <f t="shared" si="96"/>
        <v>15</v>
      </c>
    </row>
    <row r="816" spans="1:14" x14ac:dyDescent="0.25">
      <c r="A816" s="5" t="str">
        <f t="shared" ref="A816:A879" si="100">B816&amp;90&amp;D816</f>
        <v>31506901</v>
      </c>
      <c r="B816" s="5">
        <v>31506</v>
      </c>
      <c r="C816" s="19" t="s">
        <v>100</v>
      </c>
      <c r="D816" s="5">
        <v>1</v>
      </c>
      <c r="E816" s="8" t="s">
        <v>133</v>
      </c>
      <c r="F816" s="9">
        <v>2</v>
      </c>
      <c r="G816" s="28" t="s">
        <v>158</v>
      </c>
      <c r="H816" s="28">
        <v>240</v>
      </c>
      <c r="I816" s="28">
        <v>1</v>
      </c>
      <c r="J816" s="28" t="s">
        <v>156</v>
      </c>
      <c r="K816" s="28">
        <v>1200</v>
      </c>
      <c r="L816" s="28" t="str">
        <f>G816&amp;"+"&amp;H816&amp;"，"&amp;J816&amp;"+"&amp;K816</f>
        <v>攻击+240，生命+1200</v>
      </c>
      <c r="M816" s="1">
        <v>1</v>
      </c>
      <c r="N816" s="1" t="str">
        <f t="shared" si="96"/>
        <v>15</v>
      </c>
    </row>
    <row r="817" spans="1:14" x14ac:dyDescent="0.25">
      <c r="A817" s="5" t="str">
        <f t="shared" si="100"/>
        <v>31506902</v>
      </c>
      <c r="B817" s="5">
        <v>31506</v>
      </c>
      <c r="C817" s="19" t="s">
        <v>100</v>
      </c>
      <c r="D817" s="5">
        <v>2</v>
      </c>
      <c r="E817" s="8" t="s">
        <v>134</v>
      </c>
      <c r="F817" s="9">
        <v>5</v>
      </c>
      <c r="G817" s="28" t="s">
        <v>161</v>
      </c>
      <c r="H817" s="28">
        <v>45</v>
      </c>
      <c r="I817" s="28">
        <v>6</v>
      </c>
      <c r="J817" s="28" t="s">
        <v>162</v>
      </c>
      <c r="K817" s="28">
        <v>30</v>
      </c>
      <c r="L817" s="28" t="str">
        <f>G817&amp;"+"&amp;H817/10&amp;"%，"&amp;J817&amp;"+"&amp;K817/10&amp;"%"</f>
        <v>攻击加成+4.5%，防御加成+3%</v>
      </c>
      <c r="M817" s="1">
        <v>1</v>
      </c>
      <c r="N817" s="1" t="str">
        <f t="shared" si="96"/>
        <v>15</v>
      </c>
    </row>
    <row r="818" spans="1:14" x14ac:dyDescent="0.25">
      <c r="A818" s="5" t="str">
        <f t="shared" si="100"/>
        <v>31506903</v>
      </c>
      <c r="B818" s="5">
        <v>31506</v>
      </c>
      <c r="C818" s="19" t="s">
        <v>100</v>
      </c>
      <c r="D818" s="5">
        <v>3</v>
      </c>
      <c r="E818" s="8" t="s">
        <v>135</v>
      </c>
      <c r="F818" s="9">
        <v>3</v>
      </c>
      <c r="G818" s="28" t="s">
        <v>159</v>
      </c>
      <c r="H818" s="28">
        <v>180</v>
      </c>
      <c r="I818" s="28">
        <v>4</v>
      </c>
      <c r="J818" s="28" t="s">
        <v>160</v>
      </c>
      <c r="K818" s="28">
        <v>45</v>
      </c>
      <c r="L818" s="28" t="str">
        <f>G818&amp;"+"&amp;H818&amp;"，"&amp;J818&amp;"+"&amp;K818/10&amp;"%"</f>
        <v>防御+180，生命加成+4.5%</v>
      </c>
      <c r="M818" s="1">
        <v>1</v>
      </c>
      <c r="N818" s="1" t="str">
        <f t="shared" si="96"/>
        <v>15</v>
      </c>
    </row>
    <row r="819" spans="1:14" x14ac:dyDescent="0.25">
      <c r="A819" s="5" t="str">
        <f t="shared" si="100"/>
        <v>31506904</v>
      </c>
      <c r="B819" s="5">
        <v>31506</v>
      </c>
      <c r="C819" s="19" t="s">
        <v>100</v>
      </c>
      <c r="D819" s="5">
        <v>4</v>
      </c>
      <c r="E819" s="8" t="s">
        <v>136</v>
      </c>
      <c r="F819" s="9">
        <v>8</v>
      </c>
      <c r="G819" s="28" t="s">
        <v>163</v>
      </c>
      <c r="H819" s="28">
        <v>22</v>
      </c>
      <c r="I819" s="28">
        <v>14</v>
      </c>
      <c r="J819" s="28" t="s">
        <v>168</v>
      </c>
      <c r="K819" s="28">
        <v>150</v>
      </c>
      <c r="L819" s="28" t="str">
        <f>G819&amp;"+"&amp;H819/10&amp;"%，"&amp;J819&amp;"+"&amp;K819/10&amp;"%"</f>
        <v>伤害减免+2.2%，暴击免伤+15%</v>
      </c>
      <c r="M819" s="1">
        <v>1</v>
      </c>
      <c r="N819" s="1" t="str">
        <f t="shared" si="96"/>
        <v>15</v>
      </c>
    </row>
    <row r="820" spans="1:14" x14ac:dyDescent="0.25">
      <c r="A820" s="5" t="str">
        <f t="shared" si="100"/>
        <v>31506905</v>
      </c>
      <c r="B820" s="5">
        <v>31506</v>
      </c>
      <c r="C820" s="19" t="s">
        <v>100</v>
      </c>
      <c r="D820" s="5">
        <v>5</v>
      </c>
      <c r="E820" s="8" t="s">
        <v>137</v>
      </c>
      <c r="F820" s="9">
        <v>7</v>
      </c>
      <c r="G820" s="28" t="s">
        <v>151</v>
      </c>
      <c r="H820" s="28">
        <v>75</v>
      </c>
      <c r="I820" s="28">
        <v>8</v>
      </c>
      <c r="J820" s="28" t="s">
        <v>163</v>
      </c>
      <c r="K820" s="28">
        <v>30</v>
      </c>
      <c r="L820" s="28" t="str">
        <f>G820&amp;"+"&amp;H820/10&amp;"%，"&amp;J820&amp;"+"&amp;K820/10&amp;"%"</f>
        <v>伤害加成+7.5%，伤害减免+3%</v>
      </c>
      <c r="M820" s="1">
        <v>1</v>
      </c>
      <c r="N820" s="1" t="str">
        <f t="shared" si="96"/>
        <v>15</v>
      </c>
    </row>
    <row r="821" spans="1:14" x14ac:dyDescent="0.25">
      <c r="A821" s="5" t="str">
        <f t="shared" si="98"/>
        <v>31506906</v>
      </c>
      <c r="B821" s="5">
        <v>31506</v>
      </c>
      <c r="C821" s="19" t="s">
        <v>100</v>
      </c>
      <c r="D821" s="5">
        <v>6</v>
      </c>
      <c r="E821" s="8" t="s">
        <v>211</v>
      </c>
      <c r="F821" s="9">
        <v>2</v>
      </c>
      <c r="G821" s="28" t="s">
        <v>158</v>
      </c>
      <c r="H821" s="28">
        <v>562</v>
      </c>
      <c r="I821" s="28">
        <v>1</v>
      </c>
      <c r="J821" s="28" t="s">
        <v>156</v>
      </c>
      <c r="K821" s="28">
        <v>12000</v>
      </c>
      <c r="L821" s="28" t="str">
        <f>G821&amp;"+"&amp;H821&amp;"，"&amp;J821&amp;"+"&amp;K821&amp;""</f>
        <v>攻击+562，生命+12000</v>
      </c>
      <c r="M821" s="1">
        <v>1</v>
      </c>
      <c r="N821" s="1" t="str">
        <f t="shared" si="96"/>
        <v>15</v>
      </c>
    </row>
    <row r="822" spans="1:14" x14ac:dyDescent="0.25">
      <c r="A822" s="5" t="str">
        <f t="shared" si="98"/>
        <v>31506907</v>
      </c>
      <c r="B822" s="5">
        <v>31506</v>
      </c>
      <c r="C822" s="19" t="s">
        <v>100</v>
      </c>
      <c r="D822" s="5">
        <v>7</v>
      </c>
      <c r="E822" s="8" t="s">
        <v>212</v>
      </c>
      <c r="F822" s="9">
        <v>4</v>
      </c>
      <c r="G822" s="28" t="s">
        <v>160</v>
      </c>
      <c r="H822" s="28">
        <v>90</v>
      </c>
      <c r="I822" s="28">
        <v>23</v>
      </c>
      <c r="J822" s="28" t="s">
        <v>262</v>
      </c>
      <c r="K822" s="28">
        <v>22</v>
      </c>
      <c r="L822" s="28" t="str">
        <f>G822&amp;"+"&amp;H822/10&amp;"%，"&amp;J822&amp;"+"&amp;K822/10&amp;"%"</f>
        <v>生命加成+9%，最终免伤+2.2%</v>
      </c>
      <c r="M822" s="1">
        <v>1</v>
      </c>
      <c r="N822" s="1" t="str">
        <f t="shared" si="96"/>
        <v>15</v>
      </c>
    </row>
    <row r="823" spans="1:14" x14ac:dyDescent="0.25">
      <c r="A823" s="5" t="str">
        <f t="shared" si="98"/>
        <v>31506908</v>
      </c>
      <c r="B823" s="5">
        <v>31506</v>
      </c>
      <c r="C823" s="19" t="s">
        <v>100</v>
      </c>
      <c r="D823" s="5">
        <v>8</v>
      </c>
      <c r="E823" s="8" t="s">
        <v>213</v>
      </c>
      <c r="F823" s="9">
        <v>2</v>
      </c>
      <c r="G823" s="28" t="s">
        <v>158</v>
      </c>
      <c r="H823" s="28">
        <v>937</v>
      </c>
      <c r="I823" s="28">
        <v>1</v>
      </c>
      <c r="J823" s="28" t="s">
        <v>156</v>
      </c>
      <c r="K823" s="28">
        <v>18000</v>
      </c>
      <c r="L823" s="28" t="str">
        <f>G823&amp;"+"&amp;H823&amp;"，"&amp;J823&amp;"+"&amp;K823&amp;""</f>
        <v>攻击+937，生命+18000</v>
      </c>
      <c r="M823" s="1">
        <v>1</v>
      </c>
      <c r="N823" s="1" t="str">
        <f t="shared" si="96"/>
        <v>15</v>
      </c>
    </row>
    <row r="824" spans="1:14" x14ac:dyDescent="0.25">
      <c r="A824" s="5" t="str">
        <f t="shared" si="98"/>
        <v>31506909</v>
      </c>
      <c r="B824" s="5">
        <v>31506</v>
      </c>
      <c r="C824" s="19" t="s">
        <v>100</v>
      </c>
      <c r="D824" s="5">
        <v>9</v>
      </c>
      <c r="E824" s="8" t="s">
        <v>214</v>
      </c>
      <c r="F824" s="9">
        <v>4</v>
      </c>
      <c r="G824" s="28" t="s">
        <v>160</v>
      </c>
      <c r="H824" s="28">
        <v>135</v>
      </c>
      <c r="I824" s="28">
        <v>23</v>
      </c>
      <c r="J824" s="28" t="s">
        <v>262</v>
      </c>
      <c r="K824" s="28">
        <v>33</v>
      </c>
      <c r="L824" s="28" t="str">
        <f>G824&amp;"+"&amp;H824/10&amp;"%，"&amp;J824&amp;"+"&amp;K824/10&amp;"%"</f>
        <v>生命加成+13.5%，最终免伤+3.3%</v>
      </c>
      <c r="M824" s="1">
        <v>1</v>
      </c>
      <c r="N824" s="1" t="str">
        <f t="shared" si="96"/>
        <v>15</v>
      </c>
    </row>
    <row r="825" spans="1:14" x14ac:dyDescent="0.25">
      <c r="A825" s="5" t="str">
        <f t="shared" ref="A825:A888" si="101">B825&amp;9&amp;D825</f>
        <v>31506910</v>
      </c>
      <c r="B825" s="5">
        <v>31506</v>
      </c>
      <c r="C825" s="19" t="s">
        <v>100</v>
      </c>
      <c r="D825" s="5">
        <v>10</v>
      </c>
      <c r="E825" s="8" t="s">
        <v>215</v>
      </c>
      <c r="F825" s="9">
        <v>2</v>
      </c>
      <c r="G825" s="28" t="s">
        <v>158</v>
      </c>
      <c r="H825" s="28">
        <v>1406</v>
      </c>
      <c r="I825" s="28">
        <v>1</v>
      </c>
      <c r="J825" s="28" t="s">
        <v>156</v>
      </c>
      <c r="K825" s="28">
        <v>27000</v>
      </c>
      <c r="L825" s="28" t="str">
        <f>G825&amp;"+"&amp;H825&amp;"，"&amp;J825&amp;"+"&amp;K825&amp;""</f>
        <v>攻击+1406，生命+27000</v>
      </c>
      <c r="M825" s="1">
        <v>1</v>
      </c>
      <c r="N825" s="1" t="str">
        <f t="shared" si="96"/>
        <v>15</v>
      </c>
    </row>
    <row r="826" spans="1:14" x14ac:dyDescent="0.25">
      <c r="A826" s="5" t="str">
        <f t="shared" si="101"/>
        <v>31506911</v>
      </c>
      <c r="B826" s="5">
        <v>31506</v>
      </c>
      <c r="C826" s="19" t="s">
        <v>100</v>
      </c>
      <c r="D826" s="5">
        <v>11</v>
      </c>
      <c r="E826" s="8" t="s">
        <v>216</v>
      </c>
      <c r="F826" s="9">
        <v>2</v>
      </c>
      <c r="G826" s="28" t="s">
        <v>158</v>
      </c>
      <c r="H826" s="28">
        <v>0</v>
      </c>
      <c r="I826" s="28">
        <v>1</v>
      </c>
      <c r="J826" s="28" t="s">
        <v>156</v>
      </c>
      <c r="K826" s="28">
        <v>0</v>
      </c>
      <c r="L826" s="28" t="str">
        <f>G826&amp;"+"&amp;H826&amp;"，"&amp;J826&amp;"+"&amp;K826&amp;""</f>
        <v>攻击+0，生命+0</v>
      </c>
      <c r="M826" s="1">
        <v>1</v>
      </c>
      <c r="N826" s="1" t="str">
        <f t="shared" si="96"/>
        <v>15</v>
      </c>
    </row>
    <row r="827" spans="1:14" x14ac:dyDescent="0.25">
      <c r="A827" s="5" t="str">
        <f t="shared" si="101"/>
        <v>31506912</v>
      </c>
      <c r="B827" s="5">
        <v>31506</v>
      </c>
      <c r="C827" s="19" t="s">
        <v>100</v>
      </c>
      <c r="D827" s="5">
        <v>12</v>
      </c>
      <c r="E827" s="8" t="s">
        <v>217</v>
      </c>
      <c r="F827" s="9">
        <v>4</v>
      </c>
      <c r="G827" s="28" t="s">
        <v>160</v>
      </c>
      <c r="H827" s="28">
        <v>0</v>
      </c>
      <c r="I827" s="28">
        <v>23</v>
      </c>
      <c r="J827" s="28" t="s">
        <v>262</v>
      </c>
      <c r="K827" s="28">
        <v>0</v>
      </c>
      <c r="L827" s="28" t="str">
        <f>G827&amp;"+"&amp;H827/10&amp;"%，"&amp;J827&amp;"+"&amp;K827/10&amp;"%"</f>
        <v>生命加成+0%，最终免伤+0%</v>
      </c>
      <c r="M827" s="1">
        <v>1</v>
      </c>
      <c r="N827" s="1" t="str">
        <f t="shared" si="96"/>
        <v>15</v>
      </c>
    </row>
    <row r="828" spans="1:14" x14ac:dyDescent="0.25">
      <c r="A828" s="5" t="str">
        <f t="shared" si="101"/>
        <v>31506913</v>
      </c>
      <c r="B828" s="5">
        <v>31506</v>
      </c>
      <c r="C828" s="19" t="s">
        <v>100</v>
      </c>
      <c r="D828" s="5">
        <v>13</v>
      </c>
      <c r="E828" s="8" t="s">
        <v>218</v>
      </c>
      <c r="F828" s="9">
        <v>2</v>
      </c>
      <c r="G828" s="28" t="s">
        <v>158</v>
      </c>
      <c r="H828" s="28">
        <v>0</v>
      </c>
      <c r="I828" s="28">
        <v>1</v>
      </c>
      <c r="J828" s="28" t="s">
        <v>156</v>
      </c>
      <c r="K828" s="28">
        <v>0</v>
      </c>
      <c r="L828" s="28" t="str">
        <f>G828&amp;"+"&amp;H828&amp;"，"&amp;J828&amp;"+"&amp;K828&amp;""</f>
        <v>攻击+0，生命+0</v>
      </c>
      <c r="M828" s="1">
        <v>1</v>
      </c>
      <c r="N828" s="1" t="str">
        <f t="shared" si="96"/>
        <v>15</v>
      </c>
    </row>
    <row r="829" spans="1:14" x14ac:dyDescent="0.25">
      <c r="A829" s="5" t="str">
        <f t="shared" si="101"/>
        <v>31506914</v>
      </c>
      <c r="B829" s="5">
        <v>31506</v>
      </c>
      <c r="C829" s="19" t="s">
        <v>100</v>
      </c>
      <c r="D829" s="5">
        <v>14</v>
      </c>
      <c r="E829" s="8" t="s">
        <v>219</v>
      </c>
      <c r="F829" s="9">
        <v>4</v>
      </c>
      <c r="G829" s="28" t="s">
        <v>160</v>
      </c>
      <c r="H829" s="28">
        <v>0</v>
      </c>
      <c r="I829" s="28">
        <v>23</v>
      </c>
      <c r="J829" s="28" t="s">
        <v>262</v>
      </c>
      <c r="K829" s="28">
        <v>0</v>
      </c>
      <c r="L829" s="28" t="str">
        <f>G829&amp;"+"&amp;H829/10&amp;"%，"&amp;J829&amp;"+"&amp;K829/10&amp;"%"</f>
        <v>生命加成+0%，最终免伤+0%</v>
      </c>
      <c r="M829" s="1">
        <v>1</v>
      </c>
      <c r="N829" s="1" t="str">
        <f t="shared" si="96"/>
        <v>15</v>
      </c>
    </row>
    <row r="830" spans="1:14" x14ac:dyDescent="0.25">
      <c r="A830" s="5" t="str">
        <f t="shared" si="101"/>
        <v>31506915</v>
      </c>
      <c r="B830" s="5">
        <v>31506</v>
      </c>
      <c r="C830" s="19" t="s">
        <v>100</v>
      </c>
      <c r="D830" s="5">
        <v>15</v>
      </c>
      <c r="E830" s="8" t="s">
        <v>220</v>
      </c>
      <c r="F830" s="9">
        <v>2</v>
      </c>
      <c r="G830" s="28" t="s">
        <v>158</v>
      </c>
      <c r="H830" s="28">
        <v>0</v>
      </c>
      <c r="I830" s="28">
        <v>1</v>
      </c>
      <c r="J830" s="28" t="s">
        <v>156</v>
      </c>
      <c r="K830" s="28">
        <v>0</v>
      </c>
      <c r="L830" s="28" t="str">
        <f>G830&amp;"+"&amp;H830&amp;"，"&amp;J830&amp;"+"&amp;K830&amp;""</f>
        <v>攻击+0，生命+0</v>
      </c>
      <c r="M830" s="1">
        <v>1</v>
      </c>
      <c r="N830" s="1" t="str">
        <f t="shared" si="96"/>
        <v>15</v>
      </c>
    </row>
    <row r="831" spans="1:14" x14ac:dyDescent="0.25">
      <c r="A831" s="5" t="str">
        <f t="shared" si="100"/>
        <v>31507901</v>
      </c>
      <c r="B831" s="5">
        <v>31507</v>
      </c>
      <c r="C831" s="5" t="s">
        <v>101</v>
      </c>
      <c r="D831" s="5">
        <v>1</v>
      </c>
      <c r="E831" s="8" t="s">
        <v>133</v>
      </c>
      <c r="F831" s="9">
        <v>2</v>
      </c>
      <c r="G831" s="28" t="s">
        <v>158</v>
      </c>
      <c r="H831" s="28">
        <v>240</v>
      </c>
      <c r="I831" s="28">
        <v>1</v>
      </c>
      <c r="J831" s="28" t="s">
        <v>156</v>
      </c>
      <c r="K831" s="28">
        <v>1200</v>
      </c>
      <c r="L831" s="28" t="str">
        <f>G831&amp;"+"&amp;H831&amp;"，"&amp;J831&amp;"+"&amp;K831</f>
        <v>攻击+240，生命+1200</v>
      </c>
      <c r="M831" s="1">
        <v>1</v>
      </c>
      <c r="N831" s="1" t="str">
        <f t="shared" si="96"/>
        <v>15</v>
      </c>
    </row>
    <row r="832" spans="1:14" x14ac:dyDescent="0.25">
      <c r="A832" s="5" t="str">
        <f t="shared" si="100"/>
        <v>31507902</v>
      </c>
      <c r="B832" s="5">
        <v>31507</v>
      </c>
      <c r="C832" s="5" t="s">
        <v>101</v>
      </c>
      <c r="D832" s="5">
        <v>2</v>
      </c>
      <c r="E832" s="8" t="s">
        <v>134</v>
      </c>
      <c r="F832" s="9">
        <v>5</v>
      </c>
      <c r="G832" s="28" t="s">
        <v>161</v>
      </c>
      <c r="H832" s="28">
        <v>45</v>
      </c>
      <c r="I832" s="28">
        <v>6</v>
      </c>
      <c r="J832" s="28" t="s">
        <v>162</v>
      </c>
      <c r="K832" s="28">
        <v>30</v>
      </c>
      <c r="L832" s="28" t="str">
        <f>G832&amp;"+"&amp;H832/10&amp;"%，"&amp;J832&amp;"+"&amp;K832/10&amp;"%"</f>
        <v>攻击加成+4.5%，防御加成+3%</v>
      </c>
      <c r="M832" s="1">
        <v>1</v>
      </c>
      <c r="N832" s="1" t="str">
        <f t="shared" si="96"/>
        <v>15</v>
      </c>
    </row>
    <row r="833" spans="1:14" x14ac:dyDescent="0.25">
      <c r="A833" s="5" t="str">
        <f t="shared" si="100"/>
        <v>31507903</v>
      </c>
      <c r="B833" s="5">
        <v>31507</v>
      </c>
      <c r="C833" s="5" t="s">
        <v>101</v>
      </c>
      <c r="D833" s="5">
        <v>3</v>
      </c>
      <c r="E833" s="8" t="s">
        <v>135</v>
      </c>
      <c r="F833" s="9">
        <v>3</v>
      </c>
      <c r="G833" s="28" t="s">
        <v>159</v>
      </c>
      <c r="H833" s="28">
        <v>180</v>
      </c>
      <c r="I833" s="28">
        <v>4</v>
      </c>
      <c r="J833" s="28" t="s">
        <v>160</v>
      </c>
      <c r="K833" s="28">
        <v>45</v>
      </c>
      <c r="L833" s="28" t="str">
        <f>G833&amp;"+"&amp;H833&amp;"，"&amp;J833&amp;"+"&amp;K833/10&amp;"%"</f>
        <v>防御+180，生命加成+4.5%</v>
      </c>
      <c r="M833" s="1">
        <v>1</v>
      </c>
      <c r="N833" s="1" t="str">
        <f t="shared" si="96"/>
        <v>15</v>
      </c>
    </row>
    <row r="834" spans="1:14" x14ac:dyDescent="0.25">
      <c r="A834" s="5" t="str">
        <f t="shared" si="100"/>
        <v>31507904</v>
      </c>
      <c r="B834" s="5">
        <v>31507</v>
      </c>
      <c r="C834" s="5" t="s">
        <v>101</v>
      </c>
      <c r="D834" s="5">
        <v>4</v>
      </c>
      <c r="E834" s="8" t="s">
        <v>136</v>
      </c>
      <c r="F834" s="9">
        <v>8</v>
      </c>
      <c r="G834" s="28" t="s">
        <v>163</v>
      </c>
      <c r="H834" s="28">
        <v>22</v>
      </c>
      <c r="I834" s="28">
        <v>14</v>
      </c>
      <c r="J834" s="28" t="s">
        <v>168</v>
      </c>
      <c r="K834" s="28">
        <v>150</v>
      </c>
      <c r="L834" s="28" t="str">
        <f>G834&amp;"+"&amp;H834/10&amp;"%，"&amp;J834&amp;"+"&amp;K834/10&amp;"%"</f>
        <v>伤害减免+2.2%，暴击免伤+15%</v>
      </c>
      <c r="M834" s="1">
        <v>1</v>
      </c>
      <c r="N834" s="1" t="str">
        <f t="shared" si="96"/>
        <v>15</v>
      </c>
    </row>
    <row r="835" spans="1:14" x14ac:dyDescent="0.25">
      <c r="A835" s="5" t="str">
        <f t="shared" si="100"/>
        <v>31507905</v>
      </c>
      <c r="B835" s="5">
        <v>31507</v>
      </c>
      <c r="C835" s="5" t="s">
        <v>101</v>
      </c>
      <c r="D835" s="5">
        <v>5</v>
      </c>
      <c r="E835" s="8" t="s">
        <v>137</v>
      </c>
      <c r="F835" s="9">
        <v>7</v>
      </c>
      <c r="G835" s="28" t="s">
        <v>151</v>
      </c>
      <c r="H835" s="28">
        <v>75</v>
      </c>
      <c r="I835" s="28">
        <v>8</v>
      </c>
      <c r="J835" s="28" t="s">
        <v>163</v>
      </c>
      <c r="K835" s="28">
        <v>30</v>
      </c>
      <c r="L835" s="28" t="str">
        <f>G835&amp;"+"&amp;H835/10&amp;"%，"&amp;J835&amp;"+"&amp;K835/10&amp;"%"</f>
        <v>伤害加成+7.5%，伤害减免+3%</v>
      </c>
      <c r="M835" s="1">
        <v>1</v>
      </c>
      <c r="N835" s="1" t="str">
        <f t="shared" si="96"/>
        <v>15</v>
      </c>
    </row>
    <row r="836" spans="1:14" x14ac:dyDescent="0.25">
      <c r="A836" s="5" t="str">
        <f t="shared" si="98"/>
        <v>31507906</v>
      </c>
      <c r="B836" s="5">
        <v>31507</v>
      </c>
      <c r="C836" s="5" t="s">
        <v>101</v>
      </c>
      <c r="D836" s="5">
        <v>6</v>
      </c>
      <c r="E836" s="8" t="s">
        <v>211</v>
      </c>
      <c r="F836" s="9">
        <v>2</v>
      </c>
      <c r="G836" s="28" t="s">
        <v>158</v>
      </c>
      <c r="H836" s="28">
        <v>562</v>
      </c>
      <c r="I836" s="28">
        <v>1</v>
      </c>
      <c r="J836" s="28" t="s">
        <v>156</v>
      </c>
      <c r="K836" s="28">
        <v>12000</v>
      </c>
      <c r="L836" s="28" t="str">
        <f>G836&amp;"+"&amp;H836&amp;"，"&amp;J836&amp;"+"&amp;K836&amp;""</f>
        <v>攻击+562，生命+12000</v>
      </c>
      <c r="M836" s="1">
        <v>1</v>
      </c>
      <c r="N836" s="1" t="str">
        <f t="shared" si="96"/>
        <v>15</v>
      </c>
    </row>
    <row r="837" spans="1:14" x14ac:dyDescent="0.25">
      <c r="A837" s="5" t="str">
        <f t="shared" si="98"/>
        <v>31507907</v>
      </c>
      <c r="B837" s="5">
        <v>31507</v>
      </c>
      <c r="C837" s="5" t="s">
        <v>101</v>
      </c>
      <c r="D837" s="5">
        <v>7</v>
      </c>
      <c r="E837" s="8" t="s">
        <v>212</v>
      </c>
      <c r="F837" s="9">
        <v>4</v>
      </c>
      <c r="G837" s="28" t="s">
        <v>160</v>
      </c>
      <c r="H837" s="28">
        <v>90</v>
      </c>
      <c r="I837" s="28">
        <v>23</v>
      </c>
      <c r="J837" s="28" t="s">
        <v>262</v>
      </c>
      <c r="K837" s="28">
        <v>22</v>
      </c>
      <c r="L837" s="28" t="str">
        <f>G837&amp;"+"&amp;H837/10&amp;"%，"&amp;J837&amp;"+"&amp;K837/10&amp;"%"</f>
        <v>生命加成+9%，最终免伤+2.2%</v>
      </c>
      <c r="M837" s="1">
        <v>1</v>
      </c>
      <c r="N837" s="1" t="str">
        <f t="shared" si="96"/>
        <v>15</v>
      </c>
    </row>
    <row r="838" spans="1:14" x14ac:dyDescent="0.25">
      <c r="A838" s="5" t="str">
        <f t="shared" si="98"/>
        <v>31507908</v>
      </c>
      <c r="B838" s="5">
        <v>31507</v>
      </c>
      <c r="C838" s="5" t="s">
        <v>101</v>
      </c>
      <c r="D838" s="5">
        <v>8</v>
      </c>
      <c r="E838" s="8" t="s">
        <v>213</v>
      </c>
      <c r="F838" s="9">
        <v>2</v>
      </c>
      <c r="G838" s="28" t="s">
        <v>158</v>
      </c>
      <c r="H838" s="28">
        <v>937</v>
      </c>
      <c r="I838" s="28">
        <v>1</v>
      </c>
      <c r="J838" s="28" t="s">
        <v>156</v>
      </c>
      <c r="K838" s="28">
        <v>18000</v>
      </c>
      <c r="L838" s="28" t="str">
        <f>G838&amp;"+"&amp;H838&amp;"，"&amp;J838&amp;"+"&amp;K838&amp;""</f>
        <v>攻击+937，生命+18000</v>
      </c>
      <c r="M838" s="1">
        <v>1</v>
      </c>
      <c r="N838" s="1" t="str">
        <f t="shared" si="96"/>
        <v>15</v>
      </c>
    </row>
    <row r="839" spans="1:14" x14ac:dyDescent="0.25">
      <c r="A839" s="5" t="str">
        <f t="shared" si="98"/>
        <v>31507909</v>
      </c>
      <c r="B839" s="5">
        <v>31507</v>
      </c>
      <c r="C839" s="5" t="s">
        <v>101</v>
      </c>
      <c r="D839" s="5">
        <v>9</v>
      </c>
      <c r="E839" s="8" t="s">
        <v>214</v>
      </c>
      <c r="F839" s="9">
        <v>4</v>
      </c>
      <c r="G839" s="28" t="s">
        <v>160</v>
      </c>
      <c r="H839" s="28">
        <v>135</v>
      </c>
      <c r="I839" s="28">
        <v>23</v>
      </c>
      <c r="J839" s="28" t="s">
        <v>262</v>
      </c>
      <c r="K839" s="28">
        <v>33</v>
      </c>
      <c r="L839" s="28" t="str">
        <f>G839&amp;"+"&amp;H839/10&amp;"%，"&amp;J839&amp;"+"&amp;K839/10&amp;"%"</f>
        <v>生命加成+13.5%，最终免伤+3.3%</v>
      </c>
      <c r="M839" s="1">
        <v>1</v>
      </c>
      <c r="N839" s="1" t="str">
        <f t="shared" si="96"/>
        <v>15</v>
      </c>
    </row>
    <row r="840" spans="1:14" x14ac:dyDescent="0.25">
      <c r="A840" s="5" t="str">
        <f t="shared" ref="A840" si="102">B840&amp;9&amp;D840</f>
        <v>31507910</v>
      </c>
      <c r="B840" s="5">
        <v>31507</v>
      </c>
      <c r="C840" s="5" t="s">
        <v>101</v>
      </c>
      <c r="D840" s="5">
        <v>10</v>
      </c>
      <c r="E840" s="8" t="s">
        <v>215</v>
      </c>
      <c r="F840" s="9">
        <v>2</v>
      </c>
      <c r="G840" s="28" t="s">
        <v>158</v>
      </c>
      <c r="H840" s="28">
        <v>1406</v>
      </c>
      <c r="I840" s="28">
        <v>1</v>
      </c>
      <c r="J840" s="28" t="s">
        <v>156</v>
      </c>
      <c r="K840" s="28">
        <v>27000</v>
      </c>
      <c r="L840" s="28" t="str">
        <f>G840&amp;"+"&amp;H840&amp;"，"&amp;J840&amp;"+"&amp;K840&amp;""</f>
        <v>攻击+1406，生命+27000</v>
      </c>
      <c r="M840" s="1">
        <v>1</v>
      </c>
      <c r="N840" s="1" t="str">
        <f t="shared" si="96"/>
        <v>15</v>
      </c>
    </row>
    <row r="841" spans="1:14" x14ac:dyDescent="0.25">
      <c r="A841" s="5" t="str">
        <f t="shared" si="101"/>
        <v>31507911</v>
      </c>
      <c r="B841" s="5">
        <v>31507</v>
      </c>
      <c r="C841" s="5" t="s">
        <v>101</v>
      </c>
      <c r="D841" s="5">
        <v>11</v>
      </c>
      <c r="E841" s="8" t="s">
        <v>216</v>
      </c>
      <c r="F841" s="9">
        <v>2</v>
      </c>
      <c r="G841" s="28" t="s">
        <v>158</v>
      </c>
      <c r="H841" s="28">
        <v>0</v>
      </c>
      <c r="I841" s="28">
        <v>1</v>
      </c>
      <c r="J841" s="28" t="s">
        <v>156</v>
      </c>
      <c r="K841" s="28">
        <v>0</v>
      </c>
      <c r="L841" s="28" t="str">
        <f>G841&amp;"+"&amp;H841&amp;"，"&amp;J841&amp;"+"&amp;K841&amp;""</f>
        <v>攻击+0，生命+0</v>
      </c>
      <c r="M841" s="1">
        <v>1</v>
      </c>
      <c r="N841" s="1" t="str">
        <f t="shared" si="96"/>
        <v>15</v>
      </c>
    </row>
    <row r="842" spans="1:14" x14ac:dyDescent="0.25">
      <c r="A842" s="5" t="str">
        <f t="shared" si="101"/>
        <v>31507912</v>
      </c>
      <c r="B842" s="5">
        <v>31507</v>
      </c>
      <c r="C842" s="5" t="s">
        <v>101</v>
      </c>
      <c r="D842" s="5">
        <v>12</v>
      </c>
      <c r="E842" s="8" t="s">
        <v>217</v>
      </c>
      <c r="F842" s="9">
        <v>4</v>
      </c>
      <c r="G842" s="28" t="s">
        <v>160</v>
      </c>
      <c r="H842" s="28">
        <v>0</v>
      </c>
      <c r="I842" s="28">
        <v>23</v>
      </c>
      <c r="J842" s="28" t="s">
        <v>262</v>
      </c>
      <c r="K842" s="28">
        <v>0</v>
      </c>
      <c r="L842" s="28" t="str">
        <f>G842&amp;"+"&amp;H842/10&amp;"%，"&amp;J842&amp;"+"&amp;K842/10&amp;"%"</f>
        <v>生命加成+0%，最终免伤+0%</v>
      </c>
      <c r="M842" s="1">
        <v>1</v>
      </c>
      <c r="N842" s="1" t="str">
        <f t="shared" si="96"/>
        <v>15</v>
      </c>
    </row>
    <row r="843" spans="1:14" x14ac:dyDescent="0.25">
      <c r="A843" s="5" t="str">
        <f t="shared" si="101"/>
        <v>31507913</v>
      </c>
      <c r="B843" s="5">
        <v>31507</v>
      </c>
      <c r="C843" s="5" t="s">
        <v>101</v>
      </c>
      <c r="D843" s="5">
        <v>13</v>
      </c>
      <c r="E843" s="8" t="s">
        <v>218</v>
      </c>
      <c r="F843" s="9">
        <v>2</v>
      </c>
      <c r="G843" s="28" t="s">
        <v>158</v>
      </c>
      <c r="H843" s="28">
        <v>0</v>
      </c>
      <c r="I843" s="28">
        <v>1</v>
      </c>
      <c r="J843" s="28" t="s">
        <v>156</v>
      </c>
      <c r="K843" s="28">
        <v>0</v>
      </c>
      <c r="L843" s="28" t="str">
        <f>G843&amp;"+"&amp;H843&amp;"，"&amp;J843&amp;"+"&amp;K843&amp;""</f>
        <v>攻击+0，生命+0</v>
      </c>
      <c r="M843" s="1">
        <v>1</v>
      </c>
      <c r="N843" s="1" t="str">
        <f t="shared" si="96"/>
        <v>15</v>
      </c>
    </row>
    <row r="844" spans="1:14" x14ac:dyDescent="0.25">
      <c r="A844" s="5" t="str">
        <f t="shared" si="101"/>
        <v>31507914</v>
      </c>
      <c r="B844" s="5">
        <v>31507</v>
      </c>
      <c r="C844" s="5" t="s">
        <v>101</v>
      </c>
      <c r="D844" s="5">
        <v>14</v>
      </c>
      <c r="E844" s="8" t="s">
        <v>219</v>
      </c>
      <c r="F844" s="9">
        <v>4</v>
      </c>
      <c r="G844" s="28" t="s">
        <v>160</v>
      </c>
      <c r="H844" s="28">
        <v>0</v>
      </c>
      <c r="I844" s="28">
        <v>23</v>
      </c>
      <c r="J844" s="28" t="s">
        <v>262</v>
      </c>
      <c r="K844" s="28">
        <v>0</v>
      </c>
      <c r="L844" s="28" t="str">
        <f>G844&amp;"+"&amp;H844/10&amp;"%，"&amp;J844&amp;"+"&amp;K844/10&amp;"%"</f>
        <v>生命加成+0%，最终免伤+0%</v>
      </c>
      <c r="M844" s="1">
        <v>1</v>
      </c>
      <c r="N844" s="1" t="str">
        <f t="shared" si="96"/>
        <v>15</v>
      </c>
    </row>
    <row r="845" spans="1:14" x14ac:dyDescent="0.25">
      <c r="A845" s="5" t="str">
        <f t="shared" si="101"/>
        <v>31507915</v>
      </c>
      <c r="B845" s="5">
        <v>31507</v>
      </c>
      <c r="C845" s="5" t="s">
        <v>101</v>
      </c>
      <c r="D845" s="5">
        <v>15</v>
      </c>
      <c r="E845" s="8" t="s">
        <v>220</v>
      </c>
      <c r="F845" s="9">
        <v>2</v>
      </c>
      <c r="G845" s="28" t="s">
        <v>158</v>
      </c>
      <c r="H845" s="28">
        <v>0</v>
      </c>
      <c r="I845" s="28">
        <v>1</v>
      </c>
      <c r="J845" s="28" t="s">
        <v>156</v>
      </c>
      <c r="K845" s="28">
        <v>0</v>
      </c>
      <c r="L845" s="28" t="str">
        <f>G845&amp;"+"&amp;H845&amp;"，"&amp;J845&amp;"+"&amp;K845&amp;""</f>
        <v>攻击+0，生命+0</v>
      </c>
      <c r="M845" s="1">
        <v>1</v>
      </c>
      <c r="N845" s="1" t="str">
        <f t="shared" si="96"/>
        <v>15</v>
      </c>
    </row>
    <row r="846" spans="1:14" x14ac:dyDescent="0.25">
      <c r="A846" s="5" t="str">
        <f t="shared" si="100"/>
        <v>31302901</v>
      </c>
      <c r="B846" s="5">
        <v>31302</v>
      </c>
      <c r="C846" s="19" t="s">
        <v>139</v>
      </c>
      <c r="D846" s="5">
        <v>1</v>
      </c>
      <c r="E846" s="8" t="s">
        <v>133</v>
      </c>
      <c r="F846" s="9">
        <v>2</v>
      </c>
      <c r="G846" s="28" t="s">
        <v>158</v>
      </c>
      <c r="H846" s="28">
        <v>192</v>
      </c>
      <c r="I846" s="28">
        <v>1</v>
      </c>
      <c r="J846" s="28" t="s">
        <v>156</v>
      </c>
      <c r="K846" s="28">
        <v>960</v>
      </c>
      <c r="L846" s="28" t="str">
        <f>G846&amp;"+"&amp;H846&amp;"，"&amp;J846&amp;"+"&amp;K846</f>
        <v>攻击+192，生命+960</v>
      </c>
      <c r="M846" s="1">
        <v>1</v>
      </c>
      <c r="N846" s="1" t="str">
        <f t="shared" si="96"/>
        <v>13</v>
      </c>
    </row>
    <row r="847" spans="1:14" x14ac:dyDescent="0.25">
      <c r="A847" s="5" t="str">
        <f t="shared" si="100"/>
        <v>31302902</v>
      </c>
      <c r="B847" s="5">
        <v>31302</v>
      </c>
      <c r="C847" s="19" t="s">
        <v>139</v>
      </c>
      <c r="D847" s="5">
        <v>2</v>
      </c>
      <c r="E847" s="8" t="s">
        <v>134</v>
      </c>
      <c r="F847" s="9">
        <v>5</v>
      </c>
      <c r="G847" s="28" t="s">
        <v>161</v>
      </c>
      <c r="H847" s="28">
        <v>36</v>
      </c>
      <c r="I847" s="28">
        <v>6</v>
      </c>
      <c r="J847" s="28" t="s">
        <v>162</v>
      </c>
      <c r="K847" s="28">
        <v>24</v>
      </c>
      <c r="L847" s="28" t="str">
        <f>G847&amp;"+"&amp;H847/10&amp;"%，"&amp;J847&amp;"+"&amp;K847/10&amp;"%"</f>
        <v>攻击加成+3.6%，防御加成+2.4%</v>
      </c>
      <c r="M847" s="1">
        <v>1</v>
      </c>
      <c r="N847" s="1" t="str">
        <f t="shared" si="96"/>
        <v>13</v>
      </c>
    </row>
    <row r="848" spans="1:14" x14ac:dyDescent="0.25">
      <c r="A848" s="5" t="str">
        <f t="shared" si="100"/>
        <v>31302903</v>
      </c>
      <c r="B848" s="5">
        <v>31302</v>
      </c>
      <c r="C848" s="19" t="s">
        <v>139</v>
      </c>
      <c r="D848" s="5">
        <v>3</v>
      </c>
      <c r="E848" s="8" t="s">
        <v>135</v>
      </c>
      <c r="F848" s="9">
        <v>3</v>
      </c>
      <c r="G848" s="28" t="s">
        <v>159</v>
      </c>
      <c r="H848" s="28">
        <v>144</v>
      </c>
      <c r="I848" s="28">
        <v>4</v>
      </c>
      <c r="J848" s="28" t="s">
        <v>160</v>
      </c>
      <c r="K848" s="28">
        <v>36</v>
      </c>
      <c r="L848" s="28" t="str">
        <f>G848&amp;"+"&amp;H848&amp;"，"&amp;J848&amp;"+"&amp;K848/10&amp;"%"</f>
        <v>防御+144，生命加成+3.6%</v>
      </c>
      <c r="M848" s="1">
        <v>1</v>
      </c>
      <c r="N848" s="1" t="str">
        <f t="shared" si="96"/>
        <v>13</v>
      </c>
    </row>
    <row r="849" spans="1:14" x14ac:dyDescent="0.25">
      <c r="A849" s="5" t="str">
        <f t="shared" si="100"/>
        <v>31302904</v>
      </c>
      <c r="B849" s="5">
        <v>31302</v>
      </c>
      <c r="C849" s="19" t="s">
        <v>139</v>
      </c>
      <c r="D849" s="5">
        <v>4</v>
      </c>
      <c r="E849" s="8" t="s">
        <v>136</v>
      </c>
      <c r="F849" s="9">
        <v>8</v>
      </c>
      <c r="G849" s="28" t="s">
        <v>163</v>
      </c>
      <c r="H849" s="28">
        <v>18</v>
      </c>
      <c r="I849" s="28">
        <v>14</v>
      </c>
      <c r="J849" s="28" t="s">
        <v>168</v>
      </c>
      <c r="K849" s="28">
        <v>120</v>
      </c>
      <c r="L849" s="28" t="str">
        <f>G849&amp;"+"&amp;H849/10&amp;"%，"&amp;J849&amp;"+"&amp;K849/10&amp;"%"</f>
        <v>伤害减免+1.8%，暴击免伤+12%</v>
      </c>
      <c r="M849" s="1">
        <v>1</v>
      </c>
      <c r="N849" s="1" t="str">
        <f t="shared" si="96"/>
        <v>13</v>
      </c>
    </row>
    <row r="850" spans="1:14" x14ac:dyDescent="0.25">
      <c r="A850" s="5" t="str">
        <f t="shared" si="100"/>
        <v>31302905</v>
      </c>
      <c r="B850" s="5">
        <v>31302</v>
      </c>
      <c r="C850" s="19" t="s">
        <v>139</v>
      </c>
      <c r="D850" s="5">
        <v>5</v>
      </c>
      <c r="E850" s="8" t="s">
        <v>137</v>
      </c>
      <c r="F850" s="9">
        <v>7</v>
      </c>
      <c r="G850" s="28" t="s">
        <v>151</v>
      </c>
      <c r="H850" s="28">
        <v>60</v>
      </c>
      <c r="I850" s="28">
        <v>8</v>
      </c>
      <c r="J850" s="28" t="s">
        <v>163</v>
      </c>
      <c r="K850" s="28">
        <v>24</v>
      </c>
      <c r="L850" s="28" t="str">
        <f>G850&amp;"+"&amp;H850/10&amp;"%，"&amp;J850&amp;"+"&amp;K850/10&amp;"%"</f>
        <v>伤害加成+6%，伤害减免+2.4%</v>
      </c>
      <c r="M850" s="1">
        <v>1</v>
      </c>
      <c r="N850" s="1" t="str">
        <f t="shared" si="96"/>
        <v>13</v>
      </c>
    </row>
    <row r="851" spans="1:14" x14ac:dyDescent="0.25">
      <c r="A851" s="5" t="str">
        <f t="shared" si="98"/>
        <v>31302906</v>
      </c>
      <c r="B851" s="5">
        <v>31302</v>
      </c>
      <c r="C851" s="19" t="s">
        <v>139</v>
      </c>
      <c r="D851" s="5">
        <v>6</v>
      </c>
      <c r="E851" s="8" t="s">
        <v>211</v>
      </c>
      <c r="F851" s="9">
        <v>2</v>
      </c>
      <c r="G851" s="28" t="s">
        <v>158</v>
      </c>
      <c r="H851" s="28">
        <v>450</v>
      </c>
      <c r="I851" s="28">
        <v>1</v>
      </c>
      <c r="J851" s="28" t="s">
        <v>156</v>
      </c>
      <c r="K851" s="28">
        <v>9600</v>
      </c>
      <c r="L851" s="28" t="str">
        <f>G851&amp;"+"&amp;H851&amp;"，"&amp;J851&amp;"+"&amp;K851&amp;""</f>
        <v>攻击+450，生命+9600</v>
      </c>
      <c r="M851" s="1">
        <v>1</v>
      </c>
      <c r="N851" s="1" t="str">
        <f t="shared" si="96"/>
        <v>13</v>
      </c>
    </row>
    <row r="852" spans="1:14" x14ac:dyDescent="0.25">
      <c r="A852" s="5" t="str">
        <f t="shared" si="98"/>
        <v>31302907</v>
      </c>
      <c r="B852" s="5">
        <v>31302</v>
      </c>
      <c r="C852" s="19" t="s">
        <v>139</v>
      </c>
      <c r="D852" s="5">
        <v>7</v>
      </c>
      <c r="E852" s="8" t="s">
        <v>212</v>
      </c>
      <c r="F852" s="9">
        <v>4</v>
      </c>
      <c r="G852" s="28" t="s">
        <v>160</v>
      </c>
      <c r="H852" s="28">
        <v>72</v>
      </c>
      <c r="I852" s="28">
        <v>23</v>
      </c>
      <c r="J852" s="28" t="s">
        <v>262</v>
      </c>
      <c r="K852" s="28">
        <v>18</v>
      </c>
      <c r="L852" s="28" t="str">
        <f>G852&amp;"+"&amp;H852/10&amp;"%，"&amp;J852&amp;"+"&amp;K852/10&amp;"%"</f>
        <v>生命加成+7.2%，最终免伤+1.8%</v>
      </c>
      <c r="M852" s="1">
        <v>1</v>
      </c>
      <c r="N852" s="1" t="str">
        <f t="shared" si="96"/>
        <v>13</v>
      </c>
    </row>
    <row r="853" spans="1:14" x14ac:dyDescent="0.25">
      <c r="A853" s="5" t="str">
        <f t="shared" si="98"/>
        <v>31302908</v>
      </c>
      <c r="B853" s="5">
        <v>31302</v>
      </c>
      <c r="C853" s="19" t="s">
        <v>139</v>
      </c>
      <c r="D853" s="5">
        <v>8</v>
      </c>
      <c r="E853" s="8" t="s">
        <v>213</v>
      </c>
      <c r="F853" s="9">
        <v>2</v>
      </c>
      <c r="G853" s="28" t="s">
        <v>158</v>
      </c>
      <c r="H853" s="28">
        <v>750</v>
      </c>
      <c r="I853" s="28">
        <v>1</v>
      </c>
      <c r="J853" s="28" t="s">
        <v>156</v>
      </c>
      <c r="K853" s="28">
        <v>14400</v>
      </c>
      <c r="L853" s="28" t="str">
        <f>G853&amp;"+"&amp;H853&amp;"，"&amp;J853&amp;"+"&amp;K853&amp;""</f>
        <v>攻击+750，生命+14400</v>
      </c>
      <c r="M853" s="1">
        <v>1</v>
      </c>
      <c r="N853" s="1" t="str">
        <f t="shared" si="96"/>
        <v>13</v>
      </c>
    </row>
    <row r="854" spans="1:14" x14ac:dyDescent="0.25">
      <c r="A854" s="5" t="str">
        <f t="shared" si="98"/>
        <v>31302909</v>
      </c>
      <c r="B854" s="5">
        <v>31302</v>
      </c>
      <c r="C854" s="19" t="s">
        <v>139</v>
      </c>
      <c r="D854" s="5">
        <v>9</v>
      </c>
      <c r="E854" s="8" t="s">
        <v>214</v>
      </c>
      <c r="F854" s="9">
        <v>4</v>
      </c>
      <c r="G854" s="28" t="s">
        <v>160</v>
      </c>
      <c r="H854" s="28">
        <v>108</v>
      </c>
      <c r="I854" s="28">
        <v>23</v>
      </c>
      <c r="J854" s="28" t="s">
        <v>262</v>
      </c>
      <c r="K854" s="28">
        <v>27</v>
      </c>
      <c r="L854" s="28" t="str">
        <f>G854&amp;"+"&amp;H854/10&amp;"%，"&amp;J854&amp;"+"&amp;K854/10&amp;"%"</f>
        <v>生命加成+10.8%，最终免伤+2.7%</v>
      </c>
      <c r="M854" s="1">
        <v>1</v>
      </c>
      <c r="N854" s="1" t="str">
        <f t="shared" ref="N854:N917" si="103">MIDB(B854,2,2)</f>
        <v>13</v>
      </c>
    </row>
    <row r="855" spans="1:14" x14ac:dyDescent="0.25">
      <c r="A855" s="5" t="str">
        <f t="shared" ref="A855" si="104">B855&amp;9&amp;D855</f>
        <v>31302910</v>
      </c>
      <c r="B855" s="5">
        <v>31302</v>
      </c>
      <c r="C855" s="19" t="s">
        <v>139</v>
      </c>
      <c r="D855" s="5">
        <v>10</v>
      </c>
      <c r="E855" s="8" t="s">
        <v>215</v>
      </c>
      <c r="F855" s="9">
        <v>2</v>
      </c>
      <c r="G855" s="28" t="s">
        <v>158</v>
      </c>
      <c r="H855" s="28">
        <v>1125</v>
      </c>
      <c r="I855" s="28">
        <v>1</v>
      </c>
      <c r="J855" s="28" t="s">
        <v>156</v>
      </c>
      <c r="K855" s="28">
        <v>21600</v>
      </c>
      <c r="L855" s="28" t="str">
        <f>G855&amp;"+"&amp;H855&amp;"，"&amp;J855&amp;"+"&amp;K855&amp;""</f>
        <v>攻击+1125，生命+21600</v>
      </c>
      <c r="M855" s="1">
        <v>1</v>
      </c>
      <c r="N855" s="1" t="str">
        <f t="shared" si="103"/>
        <v>13</v>
      </c>
    </row>
    <row r="856" spans="1:14" x14ac:dyDescent="0.25">
      <c r="A856" s="5" t="str">
        <f t="shared" si="101"/>
        <v>31302911</v>
      </c>
      <c r="B856" s="5">
        <v>31302</v>
      </c>
      <c r="C856" s="19" t="s">
        <v>139</v>
      </c>
      <c r="D856" s="5">
        <v>11</v>
      </c>
      <c r="E856" s="8" t="s">
        <v>216</v>
      </c>
      <c r="F856" s="9">
        <v>2</v>
      </c>
      <c r="G856" s="28" t="s">
        <v>158</v>
      </c>
      <c r="H856" s="28">
        <v>0</v>
      </c>
      <c r="I856" s="28">
        <v>1</v>
      </c>
      <c r="J856" s="28" t="s">
        <v>156</v>
      </c>
      <c r="K856" s="28">
        <v>0</v>
      </c>
      <c r="L856" s="28" t="str">
        <f>G856&amp;"+"&amp;H856&amp;"，"&amp;J856&amp;"+"&amp;K856&amp;""</f>
        <v>攻击+0，生命+0</v>
      </c>
      <c r="M856" s="1">
        <v>1</v>
      </c>
      <c r="N856" s="1" t="str">
        <f t="shared" si="103"/>
        <v>13</v>
      </c>
    </row>
    <row r="857" spans="1:14" x14ac:dyDescent="0.25">
      <c r="A857" s="5" t="str">
        <f t="shared" si="101"/>
        <v>31302912</v>
      </c>
      <c r="B857" s="5">
        <v>31302</v>
      </c>
      <c r="C857" s="19" t="s">
        <v>139</v>
      </c>
      <c r="D857" s="5">
        <v>12</v>
      </c>
      <c r="E857" s="8" t="s">
        <v>217</v>
      </c>
      <c r="F857" s="9">
        <v>4</v>
      </c>
      <c r="G857" s="28" t="s">
        <v>160</v>
      </c>
      <c r="H857" s="28">
        <v>0</v>
      </c>
      <c r="I857" s="28">
        <v>23</v>
      </c>
      <c r="J857" s="28" t="s">
        <v>262</v>
      </c>
      <c r="K857" s="28">
        <v>0</v>
      </c>
      <c r="L857" s="28" t="str">
        <f>G857&amp;"+"&amp;H857/10&amp;"%，"&amp;J857&amp;"+"&amp;K857/10&amp;"%"</f>
        <v>生命加成+0%，最终免伤+0%</v>
      </c>
      <c r="M857" s="1">
        <v>1</v>
      </c>
      <c r="N857" s="1" t="str">
        <f t="shared" si="103"/>
        <v>13</v>
      </c>
    </row>
    <row r="858" spans="1:14" x14ac:dyDescent="0.25">
      <c r="A858" s="5" t="str">
        <f t="shared" si="101"/>
        <v>31302913</v>
      </c>
      <c r="B858" s="5">
        <v>31302</v>
      </c>
      <c r="C858" s="19" t="s">
        <v>139</v>
      </c>
      <c r="D858" s="5">
        <v>13</v>
      </c>
      <c r="E858" s="8" t="s">
        <v>218</v>
      </c>
      <c r="F858" s="9">
        <v>2</v>
      </c>
      <c r="G858" s="28" t="s">
        <v>158</v>
      </c>
      <c r="H858" s="28">
        <v>0</v>
      </c>
      <c r="I858" s="28">
        <v>1</v>
      </c>
      <c r="J858" s="28" t="s">
        <v>156</v>
      </c>
      <c r="K858" s="28">
        <v>0</v>
      </c>
      <c r="L858" s="28" t="str">
        <f>G858&amp;"+"&amp;H858&amp;"，"&amp;J858&amp;"+"&amp;K858&amp;""</f>
        <v>攻击+0，生命+0</v>
      </c>
      <c r="M858" s="1">
        <v>1</v>
      </c>
      <c r="N858" s="1" t="str">
        <f t="shared" si="103"/>
        <v>13</v>
      </c>
    </row>
    <row r="859" spans="1:14" x14ac:dyDescent="0.25">
      <c r="A859" s="5" t="str">
        <f t="shared" si="101"/>
        <v>31302914</v>
      </c>
      <c r="B859" s="5">
        <v>31302</v>
      </c>
      <c r="C859" s="19" t="s">
        <v>139</v>
      </c>
      <c r="D859" s="5">
        <v>14</v>
      </c>
      <c r="E859" s="8" t="s">
        <v>219</v>
      </c>
      <c r="F859" s="9">
        <v>4</v>
      </c>
      <c r="G859" s="28" t="s">
        <v>160</v>
      </c>
      <c r="H859" s="28">
        <v>0</v>
      </c>
      <c r="I859" s="28">
        <v>23</v>
      </c>
      <c r="J859" s="28" t="s">
        <v>262</v>
      </c>
      <c r="K859" s="28">
        <v>0</v>
      </c>
      <c r="L859" s="28" t="str">
        <f>G859&amp;"+"&amp;H859/10&amp;"%，"&amp;J859&amp;"+"&amp;K859/10&amp;"%"</f>
        <v>生命加成+0%，最终免伤+0%</v>
      </c>
      <c r="M859" s="1">
        <v>1</v>
      </c>
      <c r="N859" s="1" t="str">
        <f t="shared" si="103"/>
        <v>13</v>
      </c>
    </row>
    <row r="860" spans="1:14" x14ac:dyDescent="0.25">
      <c r="A860" s="5" t="str">
        <f t="shared" si="101"/>
        <v>31302915</v>
      </c>
      <c r="B860" s="5">
        <v>31302</v>
      </c>
      <c r="C860" s="19" t="s">
        <v>139</v>
      </c>
      <c r="D860" s="5">
        <v>15</v>
      </c>
      <c r="E860" s="8" t="s">
        <v>220</v>
      </c>
      <c r="F860" s="9">
        <v>2</v>
      </c>
      <c r="G860" s="28" t="s">
        <v>158</v>
      </c>
      <c r="H860" s="28">
        <v>0</v>
      </c>
      <c r="I860" s="28">
        <v>1</v>
      </c>
      <c r="J860" s="28" t="s">
        <v>156</v>
      </c>
      <c r="K860" s="28">
        <v>0</v>
      </c>
      <c r="L860" s="28" t="str">
        <f>G860&amp;"+"&amp;H860&amp;"，"&amp;J860&amp;"+"&amp;K860&amp;""</f>
        <v>攻击+0，生命+0</v>
      </c>
      <c r="M860" s="1">
        <v>1</v>
      </c>
      <c r="N860" s="1" t="str">
        <f t="shared" si="103"/>
        <v>13</v>
      </c>
    </row>
    <row r="861" spans="1:14" x14ac:dyDescent="0.25">
      <c r="A861" s="5" t="str">
        <f t="shared" si="100"/>
        <v>31508901</v>
      </c>
      <c r="B861" s="5">
        <v>31508</v>
      </c>
      <c r="C861" s="5" t="s">
        <v>102</v>
      </c>
      <c r="D861" s="5">
        <v>1</v>
      </c>
      <c r="E861" s="8" t="s">
        <v>133</v>
      </c>
      <c r="F861" s="9">
        <v>2</v>
      </c>
      <c r="G861" s="28" t="s">
        <v>158</v>
      </c>
      <c r="H861" s="28">
        <v>300</v>
      </c>
      <c r="I861" s="28">
        <v>1</v>
      </c>
      <c r="J861" s="28" t="s">
        <v>156</v>
      </c>
      <c r="K861" s="28">
        <v>750</v>
      </c>
      <c r="L861" s="28" t="str">
        <f>G861&amp;"+"&amp;H861&amp;"，"&amp;J861&amp;"+"&amp;K861</f>
        <v>攻击+300，生命+750</v>
      </c>
      <c r="M861" s="1">
        <v>2</v>
      </c>
      <c r="N861" s="1" t="str">
        <f t="shared" si="103"/>
        <v>15</v>
      </c>
    </row>
    <row r="862" spans="1:14" x14ac:dyDescent="0.25">
      <c r="A862" s="5" t="str">
        <f t="shared" si="100"/>
        <v>31508902</v>
      </c>
      <c r="B862" s="5">
        <v>31508</v>
      </c>
      <c r="C862" s="5" t="s">
        <v>102</v>
      </c>
      <c r="D862" s="5">
        <v>2</v>
      </c>
      <c r="E862" s="8" t="s">
        <v>134</v>
      </c>
      <c r="F862" s="9">
        <v>5</v>
      </c>
      <c r="G862" s="28" t="s">
        <v>161</v>
      </c>
      <c r="H862" s="28">
        <v>60</v>
      </c>
      <c r="I862" s="28">
        <v>9</v>
      </c>
      <c r="J862" s="28" t="s">
        <v>164</v>
      </c>
      <c r="K862" s="28">
        <v>60</v>
      </c>
      <c r="L862" s="28" t="str">
        <f>G862&amp;"+"&amp;H862/10&amp;"%，"&amp;J862&amp;"+"&amp;K862/10&amp;"%"</f>
        <v>攻击加成+6%，命中+6%</v>
      </c>
      <c r="M862" s="1">
        <v>2</v>
      </c>
      <c r="N862" s="1" t="str">
        <f t="shared" si="103"/>
        <v>15</v>
      </c>
    </row>
    <row r="863" spans="1:14" x14ac:dyDescent="0.25">
      <c r="A863" s="5" t="str">
        <f t="shared" si="100"/>
        <v>31508903</v>
      </c>
      <c r="B863" s="5">
        <v>31508</v>
      </c>
      <c r="C863" s="5" t="s">
        <v>102</v>
      </c>
      <c r="D863" s="5">
        <v>3</v>
      </c>
      <c r="E863" s="8" t="s">
        <v>135</v>
      </c>
      <c r="F863" s="9">
        <v>3</v>
      </c>
      <c r="G863" s="28" t="s">
        <v>159</v>
      </c>
      <c r="H863" s="28">
        <v>300</v>
      </c>
      <c r="I863" s="28">
        <v>1</v>
      </c>
      <c r="J863" s="28" t="s">
        <v>156</v>
      </c>
      <c r="K863" s="28">
        <v>2250</v>
      </c>
      <c r="L863" s="28" t="str">
        <f>G863&amp;"+"&amp;H863&amp;"，"&amp;J863&amp;"+"&amp;K863&amp;""</f>
        <v>防御+300，生命+2250</v>
      </c>
      <c r="M863" s="1">
        <v>2</v>
      </c>
      <c r="N863" s="1" t="str">
        <f t="shared" si="103"/>
        <v>15</v>
      </c>
    </row>
    <row r="864" spans="1:14" x14ac:dyDescent="0.25">
      <c r="A864" s="5" t="str">
        <f t="shared" si="100"/>
        <v>31508904</v>
      </c>
      <c r="B864" s="5">
        <v>31508</v>
      </c>
      <c r="C864" s="5" t="s">
        <v>102</v>
      </c>
      <c r="D864" s="5">
        <v>4</v>
      </c>
      <c r="E864" s="8" t="s">
        <v>136</v>
      </c>
      <c r="F864" s="9">
        <v>7</v>
      </c>
      <c r="G864" s="28" t="s">
        <v>151</v>
      </c>
      <c r="H864" s="28">
        <v>45</v>
      </c>
      <c r="I864" s="28">
        <v>13</v>
      </c>
      <c r="J864" s="28" t="s">
        <v>167</v>
      </c>
      <c r="K864" s="28">
        <v>120</v>
      </c>
      <c r="L864" s="28" t="str">
        <f>G864&amp;"+"&amp;H864/10&amp;"%，"&amp;J864&amp;"+"&amp;K864/10&amp;"%"</f>
        <v>伤害加成+4.5%，暴击伤害+12%</v>
      </c>
      <c r="M864" s="1">
        <v>2</v>
      </c>
      <c r="N864" s="1" t="str">
        <f t="shared" si="103"/>
        <v>15</v>
      </c>
    </row>
    <row r="865" spans="1:14" x14ac:dyDescent="0.25">
      <c r="A865" s="5" t="str">
        <f t="shared" si="100"/>
        <v>31508905</v>
      </c>
      <c r="B865" s="5">
        <v>31508</v>
      </c>
      <c r="C865" s="5" t="s">
        <v>102</v>
      </c>
      <c r="D865" s="5">
        <v>5</v>
      </c>
      <c r="E865" s="8" t="s">
        <v>137</v>
      </c>
      <c r="F865" s="9">
        <v>7</v>
      </c>
      <c r="G865" s="28" t="s">
        <v>151</v>
      </c>
      <c r="H865" s="28">
        <v>75</v>
      </c>
      <c r="I865" s="28">
        <v>8</v>
      </c>
      <c r="J865" s="28" t="s">
        <v>163</v>
      </c>
      <c r="K865" s="28">
        <v>30</v>
      </c>
      <c r="L865" s="28" t="str">
        <f>G865&amp;"+"&amp;H865/10&amp;"%，"&amp;J865&amp;"+"&amp;K865/10&amp;"%"</f>
        <v>伤害加成+7.5%，伤害减免+3%</v>
      </c>
      <c r="M865" s="1">
        <v>2</v>
      </c>
      <c r="N865" s="1" t="str">
        <f t="shared" si="103"/>
        <v>15</v>
      </c>
    </row>
    <row r="866" spans="1:14" x14ac:dyDescent="0.25">
      <c r="A866" s="5" t="str">
        <f t="shared" si="98"/>
        <v>31508906</v>
      </c>
      <c r="B866" s="5">
        <v>31508</v>
      </c>
      <c r="C866" s="5" t="s">
        <v>102</v>
      </c>
      <c r="D866" s="5">
        <v>6</v>
      </c>
      <c r="E866" s="8" t="s">
        <v>211</v>
      </c>
      <c r="F866" s="9">
        <v>2</v>
      </c>
      <c r="G866" s="28" t="s">
        <v>158</v>
      </c>
      <c r="H866" s="28">
        <v>1500</v>
      </c>
      <c r="I866" s="28">
        <v>3</v>
      </c>
      <c r="J866" s="28" t="s">
        <v>159</v>
      </c>
      <c r="K866" s="28">
        <v>450</v>
      </c>
      <c r="L866" s="28" t="str">
        <f>G866&amp;"+"&amp;H866&amp;"，"&amp;J866&amp;"+"&amp;K866&amp;""</f>
        <v>攻击+1500，防御+450</v>
      </c>
      <c r="M866" s="1">
        <v>2</v>
      </c>
      <c r="N866" s="1" t="str">
        <f t="shared" si="103"/>
        <v>15</v>
      </c>
    </row>
    <row r="867" spans="1:14" x14ac:dyDescent="0.25">
      <c r="A867" s="5" t="str">
        <f t="shared" si="98"/>
        <v>31508907</v>
      </c>
      <c r="B867" s="5">
        <v>31508</v>
      </c>
      <c r="C867" s="5" t="s">
        <v>102</v>
      </c>
      <c r="D867" s="5">
        <v>7</v>
      </c>
      <c r="E867" s="8" t="s">
        <v>212</v>
      </c>
      <c r="F867" s="9">
        <v>5</v>
      </c>
      <c r="G867" s="28" t="s">
        <v>161</v>
      </c>
      <c r="H867" s="28">
        <v>60</v>
      </c>
      <c r="I867" s="28">
        <v>22</v>
      </c>
      <c r="J867" s="28" t="s">
        <v>236</v>
      </c>
      <c r="K867" s="28">
        <v>22</v>
      </c>
      <c r="L867" s="28" t="str">
        <f>G867&amp;"+"&amp;H867/10&amp;"%，"&amp;J867&amp;"+"&amp;K867/10&amp;"%"</f>
        <v>攻击加成+6%，最终增伤+2.2%</v>
      </c>
      <c r="M867" s="1">
        <v>2</v>
      </c>
      <c r="N867" s="1" t="str">
        <f t="shared" si="103"/>
        <v>15</v>
      </c>
    </row>
    <row r="868" spans="1:14" x14ac:dyDescent="0.25">
      <c r="A868" s="5" t="str">
        <f t="shared" si="98"/>
        <v>31508908</v>
      </c>
      <c r="B868" s="5">
        <v>31508</v>
      </c>
      <c r="C868" s="5" t="s">
        <v>102</v>
      </c>
      <c r="D868" s="5">
        <v>8</v>
      </c>
      <c r="E868" s="8" t="s">
        <v>213</v>
      </c>
      <c r="F868" s="9">
        <v>2</v>
      </c>
      <c r="G868" s="28" t="s">
        <v>158</v>
      </c>
      <c r="H868" s="28">
        <v>2250</v>
      </c>
      <c r="I868" s="28">
        <v>3</v>
      </c>
      <c r="J868" s="28" t="s">
        <v>159</v>
      </c>
      <c r="K868" s="28">
        <v>675</v>
      </c>
      <c r="L868" s="28" t="str">
        <f>G868&amp;"+"&amp;H868&amp;"，"&amp;J868&amp;"+"&amp;K868&amp;""</f>
        <v>攻击+2250，防御+675</v>
      </c>
      <c r="M868" s="1">
        <v>2</v>
      </c>
      <c r="N868" s="1" t="str">
        <f t="shared" si="103"/>
        <v>15</v>
      </c>
    </row>
    <row r="869" spans="1:14" x14ac:dyDescent="0.25">
      <c r="A869" s="5" t="str">
        <f t="shared" si="98"/>
        <v>31508909</v>
      </c>
      <c r="B869" s="5">
        <v>31508</v>
      </c>
      <c r="C869" s="5" t="s">
        <v>102</v>
      </c>
      <c r="D869" s="5">
        <v>9</v>
      </c>
      <c r="E869" s="8" t="s">
        <v>214</v>
      </c>
      <c r="F869" s="9">
        <v>5</v>
      </c>
      <c r="G869" s="28" t="s">
        <v>161</v>
      </c>
      <c r="H869" s="28">
        <v>90</v>
      </c>
      <c r="I869" s="28">
        <v>22</v>
      </c>
      <c r="J869" s="28" t="s">
        <v>236</v>
      </c>
      <c r="K869" s="28">
        <v>33</v>
      </c>
      <c r="L869" s="28" t="str">
        <f>G869&amp;"+"&amp;H869/10&amp;"%，"&amp;J869&amp;"+"&amp;K869/10&amp;"%"</f>
        <v>攻击加成+9%，最终增伤+3.3%</v>
      </c>
      <c r="M869" s="1">
        <v>2</v>
      </c>
      <c r="N869" s="1" t="str">
        <f t="shared" si="103"/>
        <v>15</v>
      </c>
    </row>
    <row r="870" spans="1:14" x14ac:dyDescent="0.25">
      <c r="A870" s="5" t="str">
        <f t="shared" ref="A870" si="105">B870&amp;9&amp;D870</f>
        <v>31508910</v>
      </c>
      <c r="B870" s="5">
        <v>31508</v>
      </c>
      <c r="C870" s="5" t="s">
        <v>102</v>
      </c>
      <c r="D870" s="5">
        <v>10</v>
      </c>
      <c r="E870" s="8" t="s">
        <v>215</v>
      </c>
      <c r="F870" s="9">
        <v>2</v>
      </c>
      <c r="G870" s="28" t="s">
        <v>158</v>
      </c>
      <c r="H870" s="28">
        <v>3375</v>
      </c>
      <c r="I870" s="28">
        <v>3</v>
      </c>
      <c r="J870" s="28" t="s">
        <v>159</v>
      </c>
      <c r="K870" s="28">
        <v>1012</v>
      </c>
      <c r="L870" s="28" t="str">
        <f>G870&amp;"+"&amp;H870&amp;"，"&amp;J870&amp;"+"&amp;K870&amp;""</f>
        <v>攻击+3375，防御+1012</v>
      </c>
      <c r="M870" s="1">
        <v>2</v>
      </c>
      <c r="N870" s="1" t="str">
        <f t="shared" si="103"/>
        <v>15</v>
      </c>
    </row>
    <row r="871" spans="1:14" x14ac:dyDescent="0.25">
      <c r="A871" s="5" t="str">
        <f t="shared" si="101"/>
        <v>31508911</v>
      </c>
      <c r="B871" s="5">
        <v>31508</v>
      </c>
      <c r="C871" s="5" t="s">
        <v>102</v>
      </c>
      <c r="D871" s="5">
        <v>11</v>
      </c>
      <c r="E871" s="8" t="s">
        <v>216</v>
      </c>
      <c r="F871" s="9">
        <v>2</v>
      </c>
      <c r="G871" s="28" t="s">
        <v>158</v>
      </c>
      <c r="H871" s="28">
        <v>0</v>
      </c>
      <c r="I871" s="28">
        <v>3</v>
      </c>
      <c r="J871" s="28" t="s">
        <v>159</v>
      </c>
      <c r="K871" s="28">
        <v>0</v>
      </c>
      <c r="L871" s="28" t="str">
        <f>G871&amp;"+"&amp;H871&amp;"，"&amp;J871&amp;"+"&amp;K871&amp;""</f>
        <v>攻击+0，防御+0</v>
      </c>
      <c r="M871" s="1">
        <v>2</v>
      </c>
      <c r="N871" s="1" t="str">
        <f t="shared" si="103"/>
        <v>15</v>
      </c>
    </row>
    <row r="872" spans="1:14" x14ac:dyDescent="0.25">
      <c r="A872" s="5" t="str">
        <f t="shared" si="101"/>
        <v>31508912</v>
      </c>
      <c r="B872" s="5">
        <v>31508</v>
      </c>
      <c r="C872" s="5" t="s">
        <v>102</v>
      </c>
      <c r="D872" s="5">
        <v>12</v>
      </c>
      <c r="E872" s="8" t="s">
        <v>217</v>
      </c>
      <c r="F872" s="9">
        <v>5</v>
      </c>
      <c r="G872" s="28" t="s">
        <v>161</v>
      </c>
      <c r="H872" s="28">
        <v>0</v>
      </c>
      <c r="I872" s="28">
        <v>22</v>
      </c>
      <c r="J872" s="28" t="s">
        <v>236</v>
      </c>
      <c r="K872" s="28">
        <v>0</v>
      </c>
      <c r="L872" s="28" t="str">
        <f>G872&amp;"+"&amp;H872/10&amp;"%，"&amp;J872&amp;"+"&amp;K872/10&amp;"%"</f>
        <v>攻击加成+0%，最终增伤+0%</v>
      </c>
      <c r="M872" s="1">
        <v>2</v>
      </c>
      <c r="N872" s="1" t="str">
        <f t="shared" si="103"/>
        <v>15</v>
      </c>
    </row>
    <row r="873" spans="1:14" x14ac:dyDescent="0.25">
      <c r="A873" s="5" t="str">
        <f t="shared" si="101"/>
        <v>31508913</v>
      </c>
      <c r="B873" s="5">
        <v>31508</v>
      </c>
      <c r="C873" s="5" t="s">
        <v>102</v>
      </c>
      <c r="D873" s="5">
        <v>13</v>
      </c>
      <c r="E873" s="8" t="s">
        <v>218</v>
      </c>
      <c r="F873" s="9">
        <v>2</v>
      </c>
      <c r="G873" s="28" t="s">
        <v>158</v>
      </c>
      <c r="H873" s="28">
        <v>0</v>
      </c>
      <c r="I873" s="28">
        <v>3</v>
      </c>
      <c r="J873" s="28" t="s">
        <v>159</v>
      </c>
      <c r="K873" s="28">
        <v>0</v>
      </c>
      <c r="L873" s="28" t="str">
        <f>G873&amp;"+"&amp;H873&amp;"，"&amp;J873&amp;"+"&amp;K873&amp;""</f>
        <v>攻击+0，防御+0</v>
      </c>
      <c r="M873" s="1">
        <v>2</v>
      </c>
      <c r="N873" s="1" t="str">
        <f t="shared" si="103"/>
        <v>15</v>
      </c>
    </row>
    <row r="874" spans="1:14" x14ac:dyDescent="0.25">
      <c r="A874" s="5" t="str">
        <f t="shared" si="101"/>
        <v>31508914</v>
      </c>
      <c r="B874" s="5">
        <v>31508</v>
      </c>
      <c r="C874" s="5" t="s">
        <v>102</v>
      </c>
      <c r="D874" s="5">
        <v>14</v>
      </c>
      <c r="E874" s="8" t="s">
        <v>219</v>
      </c>
      <c r="F874" s="9">
        <v>5</v>
      </c>
      <c r="G874" s="28" t="s">
        <v>161</v>
      </c>
      <c r="H874" s="28">
        <v>0</v>
      </c>
      <c r="I874" s="28">
        <v>22</v>
      </c>
      <c r="J874" s="28" t="s">
        <v>236</v>
      </c>
      <c r="K874" s="28">
        <v>0</v>
      </c>
      <c r="L874" s="28" t="str">
        <f>G874&amp;"+"&amp;H874/10&amp;"%，"&amp;J874&amp;"+"&amp;K874/10&amp;"%"</f>
        <v>攻击加成+0%，最终增伤+0%</v>
      </c>
      <c r="M874" s="1">
        <v>2</v>
      </c>
      <c r="N874" s="1" t="str">
        <f t="shared" si="103"/>
        <v>15</v>
      </c>
    </row>
    <row r="875" spans="1:14" x14ac:dyDescent="0.25">
      <c r="A875" s="5" t="str">
        <f t="shared" si="101"/>
        <v>31508915</v>
      </c>
      <c r="B875" s="5">
        <v>31508</v>
      </c>
      <c r="C875" s="5" t="s">
        <v>102</v>
      </c>
      <c r="D875" s="5">
        <v>15</v>
      </c>
      <c r="E875" s="8" t="s">
        <v>220</v>
      </c>
      <c r="F875" s="9">
        <v>2</v>
      </c>
      <c r="G875" s="28" t="s">
        <v>158</v>
      </c>
      <c r="H875" s="28">
        <v>0</v>
      </c>
      <c r="I875" s="28">
        <v>3</v>
      </c>
      <c r="J875" s="28" t="s">
        <v>159</v>
      </c>
      <c r="K875" s="28">
        <v>0</v>
      </c>
      <c r="L875" s="28" t="str">
        <f>G875&amp;"+"&amp;H875&amp;"，"&amp;J875&amp;"+"&amp;K875&amp;""</f>
        <v>攻击+0，防御+0</v>
      </c>
      <c r="M875" s="1">
        <v>2</v>
      </c>
      <c r="N875" s="1" t="str">
        <f t="shared" si="103"/>
        <v>15</v>
      </c>
    </row>
    <row r="876" spans="1:14" x14ac:dyDescent="0.25">
      <c r="A876" s="5" t="str">
        <f t="shared" si="100"/>
        <v>31304901</v>
      </c>
      <c r="B876" s="5">
        <v>31304</v>
      </c>
      <c r="C876" s="19" t="s">
        <v>103</v>
      </c>
      <c r="D876" s="5">
        <v>1</v>
      </c>
      <c r="E876" s="8" t="s">
        <v>133</v>
      </c>
      <c r="F876" s="9">
        <v>2</v>
      </c>
      <c r="G876" s="28" t="s">
        <v>158</v>
      </c>
      <c r="H876" s="28">
        <v>240</v>
      </c>
      <c r="I876" s="28">
        <v>1</v>
      </c>
      <c r="J876" s="28" t="s">
        <v>156</v>
      </c>
      <c r="K876" s="28">
        <v>600</v>
      </c>
      <c r="L876" s="28" t="str">
        <f>G876&amp;"+"&amp;H876&amp;"，"&amp;J876&amp;"+"&amp;K876</f>
        <v>攻击+240，生命+600</v>
      </c>
      <c r="M876" s="1">
        <v>2</v>
      </c>
      <c r="N876" s="1" t="str">
        <f t="shared" si="103"/>
        <v>13</v>
      </c>
    </row>
    <row r="877" spans="1:14" x14ac:dyDescent="0.25">
      <c r="A877" s="5" t="str">
        <f t="shared" si="100"/>
        <v>31304902</v>
      </c>
      <c r="B877" s="5">
        <v>31304</v>
      </c>
      <c r="C877" s="19" t="s">
        <v>103</v>
      </c>
      <c r="D877" s="5">
        <v>2</v>
      </c>
      <c r="E877" s="8" t="s">
        <v>134</v>
      </c>
      <c r="F877" s="9">
        <v>5</v>
      </c>
      <c r="G877" s="28" t="s">
        <v>161</v>
      </c>
      <c r="H877" s="28">
        <v>48</v>
      </c>
      <c r="I877" s="28">
        <v>9</v>
      </c>
      <c r="J877" s="28" t="s">
        <v>164</v>
      </c>
      <c r="K877" s="28">
        <v>48</v>
      </c>
      <c r="L877" s="28" t="str">
        <f>G877&amp;"+"&amp;H877/10&amp;"%，"&amp;J877&amp;"+"&amp;K877/10&amp;"%"</f>
        <v>攻击加成+4.8%，命中+4.8%</v>
      </c>
      <c r="M877" s="1">
        <v>2</v>
      </c>
      <c r="N877" s="1" t="str">
        <f t="shared" si="103"/>
        <v>13</v>
      </c>
    </row>
    <row r="878" spans="1:14" x14ac:dyDescent="0.25">
      <c r="A878" s="5" t="str">
        <f t="shared" si="100"/>
        <v>31304903</v>
      </c>
      <c r="B878" s="5">
        <v>31304</v>
      </c>
      <c r="C878" s="19" t="s">
        <v>103</v>
      </c>
      <c r="D878" s="5">
        <v>3</v>
      </c>
      <c r="E878" s="8" t="s">
        <v>135</v>
      </c>
      <c r="F878" s="9">
        <v>3</v>
      </c>
      <c r="G878" s="28" t="s">
        <v>159</v>
      </c>
      <c r="H878" s="28">
        <v>240</v>
      </c>
      <c r="I878" s="28">
        <v>1</v>
      </c>
      <c r="J878" s="28" t="s">
        <v>156</v>
      </c>
      <c r="K878" s="28">
        <v>1800</v>
      </c>
      <c r="L878" s="28" t="str">
        <f>G878&amp;"+"&amp;H878&amp;"，"&amp;J878&amp;"+"&amp;K878&amp;""</f>
        <v>防御+240，生命+1800</v>
      </c>
      <c r="M878" s="1">
        <v>2</v>
      </c>
      <c r="N878" s="1" t="str">
        <f t="shared" si="103"/>
        <v>13</v>
      </c>
    </row>
    <row r="879" spans="1:14" x14ac:dyDescent="0.25">
      <c r="A879" s="5" t="str">
        <f t="shared" si="100"/>
        <v>31304904</v>
      </c>
      <c r="B879" s="5">
        <v>31304</v>
      </c>
      <c r="C879" s="19" t="s">
        <v>103</v>
      </c>
      <c r="D879" s="5">
        <v>4</v>
      </c>
      <c r="E879" s="8" t="s">
        <v>136</v>
      </c>
      <c r="F879" s="9">
        <v>7</v>
      </c>
      <c r="G879" s="28" t="s">
        <v>151</v>
      </c>
      <c r="H879" s="28">
        <v>36</v>
      </c>
      <c r="I879" s="28">
        <v>13</v>
      </c>
      <c r="J879" s="28" t="s">
        <v>167</v>
      </c>
      <c r="K879" s="28">
        <v>96</v>
      </c>
      <c r="L879" s="28" t="str">
        <f>G879&amp;"+"&amp;H879/10&amp;"%，"&amp;J879&amp;"+"&amp;K879/10&amp;"%"</f>
        <v>伤害加成+3.6%，暴击伤害+9.6%</v>
      </c>
      <c r="M879" s="1">
        <v>2</v>
      </c>
      <c r="N879" s="1" t="str">
        <f t="shared" si="103"/>
        <v>13</v>
      </c>
    </row>
    <row r="880" spans="1:14" x14ac:dyDescent="0.25">
      <c r="A880" s="5" t="str">
        <f t="shared" ref="A880:A899" si="106">B880&amp;90&amp;D880</f>
        <v>31304905</v>
      </c>
      <c r="B880" s="5">
        <v>31304</v>
      </c>
      <c r="C880" s="19" t="s">
        <v>103</v>
      </c>
      <c r="D880" s="5">
        <v>5</v>
      </c>
      <c r="E880" s="8" t="s">
        <v>137</v>
      </c>
      <c r="F880" s="9">
        <v>7</v>
      </c>
      <c r="G880" s="28" t="s">
        <v>151</v>
      </c>
      <c r="H880" s="28">
        <v>60</v>
      </c>
      <c r="I880" s="28">
        <v>8</v>
      </c>
      <c r="J880" s="28" t="s">
        <v>163</v>
      </c>
      <c r="K880" s="28">
        <v>24</v>
      </c>
      <c r="L880" s="28" t="str">
        <f>G880&amp;"+"&amp;H880/10&amp;"%，"&amp;J880&amp;"+"&amp;K880/10&amp;"%"</f>
        <v>伤害加成+6%，伤害减免+2.4%</v>
      </c>
      <c r="M880" s="1">
        <v>2</v>
      </c>
      <c r="N880" s="1" t="str">
        <f t="shared" si="103"/>
        <v>13</v>
      </c>
    </row>
    <row r="881" spans="1:14" x14ac:dyDescent="0.25">
      <c r="A881" s="5" t="str">
        <f t="shared" si="106"/>
        <v>31304906</v>
      </c>
      <c r="B881" s="5">
        <v>31304</v>
      </c>
      <c r="C881" s="19" t="s">
        <v>103</v>
      </c>
      <c r="D881" s="5">
        <v>6</v>
      </c>
      <c r="E881" s="8" t="s">
        <v>211</v>
      </c>
      <c r="F881" s="9">
        <v>2</v>
      </c>
      <c r="G881" s="28" t="s">
        <v>158</v>
      </c>
      <c r="H881" s="28">
        <v>1200</v>
      </c>
      <c r="I881" s="28">
        <v>3</v>
      </c>
      <c r="J881" s="28" t="s">
        <v>159</v>
      </c>
      <c r="K881" s="28">
        <v>360</v>
      </c>
      <c r="L881" s="28" t="str">
        <f>G881&amp;"+"&amp;H881&amp;"，"&amp;J881&amp;"+"&amp;K881&amp;""</f>
        <v>攻击+1200，防御+360</v>
      </c>
      <c r="M881" s="1">
        <v>2</v>
      </c>
      <c r="N881" s="1" t="str">
        <f t="shared" si="103"/>
        <v>13</v>
      </c>
    </row>
    <row r="882" spans="1:14" x14ac:dyDescent="0.25">
      <c r="A882" s="5" t="str">
        <f t="shared" si="106"/>
        <v>31304907</v>
      </c>
      <c r="B882" s="5">
        <v>31304</v>
      </c>
      <c r="C882" s="19" t="s">
        <v>103</v>
      </c>
      <c r="D882" s="5">
        <v>7</v>
      </c>
      <c r="E882" s="8" t="s">
        <v>212</v>
      </c>
      <c r="F882" s="9">
        <v>5</v>
      </c>
      <c r="G882" s="28" t="s">
        <v>161</v>
      </c>
      <c r="H882" s="28">
        <v>48</v>
      </c>
      <c r="I882" s="28">
        <v>22</v>
      </c>
      <c r="J882" s="28" t="s">
        <v>236</v>
      </c>
      <c r="K882" s="28">
        <v>18</v>
      </c>
      <c r="L882" s="28" t="str">
        <f>G882&amp;"+"&amp;H882/10&amp;"%，"&amp;J882&amp;"+"&amp;K882/10&amp;"%"</f>
        <v>攻击加成+4.8%，最终增伤+1.8%</v>
      </c>
      <c r="M882" s="1">
        <v>2</v>
      </c>
      <c r="N882" s="1" t="str">
        <f t="shared" si="103"/>
        <v>13</v>
      </c>
    </row>
    <row r="883" spans="1:14" x14ac:dyDescent="0.25">
      <c r="A883" s="5" t="str">
        <f t="shared" si="106"/>
        <v>31304908</v>
      </c>
      <c r="B883" s="5">
        <v>31304</v>
      </c>
      <c r="C883" s="19" t="s">
        <v>103</v>
      </c>
      <c r="D883" s="5">
        <v>8</v>
      </c>
      <c r="E883" s="8" t="s">
        <v>213</v>
      </c>
      <c r="F883" s="9">
        <v>2</v>
      </c>
      <c r="G883" s="28" t="s">
        <v>158</v>
      </c>
      <c r="H883" s="28">
        <v>1800</v>
      </c>
      <c r="I883" s="28">
        <v>3</v>
      </c>
      <c r="J883" s="28" t="s">
        <v>159</v>
      </c>
      <c r="K883" s="28">
        <v>540</v>
      </c>
      <c r="L883" s="28" t="str">
        <f>G883&amp;"+"&amp;H883&amp;"，"&amp;J883&amp;"+"&amp;K883&amp;""</f>
        <v>攻击+1800，防御+540</v>
      </c>
      <c r="M883" s="1">
        <v>2</v>
      </c>
      <c r="N883" s="1" t="str">
        <f t="shared" si="103"/>
        <v>13</v>
      </c>
    </row>
    <row r="884" spans="1:14" x14ac:dyDescent="0.25">
      <c r="A884" s="5" t="str">
        <f t="shared" si="106"/>
        <v>31304909</v>
      </c>
      <c r="B884" s="5">
        <v>31304</v>
      </c>
      <c r="C884" s="19" t="s">
        <v>103</v>
      </c>
      <c r="D884" s="5">
        <v>9</v>
      </c>
      <c r="E884" s="8" t="s">
        <v>214</v>
      </c>
      <c r="F884" s="9">
        <v>5</v>
      </c>
      <c r="G884" s="28" t="s">
        <v>161</v>
      </c>
      <c r="H884" s="28">
        <v>72</v>
      </c>
      <c r="I884" s="28">
        <v>22</v>
      </c>
      <c r="J884" s="28" t="s">
        <v>236</v>
      </c>
      <c r="K884" s="28">
        <v>27</v>
      </c>
      <c r="L884" s="28" t="str">
        <f>G884&amp;"+"&amp;H884/10&amp;"%，"&amp;J884&amp;"+"&amp;K884/10&amp;"%"</f>
        <v>攻击加成+7.2%，最终增伤+2.7%</v>
      </c>
      <c r="M884" s="1">
        <v>2</v>
      </c>
      <c r="N884" s="1" t="str">
        <f t="shared" si="103"/>
        <v>13</v>
      </c>
    </row>
    <row r="885" spans="1:14" x14ac:dyDescent="0.25">
      <c r="A885" s="5" t="str">
        <f t="shared" ref="A885" si="107">B885&amp;9&amp;D885</f>
        <v>31304910</v>
      </c>
      <c r="B885" s="5">
        <v>31304</v>
      </c>
      <c r="C885" s="19" t="s">
        <v>103</v>
      </c>
      <c r="D885" s="5">
        <v>10</v>
      </c>
      <c r="E885" s="8" t="s">
        <v>215</v>
      </c>
      <c r="F885" s="9">
        <v>2</v>
      </c>
      <c r="G885" s="28" t="s">
        <v>158</v>
      </c>
      <c r="H885" s="28">
        <v>2700</v>
      </c>
      <c r="I885" s="28">
        <v>3</v>
      </c>
      <c r="J885" s="28" t="s">
        <v>159</v>
      </c>
      <c r="K885" s="28">
        <v>810</v>
      </c>
      <c r="L885" s="28" t="str">
        <f>G885&amp;"+"&amp;H885&amp;"，"&amp;J885&amp;"+"&amp;K885&amp;""</f>
        <v>攻击+2700，防御+810</v>
      </c>
      <c r="M885" s="1">
        <v>2</v>
      </c>
      <c r="N885" s="1" t="str">
        <f t="shared" si="103"/>
        <v>13</v>
      </c>
    </row>
    <row r="886" spans="1:14" x14ac:dyDescent="0.25">
      <c r="A886" s="5" t="str">
        <f t="shared" si="101"/>
        <v>31304911</v>
      </c>
      <c r="B886" s="5">
        <v>31304</v>
      </c>
      <c r="C886" s="19" t="s">
        <v>103</v>
      </c>
      <c r="D886" s="5">
        <v>11</v>
      </c>
      <c r="E886" s="8" t="s">
        <v>216</v>
      </c>
      <c r="F886" s="9">
        <v>2</v>
      </c>
      <c r="G886" s="28" t="s">
        <v>158</v>
      </c>
      <c r="H886" s="28">
        <v>0</v>
      </c>
      <c r="I886" s="28">
        <v>3</v>
      </c>
      <c r="J886" s="28" t="s">
        <v>159</v>
      </c>
      <c r="K886" s="28">
        <v>0</v>
      </c>
      <c r="L886" s="28" t="str">
        <f>G886&amp;"+"&amp;H886&amp;"，"&amp;J886&amp;"+"&amp;K886&amp;""</f>
        <v>攻击+0，防御+0</v>
      </c>
      <c r="M886" s="1">
        <v>2</v>
      </c>
      <c r="N886" s="1" t="str">
        <f t="shared" si="103"/>
        <v>13</v>
      </c>
    </row>
    <row r="887" spans="1:14" x14ac:dyDescent="0.25">
      <c r="A887" s="5" t="str">
        <f t="shared" si="101"/>
        <v>31304912</v>
      </c>
      <c r="B887" s="5">
        <v>31304</v>
      </c>
      <c r="C887" s="19" t="s">
        <v>103</v>
      </c>
      <c r="D887" s="5">
        <v>12</v>
      </c>
      <c r="E887" s="8" t="s">
        <v>217</v>
      </c>
      <c r="F887" s="9">
        <v>5</v>
      </c>
      <c r="G887" s="28" t="s">
        <v>161</v>
      </c>
      <c r="H887" s="28">
        <v>0</v>
      </c>
      <c r="I887" s="28">
        <v>22</v>
      </c>
      <c r="J887" s="28" t="s">
        <v>236</v>
      </c>
      <c r="K887" s="28">
        <v>0</v>
      </c>
      <c r="L887" s="28" t="str">
        <f>G887&amp;"+"&amp;H887/10&amp;"%，"&amp;J887&amp;"+"&amp;K887/10&amp;"%"</f>
        <v>攻击加成+0%，最终增伤+0%</v>
      </c>
      <c r="M887" s="1">
        <v>2</v>
      </c>
      <c r="N887" s="1" t="str">
        <f t="shared" si="103"/>
        <v>13</v>
      </c>
    </row>
    <row r="888" spans="1:14" x14ac:dyDescent="0.25">
      <c r="A888" s="5" t="str">
        <f t="shared" si="101"/>
        <v>31304913</v>
      </c>
      <c r="B888" s="5">
        <v>31304</v>
      </c>
      <c r="C888" s="19" t="s">
        <v>103</v>
      </c>
      <c r="D888" s="5">
        <v>13</v>
      </c>
      <c r="E888" s="8" t="s">
        <v>218</v>
      </c>
      <c r="F888" s="9">
        <v>2</v>
      </c>
      <c r="G888" s="28" t="s">
        <v>158</v>
      </c>
      <c r="H888" s="28">
        <v>0</v>
      </c>
      <c r="I888" s="28">
        <v>3</v>
      </c>
      <c r="J888" s="28" t="s">
        <v>159</v>
      </c>
      <c r="K888" s="28">
        <v>0</v>
      </c>
      <c r="L888" s="28" t="str">
        <f>G888&amp;"+"&amp;H888&amp;"，"&amp;J888&amp;"+"&amp;K888&amp;""</f>
        <v>攻击+0，防御+0</v>
      </c>
      <c r="M888" s="1">
        <v>2</v>
      </c>
      <c r="N888" s="1" t="str">
        <f t="shared" si="103"/>
        <v>13</v>
      </c>
    </row>
    <row r="889" spans="1:14" x14ac:dyDescent="0.25">
      <c r="A889" s="5" t="str">
        <f t="shared" ref="A889:A905" si="108">B889&amp;9&amp;D889</f>
        <v>31304914</v>
      </c>
      <c r="B889" s="5">
        <v>31304</v>
      </c>
      <c r="C889" s="19" t="s">
        <v>103</v>
      </c>
      <c r="D889" s="5">
        <v>14</v>
      </c>
      <c r="E889" s="8" t="s">
        <v>219</v>
      </c>
      <c r="F889" s="9">
        <v>5</v>
      </c>
      <c r="G889" s="28" t="s">
        <v>161</v>
      </c>
      <c r="H889" s="28">
        <v>0</v>
      </c>
      <c r="I889" s="28">
        <v>22</v>
      </c>
      <c r="J889" s="28" t="s">
        <v>236</v>
      </c>
      <c r="K889" s="28">
        <v>0</v>
      </c>
      <c r="L889" s="28" t="str">
        <f>G889&amp;"+"&amp;H889/10&amp;"%，"&amp;J889&amp;"+"&amp;K889/10&amp;"%"</f>
        <v>攻击加成+0%，最终增伤+0%</v>
      </c>
      <c r="M889" s="1">
        <v>2</v>
      </c>
      <c r="N889" s="1" t="str">
        <f t="shared" si="103"/>
        <v>13</v>
      </c>
    </row>
    <row r="890" spans="1:14" x14ac:dyDescent="0.25">
      <c r="A890" s="5" t="str">
        <f t="shared" si="108"/>
        <v>31304915</v>
      </c>
      <c r="B890" s="5">
        <v>31304</v>
      </c>
      <c r="C890" s="19" t="s">
        <v>103</v>
      </c>
      <c r="D890" s="5">
        <v>15</v>
      </c>
      <c r="E890" s="8" t="s">
        <v>220</v>
      </c>
      <c r="F890" s="9">
        <v>2</v>
      </c>
      <c r="G890" s="28" t="s">
        <v>158</v>
      </c>
      <c r="H890" s="28">
        <v>0</v>
      </c>
      <c r="I890" s="28">
        <v>3</v>
      </c>
      <c r="J890" s="28" t="s">
        <v>159</v>
      </c>
      <c r="K890" s="28">
        <v>0</v>
      </c>
      <c r="L890" s="28" t="str">
        <f>G890&amp;"+"&amp;H890&amp;"，"&amp;J890&amp;"+"&amp;K890&amp;""</f>
        <v>攻击+0，防御+0</v>
      </c>
      <c r="M890" s="1">
        <v>2</v>
      </c>
      <c r="N890" s="1" t="str">
        <f t="shared" si="103"/>
        <v>13</v>
      </c>
    </row>
    <row r="891" spans="1:14" x14ac:dyDescent="0.25">
      <c r="A891" s="5" t="str">
        <f t="shared" si="106"/>
        <v>31305901</v>
      </c>
      <c r="B891" s="5">
        <v>31305</v>
      </c>
      <c r="C891" s="5" t="s">
        <v>104</v>
      </c>
      <c r="D891" s="5">
        <v>1</v>
      </c>
      <c r="E891" s="8" t="s">
        <v>133</v>
      </c>
      <c r="F891" s="9">
        <v>3</v>
      </c>
      <c r="G891" s="28" t="s">
        <v>159</v>
      </c>
      <c r="H891" s="28">
        <v>180</v>
      </c>
      <c r="I891" s="28">
        <v>1</v>
      </c>
      <c r="J891" s="28" t="s">
        <v>156</v>
      </c>
      <c r="K891" s="28">
        <v>1500</v>
      </c>
      <c r="L891" s="28" t="str">
        <f>G891&amp;"+"&amp;H891&amp;"，"&amp;J891&amp;"+"&amp;K891</f>
        <v>防御+180，生命+1500</v>
      </c>
      <c r="M891" s="1">
        <v>3</v>
      </c>
      <c r="N891" s="1" t="str">
        <f t="shared" si="103"/>
        <v>13</v>
      </c>
    </row>
    <row r="892" spans="1:14" x14ac:dyDescent="0.25">
      <c r="A892" s="5" t="str">
        <f t="shared" si="106"/>
        <v>31305902</v>
      </c>
      <c r="B892" s="5">
        <v>31305</v>
      </c>
      <c r="C892" s="5" t="s">
        <v>104</v>
      </c>
      <c r="D892" s="5">
        <v>2</v>
      </c>
      <c r="E892" s="8" t="s">
        <v>134</v>
      </c>
      <c r="F892" s="9">
        <v>4</v>
      </c>
      <c r="G892" s="28" t="s">
        <v>160</v>
      </c>
      <c r="H892" s="28">
        <v>36</v>
      </c>
      <c r="I892" s="28">
        <v>10</v>
      </c>
      <c r="J892" s="28" t="s">
        <v>165</v>
      </c>
      <c r="K892" s="28">
        <v>48</v>
      </c>
      <c r="L892" s="28" t="str">
        <f>G892&amp;"+"&amp;H892/10&amp;"%，"&amp;J892&amp;"+"&amp;K892/10&amp;"%"</f>
        <v>生命加成+3.6%，闪避+4.8%</v>
      </c>
      <c r="M892" s="1">
        <v>3</v>
      </c>
      <c r="N892" s="1" t="str">
        <f t="shared" si="103"/>
        <v>13</v>
      </c>
    </row>
    <row r="893" spans="1:14" x14ac:dyDescent="0.25">
      <c r="A893" s="5" t="str">
        <f t="shared" si="106"/>
        <v>31305903</v>
      </c>
      <c r="B893" s="5">
        <v>31305</v>
      </c>
      <c r="C893" s="5" t="s">
        <v>104</v>
      </c>
      <c r="D893" s="5">
        <v>3</v>
      </c>
      <c r="E893" s="8" t="s">
        <v>135</v>
      </c>
      <c r="F893" s="9">
        <v>6</v>
      </c>
      <c r="G893" s="28" t="s">
        <v>162</v>
      </c>
      <c r="H893" s="28">
        <v>48</v>
      </c>
      <c r="I893" s="28">
        <v>1</v>
      </c>
      <c r="J893" s="28" t="s">
        <v>156</v>
      </c>
      <c r="K893" s="28">
        <v>4500</v>
      </c>
      <c r="L893" s="28" t="str">
        <f>G893&amp;"+"&amp;H893/10&amp;"%，"&amp;J893&amp;"+"&amp;K893&amp;""</f>
        <v>防御加成+4.8%，生命+4500</v>
      </c>
      <c r="M893" s="1">
        <v>3</v>
      </c>
      <c r="N893" s="1" t="str">
        <f t="shared" si="103"/>
        <v>13</v>
      </c>
    </row>
    <row r="894" spans="1:14" x14ac:dyDescent="0.25">
      <c r="A894" s="5" t="str">
        <f t="shared" si="106"/>
        <v>31305904</v>
      </c>
      <c r="B894" s="5">
        <v>31305</v>
      </c>
      <c r="C894" s="5" t="s">
        <v>104</v>
      </c>
      <c r="D894" s="5">
        <v>4</v>
      </c>
      <c r="E894" s="8" t="s">
        <v>136</v>
      </c>
      <c r="F894" s="9">
        <v>8</v>
      </c>
      <c r="G894" s="28" t="s">
        <v>163</v>
      </c>
      <c r="H894" s="28">
        <v>18</v>
      </c>
      <c r="I894" s="28">
        <v>14</v>
      </c>
      <c r="J894" s="28" t="s">
        <v>168</v>
      </c>
      <c r="K894" s="28">
        <v>120</v>
      </c>
      <c r="L894" s="28" t="str">
        <f>G894&amp;"+"&amp;H894/10&amp;"%，"&amp;J894&amp;"+"&amp;K894/10&amp;"%"</f>
        <v>伤害减免+1.8%，暴击免伤+12%</v>
      </c>
      <c r="M894" s="1">
        <v>3</v>
      </c>
      <c r="N894" s="1" t="str">
        <f t="shared" si="103"/>
        <v>13</v>
      </c>
    </row>
    <row r="895" spans="1:14" x14ac:dyDescent="0.25">
      <c r="A895" s="5" t="str">
        <f t="shared" si="106"/>
        <v>31305905</v>
      </c>
      <c r="B895" s="5">
        <v>31305</v>
      </c>
      <c r="C895" s="5" t="s">
        <v>104</v>
      </c>
      <c r="D895" s="5">
        <v>5</v>
      </c>
      <c r="E895" s="8" t="s">
        <v>137</v>
      </c>
      <c r="F895" s="9">
        <v>4</v>
      </c>
      <c r="G895" s="28" t="s">
        <v>160</v>
      </c>
      <c r="H895" s="28">
        <v>72</v>
      </c>
      <c r="I895" s="28">
        <v>8</v>
      </c>
      <c r="J895" s="28" t="s">
        <v>163</v>
      </c>
      <c r="K895" s="28">
        <v>24</v>
      </c>
      <c r="L895" s="28" t="str">
        <f>G895&amp;"+"&amp;H895/10&amp;"%，"&amp;J895&amp;"+"&amp;K895/10&amp;"%"</f>
        <v>生命加成+7.2%，伤害减免+2.4%</v>
      </c>
      <c r="M895" s="1">
        <v>3</v>
      </c>
      <c r="N895" s="1" t="str">
        <f t="shared" si="103"/>
        <v>13</v>
      </c>
    </row>
    <row r="896" spans="1:14" x14ac:dyDescent="0.25">
      <c r="A896" s="5" t="str">
        <f t="shared" si="106"/>
        <v>31305906</v>
      </c>
      <c r="B896" s="5">
        <v>31305</v>
      </c>
      <c r="C896" s="5" t="s">
        <v>104</v>
      </c>
      <c r="D896" s="5">
        <v>6</v>
      </c>
      <c r="E896" s="8" t="s">
        <v>211</v>
      </c>
      <c r="F896" s="9">
        <v>3</v>
      </c>
      <c r="G896" s="28" t="s">
        <v>159</v>
      </c>
      <c r="H896" s="28">
        <v>360</v>
      </c>
      <c r="I896" s="28">
        <v>1</v>
      </c>
      <c r="J896" s="28" t="s">
        <v>156</v>
      </c>
      <c r="K896" s="28">
        <v>11760</v>
      </c>
      <c r="L896" s="28" t="str">
        <f>G896&amp;"+"&amp;H896&amp;"，"&amp;J896&amp;"+"&amp;K896&amp;""</f>
        <v>防御+360，生命+11760</v>
      </c>
      <c r="M896" s="1">
        <v>3</v>
      </c>
      <c r="N896" s="1" t="str">
        <f t="shared" si="103"/>
        <v>13</v>
      </c>
    </row>
    <row r="897" spans="1:14" x14ac:dyDescent="0.25">
      <c r="A897" s="5" t="str">
        <f t="shared" si="106"/>
        <v>31305907</v>
      </c>
      <c r="B897" s="5">
        <v>31305</v>
      </c>
      <c r="C897" s="5" t="s">
        <v>104</v>
      </c>
      <c r="D897" s="5">
        <v>7</v>
      </c>
      <c r="E897" s="8" t="s">
        <v>212</v>
      </c>
      <c r="F897" s="9">
        <v>6</v>
      </c>
      <c r="G897" s="28" t="s">
        <v>162</v>
      </c>
      <c r="H897" s="28">
        <v>48</v>
      </c>
      <c r="I897" s="28">
        <v>23</v>
      </c>
      <c r="J897" s="28" t="s">
        <v>262</v>
      </c>
      <c r="K897" s="28">
        <v>18</v>
      </c>
      <c r="L897" s="28" t="str">
        <f>G897&amp;"+"&amp;H897/10&amp;"%，"&amp;J897&amp;"+"&amp;K897/10&amp;"%"</f>
        <v>防御加成+4.8%，最终免伤+1.8%</v>
      </c>
      <c r="M897" s="1">
        <v>3</v>
      </c>
      <c r="N897" s="1" t="str">
        <f t="shared" si="103"/>
        <v>13</v>
      </c>
    </row>
    <row r="898" spans="1:14" x14ac:dyDescent="0.25">
      <c r="A898" s="5" t="str">
        <f t="shared" si="106"/>
        <v>31305908</v>
      </c>
      <c r="B898" s="5">
        <v>31305</v>
      </c>
      <c r="C898" s="5" t="s">
        <v>104</v>
      </c>
      <c r="D898" s="5">
        <v>8</v>
      </c>
      <c r="E898" s="8" t="s">
        <v>213</v>
      </c>
      <c r="F898" s="9">
        <v>3</v>
      </c>
      <c r="G898" s="28" t="s">
        <v>159</v>
      </c>
      <c r="H898" s="28">
        <v>540</v>
      </c>
      <c r="I898" s="28">
        <v>1</v>
      </c>
      <c r="J898" s="28" t="s">
        <v>156</v>
      </c>
      <c r="K898" s="28">
        <v>17280</v>
      </c>
      <c r="L898" s="28" t="str">
        <f>G898&amp;"+"&amp;H898&amp;"，"&amp;J898&amp;"+"&amp;K898&amp;""</f>
        <v>防御+540，生命+17280</v>
      </c>
      <c r="M898" s="1">
        <v>3</v>
      </c>
      <c r="N898" s="1" t="str">
        <f t="shared" si="103"/>
        <v>13</v>
      </c>
    </row>
    <row r="899" spans="1:14" x14ac:dyDescent="0.25">
      <c r="A899" s="5" t="str">
        <f t="shared" si="106"/>
        <v>31305909</v>
      </c>
      <c r="B899" s="5">
        <v>31305</v>
      </c>
      <c r="C899" s="5" t="s">
        <v>104</v>
      </c>
      <c r="D899" s="5">
        <v>9</v>
      </c>
      <c r="E899" s="8" t="s">
        <v>214</v>
      </c>
      <c r="F899" s="9">
        <v>6</v>
      </c>
      <c r="G899" s="28" t="s">
        <v>162</v>
      </c>
      <c r="H899" s="28">
        <v>72</v>
      </c>
      <c r="I899" s="28">
        <v>23</v>
      </c>
      <c r="J899" s="28" t="s">
        <v>262</v>
      </c>
      <c r="K899" s="28">
        <v>24</v>
      </c>
      <c r="L899" s="28" t="str">
        <f>G899&amp;"+"&amp;H899/10&amp;"%，"&amp;J899&amp;"+"&amp;K899/10&amp;"%"</f>
        <v>防御加成+7.2%，最终免伤+2.4%</v>
      </c>
      <c r="M899" s="1">
        <v>3</v>
      </c>
      <c r="N899" s="1" t="str">
        <f t="shared" si="103"/>
        <v>13</v>
      </c>
    </row>
    <row r="900" spans="1:14" x14ac:dyDescent="0.25">
      <c r="A900" s="5" t="str">
        <f t="shared" ref="A900" si="109">B900&amp;9&amp;D900</f>
        <v>31305910</v>
      </c>
      <c r="B900" s="5">
        <v>31305</v>
      </c>
      <c r="C900" s="5" t="s">
        <v>104</v>
      </c>
      <c r="D900" s="5">
        <v>10</v>
      </c>
      <c r="E900" s="8" t="s">
        <v>215</v>
      </c>
      <c r="F900" s="9">
        <v>3</v>
      </c>
      <c r="G900" s="28" t="s">
        <v>159</v>
      </c>
      <c r="H900" s="28">
        <v>810</v>
      </c>
      <c r="I900" s="28">
        <v>1</v>
      </c>
      <c r="J900" s="28" t="s">
        <v>156</v>
      </c>
      <c r="K900" s="28">
        <v>25920</v>
      </c>
      <c r="L900" s="28" t="str">
        <f>G900&amp;"+"&amp;H900&amp;"，"&amp;J900&amp;"+"&amp;K900&amp;""</f>
        <v>防御+810，生命+25920</v>
      </c>
      <c r="M900" s="1">
        <v>3</v>
      </c>
      <c r="N900" s="1" t="str">
        <f t="shared" si="103"/>
        <v>13</v>
      </c>
    </row>
    <row r="901" spans="1:14" x14ac:dyDescent="0.25">
      <c r="A901" s="5" t="str">
        <f t="shared" si="108"/>
        <v>31305911</v>
      </c>
      <c r="B901" s="5">
        <v>31305</v>
      </c>
      <c r="C901" s="5" t="s">
        <v>104</v>
      </c>
      <c r="D901" s="5">
        <v>11</v>
      </c>
      <c r="E901" s="8" t="s">
        <v>216</v>
      </c>
      <c r="F901" s="9">
        <v>3</v>
      </c>
      <c r="G901" s="28" t="s">
        <v>159</v>
      </c>
      <c r="H901" s="28">
        <v>0</v>
      </c>
      <c r="I901" s="28">
        <v>1</v>
      </c>
      <c r="J901" s="28" t="s">
        <v>156</v>
      </c>
      <c r="K901" s="28">
        <v>0</v>
      </c>
      <c r="L901" s="28" t="str">
        <f>G901&amp;"+"&amp;H901&amp;"，"&amp;J901&amp;"+"&amp;K901&amp;""</f>
        <v>防御+0，生命+0</v>
      </c>
      <c r="M901" s="1">
        <v>3</v>
      </c>
      <c r="N901" s="1" t="str">
        <f t="shared" si="103"/>
        <v>13</v>
      </c>
    </row>
    <row r="902" spans="1:14" x14ac:dyDescent="0.25">
      <c r="A902" s="5" t="str">
        <f t="shared" si="108"/>
        <v>31305912</v>
      </c>
      <c r="B902" s="5">
        <v>31305</v>
      </c>
      <c r="C902" s="5" t="s">
        <v>104</v>
      </c>
      <c r="D902" s="5">
        <v>12</v>
      </c>
      <c r="E902" s="8" t="s">
        <v>217</v>
      </c>
      <c r="F902" s="9">
        <v>6</v>
      </c>
      <c r="G902" s="28" t="s">
        <v>162</v>
      </c>
      <c r="H902" s="28">
        <v>0</v>
      </c>
      <c r="I902" s="28">
        <v>23</v>
      </c>
      <c r="J902" s="28" t="s">
        <v>262</v>
      </c>
      <c r="K902" s="28">
        <v>0</v>
      </c>
      <c r="L902" s="28" t="str">
        <f>G902&amp;"+"&amp;H902/10&amp;"%，"&amp;J902&amp;"+"&amp;K902/10&amp;"%"</f>
        <v>防御加成+0%，最终免伤+0%</v>
      </c>
      <c r="M902" s="1">
        <v>3</v>
      </c>
      <c r="N902" s="1" t="str">
        <f t="shared" si="103"/>
        <v>13</v>
      </c>
    </row>
    <row r="903" spans="1:14" x14ac:dyDescent="0.25">
      <c r="A903" s="5" t="str">
        <f t="shared" si="108"/>
        <v>31305913</v>
      </c>
      <c r="B903" s="5">
        <v>31305</v>
      </c>
      <c r="C903" s="5" t="s">
        <v>104</v>
      </c>
      <c r="D903" s="5">
        <v>13</v>
      </c>
      <c r="E903" s="8" t="s">
        <v>218</v>
      </c>
      <c r="F903" s="9">
        <v>3</v>
      </c>
      <c r="G903" s="28" t="s">
        <v>159</v>
      </c>
      <c r="H903" s="28">
        <v>0</v>
      </c>
      <c r="I903" s="28">
        <v>1</v>
      </c>
      <c r="J903" s="28" t="s">
        <v>156</v>
      </c>
      <c r="K903" s="28">
        <v>0</v>
      </c>
      <c r="L903" s="28" t="str">
        <f>G903&amp;"+"&amp;H903&amp;"，"&amp;J903&amp;"+"&amp;K903&amp;""</f>
        <v>防御+0，生命+0</v>
      </c>
      <c r="M903" s="1">
        <v>3</v>
      </c>
      <c r="N903" s="1" t="str">
        <f t="shared" si="103"/>
        <v>13</v>
      </c>
    </row>
    <row r="904" spans="1:14" x14ac:dyDescent="0.25">
      <c r="A904" s="5" t="str">
        <f t="shared" si="108"/>
        <v>31305914</v>
      </c>
      <c r="B904" s="5">
        <v>31305</v>
      </c>
      <c r="C904" s="5" t="s">
        <v>104</v>
      </c>
      <c r="D904" s="5">
        <v>14</v>
      </c>
      <c r="E904" s="8" t="s">
        <v>219</v>
      </c>
      <c r="F904" s="9">
        <v>6</v>
      </c>
      <c r="G904" s="28" t="s">
        <v>162</v>
      </c>
      <c r="H904" s="28">
        <v>0</v>
      </c>
      <c r="I904" s="28">
        <v>23</v>
      </c>
      <c r="J904" s="28" t="s">
        <v>262</v>
      </c>
      <c r="K904" s="28">
        <v>0</v>
      </c>
      <c r="L904" s="28" t="str">
        <f>G904&amp;"+"&amp;H904/10&amp;"%，"&amp;J904&amp;"+"&amp;K904/10&amp;"%"</f>
        <v>防御加成+0%，最终免伤+0%</v>
      </c>
      <c r="M904" s="1">
        <v>3</v>
      </c>
      <c r="N904" s="1" t="str">
        <f t="shared" si="103"/>
        <v>13</v>
      </c>
    </row>
    <row r="905" spans="1:14" x14ac:dyDescent="0.25">
      <c r="A905" s="5" t="str">
        <f t="shared" si="108"/>
        <v>31305915</v>
      </c>
      <c r="B905" s="5">
        <v>31305</v>
      </c>
      <c r="C905" s="5" t="s">
        <v>104</v>
      </c>
      <c r="D905" s="5">
        <v>15</v>
      </c>
      <c r="E905" s="8" t="s">
        <v>220</v>
      </c>
      <c r="F905" s="9">
        <v>3</v>
      </c>
      <c r="G905" s="28" t="s">
        <v>159</v>
      </c>
      <c r="H905" s="28">
        <v>0</v>
      </c>
      <c r="I905" s="28">
        <v>1</v>
      </c>
      <c r="J905" s="28" t="s">
        <v>156</v>
      </c>
      <c r="K905" s="28">
        <v>0</v>
      </c>
      <c r="L905" s="28" t="str">
        <f>G905&amp;"+"&amp;H905&amp;"，"&amp;J905&amp;"+"&amp;K905&amp;""</f>
        <v>防御+0，生命+0</v>
      </c>
      <c r="M905" s="1">
        <v>3</v>
      </c>
      <c r="N905" s="1" t="str">
        <f t="shared" si="103"/>
        <v>13</v>
      </c>
    </row>
    <row r="906" spans="1:14" x14ac:dyDescent="0.25">
      <c r="A906" s="5" t="str">
        <f t="shared" ref="A906:A969" si="110">B906&amp;90&amp;D906</f>
        <v>31306901</v>
      </c>
      <c r="B906" s="5">
        <v>31306</v>
      </c>
      <c r="C906" s="19" t="s">
        <v>105</v>
      </c>
      <c r="D906" s="5">
        <v>1</v>
      </c>
      <c r="E906" s="8" t="s">
        <v>133</v>
      </c>
      <c r="F906" s="9">
        <v>2</v>
      </c>
      <c r="G906" s="28" t="s">
        <v>158</v>
      </c>
      <c r="H906" s="28">
        <v>240</v>
      </c>
      <c r="I906" s="28">
        <v>1</v>
      </c>
      <c r="J906" s="28" t="s">
        <v>156</v>
      </c>
      <c r="K906" s="28">
        <v>600</v>
      </c>
      <c r="L906" s="28" t="str">
        <f>G906&amp;"+"&amp;H906&amp;"，"&amp;J906&amp;"+"&amp;K906</f>
        <v>攻击+240，生命+600</v>
      </c>
      <c r="M906" s="1">
        <v>2</v>
      </c>
      <c r="N906" s="1" t="str">
        <f t="shared" si="103"/>
        <v>13</v>
      </c>
    </row>
    <row r="907" spans="1:14" x14ac:dyDescent="0.25">
      <c r="A907" s="5" t="str">
        <f t="shared" si="110"/>
        <v>31306902</v>
      </c>
      <c r="B907" s="5">
        <v>31306</v>
      </c>
      <c r="C907" s="19" t="s">
        <v>105</v>
      </c>
      <c r="D907" s="5">
        <v>2</v>
      </c>
      <c r="E907" s="8" t="s">
        <v>134</v>
      </c>
      <c r="F907" s="9">
        <v>5</v>
      </c>
      <c r="G907" s="28" t="s">
        <v>161</v>
      </c>
      <c r="H907" s="28">
        <v>48</v>
      </c>
      <c r="I907" s="28">
        <v>9</v>
      </c>
      <c r="J907" s="28" t="s">
        <v>164</v>
      </c>
      <c r="K907" s="28">
        <v>48</v>
      </c>
      <c r="L907" s="28" t="str">
        <f>G907&amp;"+"&amp;H907/10&amp;"%，"&amp;J907&amp;"+"&amp;K907/10&amp;"%"</f>
        <v>攻击加成+4.8%，命中+4.8%</v>
      </c>
      <c r="M907" s="1">
        <v>2</v>
      </c>
      <c r="N907" s="1" t="str">
        <f t="shared" si="103"/>
        <v>13</v>
      </c>
    </row>
    <row r="908" spans="1:14" x14ac:dyDescent="0.25">
      <c r="A908" s="5" t="str">
        <f t="shared" si="110"/>
        <v>31306903</v>
      </c>
      <c r="B908" s="5">
        <v>31306</v>
      </c>
      <c r="C908" s="19" t="s">
        <v>105</v>
      </c>
      <c r="D908" s="5">
        <v>3</v>
      </c>
      <c r="E908" s="8" t="s">
        <v>135</v>
      </c>
      <c r="F908" s="9">
        <v>3</v>
      </c>
      <c r="G908" s="28" t="s">
        <v>159</v>
      </c>
      <c r="H908" s="28">
        <v>240</v>
      </c>
      <c r="I908" s="28">
        <v>1</v>
      </c>
      <c r="J908" s="28" t="s">
        <v>156</v>
      </c>
      <c r="K908" s="28">
        <v>1800</v>
      </c>
      <c r="L908" s="28" t="str">
        <f>G908&amp;"+"&amp;H908&amp;"，"&amp;J908&amp;"+"&amp;K908&amp;""</f>
        <v>防御+240，生命+1800</v>
      </c>
      <c r="M908" s="1">
        <v>2</v>
      </c>
      <c r="N908" s="1" t="str">
        <f t="shared" si="103"/>
        <v>13</v>
      </c>
    </row>
    <row r="909" spans="1:14" x14ac:dyDescent="0.25">
      <c r="A909" s="5" t="str">
        <f t="shared" si="110"/>
        <v>31306904</v>
      </c>
      <c r="B909" s="5">
        <v>31306</v>
      </c>
      <c r="C909" s="19" t="s">
        <v>105</v>
      </c>
      <c r="D909" s="5">
        <v>4</v>
      </c>
      <c r="E909" s="8" t="s">
        <v>136</v>
      </c>
      <c r="F909" s="9">
        <v>7</v>
      </c>
      <c r="G909" s="28" t="s">
        <v>151</v>
      </c>
      <c r="H909" s="28">
        <v>36</v>
      </c>
      <c r="I909" s="28">
        <v>13</v>
      </c>
      <c r="J909" s="28" t="s">
        <v>167</v>
      </c>
      <c r="K909" s="28">
        <v>96</v>
      </c>
      <c r="L909" s="28" t="str">
        <f>G909&amp;"+"&amp;H909/10&amp;"%，"&amp;J909&amp;"+"&amp;K909/10&amp;"%"</f>
        <v>伤害加成+3.6%，暴击伤害+9.6%</v>
      </c>
      <c r="M909" s="1">
        <v>2</v>
      </c>
      <c r="N909" s="1" t="str">
        <f t="shared" si="103"/>
        <v>13</v>
      </c>
    </row>
    <row r="910" spans="1:14" x14ac:dyDescent="0.25">
      <c r="A910" s="5" t="str">
        <f t="shared" si="110"/>
        <v>31306905</v>
      </c>
      <c r="B910" s="5">
        <v>31306</v>
      </c>
      <c r="C910" s="19" t="s">
        <v>105</v>
      </c>
      <c r="D910" s="5">
        <v>5</v>
      </c>
      <c r="E910" s="8" t="s">
        <v>137</v>
      </c>
      <c r="F910" s="9">
        <v>7</v>
      </c>
      <c r="G910" s="28" t="s">
        <v>151</v>
      </c>
      <c r="H910" s="28">
        <v>60</v>
      </c>
      <c r="I910" s="28">
        <v>8</v>
      </c>
      <c r="J910" s="28" t="s">
        <v>163</v>
      </c>
      <c r="K910" s="28">
        <v>24</v>
      </c>
      <c r="L910" s="28" t="str">
        <f>G910&amp;"+"&amp;H910/10&amp;"%，"&amp;J910&amp;"+"&amp;K910/10&amp;"%"</f>
        <v>伤害加成+6%，伤害减免+2.4%</v>
      </c>
      <c r="M910" s="1">
        <v>2</v>
      </c>
      <c r="N910" s="1" t="str">
        <f t="shared" si="103"/>
        <v>13</v>
      </c>
    </row>
    <row r="911" spans="1:14" x14ac:dyDescent="0.25">
      <c r="A911" s="5" t="str">
        <f t="shared" si="110"/>
        <v>31306906</v>
      </c>
      <c r="B911" s="5">
        <v>31306</v>
      </c>
      <c r="C911" s="19" t="s">
        <v>105</v>
      </c>
      <c r="D911" s="5">
        <v>6</v>
      </c>
      <c r="E911" s="8" t="s">
        <v>211</v>
      </c>
      <c r="F911" s="9">
        <v>2</v>
      </c>
      <c r="G911" s="28" t="s">
        <v>158</v>
      </c>
      <c r="H911" s="28">
        <v>1200</v>
      </c>
      <c r="I911" s="28">
        <v>3</v>
      </c>
      <c r="J911" s="28" t="s">
        <v>159</v>
      </c>
      <c r="K911" s="28">
        <v>360</v>
      </c>
      <c r="L911" s="28" t="str">
        <f>G911&amp;"+"&amp;H911&amp;"，"&amp;J911&amp;"+"&amp;K911&amp;""</f>
        <v>攻击+1200，防御+360</v>
      </c>
      <c r="M911" s="1">
        <v>2</v>
      </c>
      <c r="N911" s="1" t="str">
        <f t="shared" si="103"/>
        <v>13</v>
      </c>
    </row>
    <row r="912" spans="1:14" x14ac:dyDescent="0.25">
      <c r="A912" s="5" t="str">
        <f t="shared" si="110"/>
        <v>31306907</v>
      </c>
      <c r="B912" s="5">
        <v>31306</v>
      </c>
      <c r="C912" s="19" t="s">
        <v>105</v>
      </c>
      <c r="D912" s="5">
        <v>7</v>
      </c>
      <c r="E912" s="8" t="s">
        <v>212</v>
      </c>
      <c r="F912" s="9">
        <v>5</v>
      </c>
      <c r="G912" s="28" t="s">
        <v>161</v>
      </c>
      <c r="H912" s="28">
        <v>48</v>
      </c>
      <c r="I912" s="28">
        <v>22</v>
      </c>
      <c r="J912" s="28" t="s">
        <v>236</v>
      </c>
      <c r="K912" s="28">
        <v>18</v>
      </c>
      <c r="L912" s="28" t="str">
        <f>G912&amp;"+"&amp;H912/10&amp;"%，"&amp;J912&amp;"+"&amp;K912/10&amp;"%"</f>
        <v>攻击加成+4.8%，最终增伤+1.8%</v>
      </c>
      <c r="M912" s="1">
        <v>2</v>
      </c>
      <c r="N912" s="1" t="str">
        <f t="shared" si="103"/>
        <v>13</v>
      </c>
    </row>
    <row r="913" spans="1:14" x14ac:dyDescent="0.25">
      <c r="A913" s="5" t="str">
        <f t="shared" si="110"/>
        <v>31306908</v>
      </c>
      <c r="B913" s="5">
        <v>31306</v>
      </c>
      <c r="C913" s="19" t="s">
        <v>105</v>
      </c>
      <c r="D913" s="5">
        <v>8</v>
      </c>
      <c r="E913" s="8" t="s">
        <v>213</v>
      </c>
      <c r="F913" s="9">
        <v>2</v>
      </c>
      <c r="G913" s="28" t="s">
        <v>158</v>
      </c>
      <c r="H913" s="28">
        <v>1800</v>
      </c>
      <c r="I913" s="28">
        <v>3</v>
      </c>
      <c r="J913" s="28" t="s">
        <v>159</v>
      </c>
      <c r="K913" s="28">
        <v>540</v>
      </c>
      <c r="L913" s="28" t="str">
        <f>G913&amp;"+"&amp;H913&amp;"，"&amp;J913&amp;"+"&amp;K913&amp;""</f>
        <v>攻击+1800，防御+540</v>
      </c>
      <c r="M913" s="1">
        <v>2</v>
      </c>
      <c r="N913" s="1" t="str">
        <f t="shared" si="103"/>
        <v>13</v>
      </c>
    </row>
    <row r="914" spans="1:14" x14ac:dyDescent="0.25">
      <c r="A914" s="5" t="str">
        <f t="shared" si="110"/>
        <v>31306909</v>
      </c>
      <c r="B914" s="5">
        <v>31306</v>
      </c>
      <c r="C914" s="19" t="s">
        <v>105</v>
      </c>
      <c r="D914" s="5">
        <v>9</v>
      </c>
      <c r="E914" s="8" t="s">
        <v>214</v>
      </c>
      <c r="F914" s="9">
        <v>5</v>
      </c>
      <c r="G914" s="28" t="s">
        <v>161</v>
      </c>
      <c r="H914" s="28">
        <v>72</v>
      </c>
      <c r="I914" s="28">
        <v>22</v>
      </c>
      <c r="J914" s="28" t="s">
        <v>236</v>
      </c>
      <c r="K914" s="28">
        <v>27</v>
      </c>
      <c r="L914" s="28" t="str">
        <f>G914&amp;"+"&amp;H914/10&amp;"%，"&amp;J914&amp;"+"&amp;K914/10&amp;"%"</f>
        <v>攻击加成+7.2%，最终增伤+2.7%</v>
      </c>
      <c r="M914" s="1">
        <v>2</v>
      </c>
      <c r="N914" s="1" t="str">
        <f t="shared" si="103"/>
        <v>13</v>
      </c>
    </row>
    <row r="915" spans="1:14" x14ac:dyDescent="0.25">
      <c r="A915" s="5" t="str">
        <f t="shared" ref="A915:A978" si="111">B915&amp;9&amp;D915</f>
        <v>31306910</v>
      </c>
      <c r="B915" s="5">
        <v>31306</v>
      </c>
      <c r="C915" s="19" t="s">
        <v>105</v>
      </c>
      <c r="D915" s="5">
        <v>10</v>
      </c>
      <c r="E915" s="8" t="s">
        <v>215</v>
      </c>
      <c r="F915" s="9">
        <v>2</v>
      </c>
      <c r="G915" s="28" t="s">
        <v>158</v>
      </c>
      <c r="H915" s="28">
        <v>2700</v>
      </c>
      <c r="I915" s="28">
        <v>3</v>
      </c>
      <c r="J915" s="28" t="s">
        <v>159</v>
      </c>
      <c r="K915" s="28">
        <v>810</v>
      </c>
      <c r="L915" s="28" t="str">
        <f>G915&amp;"+"&amp;H915&amp;"，"&amp;J915&amp;"+"&amp;K915&amp;""</f>
        <v>攻击+2700，防御+810</v>
      </c>
      <c r="M915" s="1">
        <v>2</v>
      </c>
      <c r="N915" s="1" t="str">
        <f t="shared" si="103"/>
        <v>13</v>
      </c>
    </row>
    <row r="916" spans="1:14" x14ac:dyDescent="0.25">
      <c r="A916" s="5" t="str">
        <f t="shared" si="111"/>
        <v>31306911</v>
      </c>
      <c r="B916" s="5">
        <v>31306</v>
      </c>
      <c r="C916" s="19" t="s">
        <v>105</v>
      </c>
      <c r="D916" s="5">
        <v>11</v>
      </c>
      <c r="E916" s="8" t="s">
        <v>216</v>
      </c>
      <c r="F916" s="9">
        <v>2</v>
      </c>
      <c r="G916" s="28" t="s">
        <v>158</v>
      </c>
      <c r="H916" s="28">
        <v>0</v>
      </c>
      <c r="I916" s="28">
        <v>3</v>
      </c>
      <c r="J916" s="28" t="s">
        <v>159</v>
      </c>
      <c r="K916" s="28">
        <v>0</v>
      </c>
      <c r="L916" s="28" t="str">
        <f>G916&amp;"+"&amp;H916&amp;"，"&amp;J916&amp;"+"&amp;K916&amp;""</f>
        <v>攻击+0，防御+0</v>
      </c>
      <c r="M916" s="1">
        <v>2</v>
      </c>
      <c r="N916" s="1" t="str">
        <f t="shared" si="103"/>
        <v>13</v>
      </c>
    </row>
    <row r="917" spans="1:14" x14ac:dyDescent="0.25">
      <c r="A917" s="5" t="str">
        <f t="shared" si="111"/>
        <v>31306912</v>
      </c>
      <c r="B917" s="5">
        <v>31306</v>
      </c>
      <c r="C917" s="19" t="s">
        <v>105</v>
      </c>
      <c r="D917" s="5">
        <v>12</v>
      </c>
      <c r="E917" s="8" t="s">
        <v>217</v>
      </c>
      <c r="F917" s="9">
        <v>5</v>
      </c>
      <c r="G917" s="28" t="s">
        <v>161</v>
      </c>
      <c r="H917" s="28">
        <v>0</v>
      </c>
      <c r="I917" s="28">
        <v>22</v>
      </c>
      <c r="J917" s="28" t="s">
        <v>236</v>
      </c>
      <c r="K917" s="28">
        <v>0</v>
      </c>
      <c r="L917" s="28" t="str">
        <f>G917&amp;"+"&amp;H917/10&amp;"%，"&amp;J917&amp;"+"&amp;K917/10&amp;"%"</f>
        <v>攻击加成+0%，最终增伤+0%</v>
      </c>
      <c r="M917" s="1">
        <v>2</v>
      </c>
      <c r="N917" s="1" t="str">
        <f t="shared" si="103"/>
        <v>13</v>
      </c>
    </row>
    <row r="918" spans="1:14" x14ac:dyDescent="0.25">
      <c r="A918" s="5" t="str">
        <f t="shared" si="111"/>
        <v>31306913</v>
      </c>
      <c r="B918" s="5">
        <v>31306</v>
      </c>
      <c r="C918" s="19" t="s">
        <v>105</v>
      </c>
      <c r="D918" s="5">
        <v>13</v>
      </c>
      <c r="E918" s="8" t="s">
        <v>218</v>
      </c>
      <c r="F918" s="9">
        <v>2</v>
      </c>
      <c r="G918" s="28" t="s">
        <v>158</v>
      </c>
      <c r="H918" s="28">
        <v>0</v>
      </c>
      <c r="I918" s="28">
        <v>3</v>
      </c>
      <c r="J918" s="28" t="s">
        <v>159</v>
      </c>
      <c r="K918" s="28">
        <v>0</v>
      </c>
      <c r="L918" s="28" t="str">
        <f>G918&amp;"+"&amp;H918&amp;"，"&amp;J918&amp;"+"&amp;K918&amp;""</f>
        <v>攻击+0，防御+0</v>
      </c>
      <c r="M918" s="1">
        <v>2</v>
      </c>
      <c r="N918" s="1" t="str">
        <f t="shared" ref="N918:N981" si="112">MIDB(B918,2,2)</f>
        <v>13</v>
      </c>
    </row>
    <row r="919" spans="1:14" x14ac:dyDescent="0.25">
      <c r="A919" s="5" t="str">
        <f t="shared" si="111"/>
        <v>31306914</v>
      </c>
      <c r="B919" s="5">
        <v>31306</v>
      </c>
      <c r="C919" s="19" t="s">
        <v>105</v>
      </c>
      <c r="D919" s="5">
        <v>14</v>
      </c>
      <c r="E919" s="8" t="s">
        <v>219</v>
      </c>
      <c r="F919" s="9">
        <v>5</v>
      </c>
      <c r="G919" s="28" t="s">
        <v>161</v>
      </c>
      <c r="H919" s="28">
        <v>0</v>
      </c>
      <c r="I919" s="28">
        <v>22</v>
      </c>
      <c r="J919" s="28" t="s">
        <v>236</v>
      </c>
      <c r="K919" s="28">
        <v>0</v>
      </c>
      <c r="L919" s="28" t="str">
        <f>G919&amp;"+"&amp;H919/10&amp;"%，"&amp;J919&amp;"+"&amp;K919/10&amp;"%"</f>
        <v>攻击加成+0%，最终增伤+0%</v>
      </c>
      <c r="M919" s="1">
        <v>2</v>
      </c>
      <c r="N919" s="1" t="str">
        <f t="shared" si="112"/>
        <v>13</v>
      </c>
    </row>
    <row r="920" spans="1:14" x14ac:dyDescent="0.25">
      <c r="A920" s="5" t="str">
        <f t="shared" si="111"/>
        <v>31306915</v>
      </c>
      <c r="B920" s="5">
        <v>31306</v>
      </c>
      <c r="C920" s="19" t="s">
        <v>105</v>
      </c>
      <c r="D920" s="5">
        <v>15</v>
      </c>
      <c r="E920" s="8" t="s">
        <v>220</v>
      </c>
      <c r="F920" s="9">
        <v>2</v>
      </c>
      <c r="G920" s="28" t="s">
        <v>158</v>
      </c>
      <c r="H920" s="28">
        <v>0</v>
      </c>
      <c r="I920" s="28">
        <v>3</v>
      </c>
      <c r="J920" s="28" t="s">
        <v>159</v>
      </c>
      <c r="K920" s="28">
        <v>0</v>
      </c>
      <c r="L920" s="28" t="str">
        <f>G920&amp;"+"&amp;H920&amp;"，"&amp;J920&amp;"+"&amp;K920&amp;""</f>
        <v>攻击+0，防御+0</v>
      </c>
      <c r="M920" s="1">
        <v>2</v>
      </c>
      <c r="N920" s="1" t="str">
        <f t="shared" si="112"/>
        <v>13</v>
      </c>
    </row>
    <row r="921" spans="1:14" x14ac:dyDescent="0.25">
      <c r="A921" s="5" t="str">
        <f t="shared" si="110"/>
        <v>31001901</v>
      </c>
      <c r="B921" s="5">
        <v>31001</v>
      </c>
      <c r="C921" s="5" t="s">
        <v>106</v>
      </c>
      <c r="D921" s="5">
        <v>1</v>
      </c>
      <c r="E921" s="8" t="s">
        <v>133</v>
      </c>
      <c r="F921" s="9">
        <v>3</v>
      </c>
      <c r="G921" s="28" t="str">
        <f>VLOOKUP(F921,'111'!$G$37:$I$76,2,0)</f>
        <v>防御</v>
      </c>
      <c r="H921" s="28">
        <f>INT(H756*0.5)</f>
        <v>112</v>
      </c>
      <c r="I921" s="28">
        <v>1</v>
      </c>
      <c r="J921" s="28" t="str">
        <f>VLOOKUP(I921,'111'!$G$37:$I$76,2,0)</f>
        <v>生命</v>
      </c>
      <c r="K921" s="28">
        <f>INT(K756*0.5)</f>
        <v>937</v>
      </c>
      <c r="L921" s="28" t="str">
        <f>G921&amp;"+"&amp;H921&amp;"，"&amp;J921&amp;"+"&amp;K921</f>
        <v>防御+112，生命+937</v>
      </c>
      <c r="M921" s="1">
        <v>3</v>
      </c>
      <c r="N921" s="1" t="str">
        <f t="shared" si="112"/>
        <v>10</v>
      </c>
    </row>
    <row r="922" spans="1:14" x14ac:dyDescent="0.25">
      <c r="A922" s="5" t="str">
        <f t="shared" si="110"/>
        <v>31001902</v>
      </c>
      <c r="B922" s="5">
        <v>31001</v>
      </c>
      <c r="C922" s="5" t="s">
        <v>106</v>
      </c>
      <c r="D922" s="5">
        <v>2</v>
      </c>
      <c r="E922" s="8" t="s">
        <v>134</v>
      </c>
      <c r="F922" s="9">
        <v>4</v>
      </c>
      <c r="G922" s="28" t="str">
        <f>VLOOKUP(F922,'111'!$G$37:$I$76,2,0)</f>
        <v>生命加成</v>
      </c>
      <c r="H922" s="28">
        <f t="shared" ref="H922:H935" si="113">INT(H757*0.5)</f>
        <v>22</v>
      </c>
      <c r="I922" s="28">
        <v>10</v>
      </c>
      <c r="J922" s="28" t="str">
        <f>VLOOKUP(I922,'111'!$G$37:$I$76,2,0)</f>
        <v>闪避</v>
      </c>
      <c r="K922" s="28">
        <f t="shared" ref="K922:K935" si="114">INT(K757*0.5)</f>
        <v>30</v>
      </c>
      <c r="L922" s="28" t="str">
        <f>G922&amp;"+"&amp;H922/10&amp;"%，"&amp;J922&amp;"+"&amp;K922/10&amp;"%"</f>
        <v>生命加成+2.2%，闪避+3%</v>
      </c>
      <c r="M922" s="1">
        <v>3</v>
      </c>
      <c r="N922" s="1" t="str">
        <f t="shared" si="112"/>
        <v>10</v>
      </c>
    </row>
    <row r="923" spans="1:14" x14ac:dyDescent="0.25">
      <c r="A923" s="5" t="str">
        <f t="shared" si="110"/>
        <v>31001903</v>
      </c>
      <c r="B923" s="5">
        <v>31001</v>
      </c>
      <c r="C923" s="5" t="s">
        <v>106</v>
      </c>
      <c r="D923" s="5">
        <v>3</v>
      </c>
      <c r="E923" s="8" t="s">
        <v>135</v>
      </c>
      <c r="F923" s="9">
        <v>6</v>
      </c>
      <c r="G923" s="28" t="str">
        <f>VLOOKUP(F923,'111'!$G$37:$I$76,2,0)</f>
        <v>防御加成</v>
      </c>
      <c r="H923" s="28">
        <f t="shared" si="113"/>
        <v>30</v>
      </c>
      <c r="I923" s="28">
        <v>1</v>
      </c>
      <c r="J923" s="28" t="str">
        <f>VLOOKUP(I923,'111'!$G$37:$I$76,2,0)</f>
        <v>生命</v>
      </c>
      <c r="K923" s="28">
        <f t="shared" si="114"/>
        <v>2812</v>
      </c>
      <c r="L923" s="28" t="str">
        <f>G923&amp;"+"&amp;H923/10&amp;"%，"&amp;J923&amp;"+"&amp;K923&amp;""</f>
        <v>防御加成+3%，生命+2812</v>
      </c>
      <c r="M923" s="1">
        <v>3</v>
      </c>
      <c r="N923" s="1" t="str">
        <f t="shared" si="112"/>
        <v>10</v>
      </c>
    </row>
    <row r="924" spans="1:14" x14ac:dyDescent="0.25">
      <c r="A924" s="5" t="str">
        <f t="shared" si="110"/>
        <v>31001904</v>
      </c>
      <c r="B924" s="5">
        <v>31001</v>
      </c>
      <c r="C924" s="5" t="s">
        <v>106</v>
      </c>
      <c r="D924" s="5">
        <v>4</v>
      </c>
      <c r="E924" s="8" t="s">
        <v>136</v>
      </c>
      <c r="F924" s="9">
        <v>8</v>
      </c>
      <c r="G924" s="28" t="str">
        <f>VLOOKUP(F924,'111'!$G$37:$I$76,2,0)</f>
        <v>伤害减免</v>
      </c>
      <c r="H924" s="28">
        <f t="shared" si="113"/>
        <v>11</v>
      </c>
      <c r="I924" s="28">
        <v>14</v>
      </c>
      <c r="J924" s="28" t="str">
        <f>VLOOKUP(I924,'111'!$G$37:$I$76,2,0)</f>
        <v>暴击免伤</v>
      </c>
      <c r="K924" s="28">
        <f t="shared" si="114"/>
        <v>75</v>
      </c>
      <c r="L924" s="28" t="str">
        <f>G924&amp;"+"&amp;H924/10&amp;"%，"&amp;J924&amp;"+"&amp;K924/10&amp;"%"</f>
        <v>伤害减免+1.1%，暴击免伤+7.5%</v>
      </c>
      <c r="M924" s="1">
        <v>3</v>
      </c>
      <c r="N924" s="1" t="str">
        <f t="shared" si="112"/>
        <v>10</v>
      </c>
    </row>
    <row r="925" spans="1:14" x14ac:dyDescent="0.25">
      <c r="A925" s="5" t="str">
        <f t="shared" si="110"/>
        <v>31001905</v>
      </c>
      <c r="B925" s="5">
        <v>31001</v>
      </c>
      <c r="C925" s="5" t="s">
        <v>106</v>
      </c>
      <c r="D925" s="5">
        <v>5</v>
      </c>
      <c r="E925" s="8" t="s">
        <v>137</v>
      </c>
      <c r="F925" s="9">
        <v>4</v>
      </c>
      <c r="G925" s="28" t="str">
        <f>VLOOKUP(F925,'111'!$G$37:$I$76,2,0)</f>
        <v>生命加成</v>
      </c>
      <c r="H925" s="28">
        <f t="shared" si="113"/>
        <v>45</v>
      </c>
      <c r="I925" s="28">
        <v>8</v>
      </c>
      <c r="J925" s="28" t="str">
        <f>VLOOKUP(I925,'111'!$G$37:$I$76,2,0)</f>
        <v>伤害减免</v>
      </c>
      <c r="K925" s="28">
        <f t="shared" si="114"/>
        <v>15</v>
      </c>
      <c r="L925" s="28" t="str">
        <f>G925&amp;"+"&amp;H925/10&amp;"%，"&amp;J925&amp;"+"&amp;K925/10&amp;"%"</f>
        <v>生命加成+4.5%，伤害减免+1.5%</v>
      </c>
      <c r="M925" s="1">
        <v>3</v>
      </c>
      <c r="N925" s="1" t="str">
        <f t="shared" si="112"/>
        <v>10</v>
      </c>
    </row>
    <row r="926" spans="1:14" x14ac:dyDescent="0.25">
      <c r="A926" s="5" t="str">
        <f t="shared" si="110"/>
        <v>31001906</v>
      </c>
      <c r="B926" s="5">
        <v>31001</v>
      </c>
      <c r="C926" s="5" t="s">
        <v>106</v>
      </c>
      <c r="D926" s="5">
        <v>6</v>
      </c>
      <c r="E926" s="8" t="s">
        <v>211</v>
      </c>
      <c r="F926" s="9">
        <v>3</v>
      </c>
      <c r="G926" s="28" t="str">
        <f>VLOOKUP(F926,'111'!$G$37:$I$76,2,0)</f>
        <v>防御</v>
      </c>
      <c r="H926" s="28">
        <f t="shared" si="113"/>
        <v>225</v>
      </c>
      <c r="I926" s="28">
        <v>1</v>
      </c>
      <c r="J926" s="28" t="str">
        <f>VLOOKUP(I926,'111'!$G$37:$I$76,2,0)</f>
        <v>生命</v>
      </c>
      <c r="K926" s="28">
        <f t="shared" si="114"/>
        <v>7350</v>
      </c>
      <c r="L926" s="28" t="str">
        <f>G926&amp;"+"&amp;H926&amp;"，"&amp;J926&amp;"+"&amp;K926&amp;""</f>
        <v>防御+225，生命+7350</v>
      </c>
      <c r="M926" s="1">
        <v>3</v>
      </c>
      <c r="N926" s="1" t="str">
        <f t="shared" si="112"/>
        <v>10</v>
      </c>
    </row>
    <row r="927" spans="1:14" x14ac:dyDescent="0.25">
      <c r="A927" s="5" t="str">
        <f t="shared" si="110"/>
        <v>31001907</v>
      </c>
      <c r="B927" s="5">
        <v>31001</v>
      </c>
      <c r="C927" s="5" t="s">
        <v>106</v>
      </c>
      <c r="D927" s="5">
        <v>7</v>
      </c>
      <c r="E927" s="8" t="s">
        <v>212</v>
      </c>
      <c r="F927" s="9">
        <v>6</v>
      </c>
      <c r="G927" s="28" t="str">
        <f>VLOOKUP(F927,'111'!$G$37:$I$76,2,0)</f>
        <v>防御加成</v>
      </c>
      <c r="H927" s="28">
        <f t="shared" si="113"/>
        <v>30</v>
      </c>
      <c r="I927" s="28">
        <v>23</v>
      </c>
      <c r="J927" s="28" t="str">
        <f>VLOOKUP(I927,'111'!$G$37:$I$76,2,0)</f>
        <v>最终免伤</v>
      </c>
      <c r="K927" s="28">
        <f t="shared" si="114"/>
        <v>11</v>
      </c>
      <c r="L927" s="28" t="str">
        <f>G927&amp;"+"&amp;H927/10&amp;"%，"&amp;J927&amp;"+"&amp;K927/10&amp;"%"</f>
        <v>防御加成+3%，最终免伤+1.1%</v>
      </c>
      <c r="M927" s="1">
        <v>3</v>
      </c>
      <c r="N927" s="1" t="str">
        <f t="shared" si="112"/>
        <v>10</v>
      </c>
    </row>
    <row r="928" spans="1:14" x14ac:dyDescent="0.25">
      <c r="A928" s="5" t="str">
        <f t="shared" si="110"/>
        <v>31001908</v>
      </c>
      <c r="B928" s="5">
        <v>31001</v>
      </c>
      <c r="C928" s="5" t="s">
        <v>106</v>
      </c>
      <c r="D928" s="5">
        <v>8</v>
      </c>
      <c r="E928" s="8" t="s">
        <v>213</v>
      </c>
      <c r="F928" s="9">
        <v>3</v>
      </c>
      <c r="G928" s="28" t="str">
        <f>VLOOKUP(F928,'111'!$G$37:$I$76,2,0)</f>
        <v>防御</v>
      </c>
      <c r="H928" s="28">
        <f t="shared" si="113"/>
        <v>337</v>
      </c>
      <c r="I928" s="28">
        <v>1</v>
      </c>
      <c r="J928" s="28" t="str">
        <f>VLOOKUP(I928,'111'!$G$37:$I$76,2,0)</f>
        <v>生命</v>
      </c>
      <c r="K928" s="28">
        <f t="shared" si="114"/>
        <v>10800</v>
      </c>
      <c r="L928" s="28" t="str">
        <f>G928&amp;"+"&amp;H928&amp;"，"&amp;J928&amp;"+"&amp;K928&amp;""</f>
        <v>防御+337，生命+10800</v>
      </c>
      <c r="M928" s="1">
        <v>3</v>
      </c>
      <c r="N928" s="1" t="str">
        <f t="shared" si="112"/>
        <v>10</v>
      </c>
    </row>
    <row r="929" spans="1:14" x14ac:dyDescent="0.25">
      <c r="A929" s="5" t="str">
        <f t="shared" si="110"/>
        <v>31001909</v>
      </c>
      <c r="B929" s="5">
        <v>31001</v>
      </c>
      <c r="C929" s="5" t="s">
        <v>106</v>
      </c>
      <c r="D929" s="5">
        <v>9</v>
      </c>
      <c r="E929" s="8" t="s">
        <v>214</v>
      </c>
      <c r="F929" s="9">
        <v>6</v>
      </c>
      <c r="G929" s="28" t="str">
        <f>VLOOKUP(F929,'111'!$G$37:$I$76,2,0)</f>
        <v>防御加成</v>
      </c>
      <c r="H929" s="28">
        <f t="shared" si="113"/>
        <v>45</v>
      </c>
      <c r="I929" s="28">
        <v>23</v>
      </c>
      <c r="J929" s="28" t="str">
        <f>VLOOKUP(I929,'111'!$G$37:$I$76,2,0)</f>
        <v>最终免伤</v>
      </c>
      <c r="K929" s="28">
        <f t="shared" si="114"/>
        <v>15</v>
      </c>
      <c r="L929" s="28" t="str">
        <f>G929&amp;"+"&amp;H929/10&amp;"%，"&amp;J929&amp;"+"&amp;K929/10&amp;"%"</f>
        <v>防御加成+4.5%，最终免伤+1.5%</v>
      </c>
      <c r="M929" s="1">
        <v>3</v>
      </c>
      <c r="N929" s="1" t="str">
        <f t="shared" si="112"/>
        <v>10</v>
      </c>
    </row>
    <row r="930" spans="1:14" x14ac:dyDescent="0.25">
      <c r="A930" s="5" t="str">
        <f t="shared" ref="A930" si="115">B930&amp;9&amp;D930</f>
        <v>31001910</v>
      </c>
      <c r="B930" s="5">
        <v>31001</v>
      </c>
      <c r="C930" s="5" t="s">
        <v>106</v>
      </c>
      <c r="D930" s="5">
        <v>10</v>
      </c>
      <c r="E930" s="8" t="s">
        <v>215</v>
      </c>
      <c r="F930" s="9">
        <v>3</v>
      </c>
      <c r="G930" s="28" t="str">
        <f>VLOOKUP(F930,'111'!$G$37:$I$76,2,0)</f>
        <v>防御</v>
      </c>
      <c r="H930" s="28">
        <f t="shared" si="113"/>
        <v>506</v>
      </c>
      <c r="I930" s="28">
        <v>1</v>
      </c>
      <c r="J930" s="28" t="str">
        <f>VLOOKUP(I930,'111'!$G$37:$I$76,2,0)</f>
        <v>生命</v>
      </c>
      <c r="K930" s="28">
        <f t="shared" si="114"/>
        <v>16200</v>
      </c>
      <c r="L930" s="28" t="str">
        <f>G930&amp;"+"&amp;H930&amp;"，"&amp;J930&amp;"+"&amp;K930&amp;""</f>
        <v>防御+506，生命+16200</v>
      </c>
      <c r="M930" s="1">
        <v>3</v>
      </c>
      <c r="N930" s="1" t="str">
        <f t="shared" si="112"/>
        <v>10</v>
      </c>
    </row>
    <row r="931" spans="1:14" x14ac:dyDescent="0.25">
      <c r="A931" s="5" t="str">
        <f t="shared" si="111"/>
        <v>31001911</v>
      </c>
      <c r="B931" s="5">
        <v>31001</v>
      </c>
      <c r="C931" s="5" t="s">
        <v>106</v>
      </c>
      <c r="D931" s="5">
        <v>11</v>
      </c>
      <c r="E931" s="8" t="s">
        <v>216</v>
      </c>
      <c r="F931" s="9">
        <v>3</v>
      </c>
      <c r="G931" s="28" t="str">
        <f>VLOOKUP(F931,'111'!$G$37:$I$76,2,0)</f>
        <v>防御</v>
      </c>
      <c r="H931" s="28">
        <f t="shared" si="113"/>
        <v>0</v>
      </c>
      <c r="I931" s="28">
        <v>1</v>
      </c>
      <c r="J931" s="28" t="str">
        <f>VLOOKUP(I931,'111'!$G$37:$I$76,2,0)</f>
        <v>生命</v>
      </c>
      <c r="K931" s="28">
        <f t="shared" si="114"/>
        <v>0</v>
      </c>
      <c r="L931" s="28" t="str">
        <f>G931&amp;"+"&amp;H931&amp;"，"&amp;J931&amp;"+"&amp;K931&amp;""</f>
        <v>防御+0，生命+0</v>
      </c>
      <c r="M931" s="1">
        <v>3</v>
      </c>
      <c r="N931" s="1" t="str">
        <f t="shared" si="112"/>
        <v>10</v>
      </c>
    </row>
    <row r="932" spans="1:14" x14ac:dyDescent="0.25">
      <c r="A932" s="5" t="str">
        <f t="shared" si="111"/>
        <v>31001912</v>
      </c>
      <c r="B932" s="5">
        <v>31001</v>
      </c>
      <c r="C932" s="5" t="s">
        <v>106</v>
      </c>
      <c r="D932" s="5">
        <v>12</v>
      </c>
      <c r="E932" s="8" t="s">
        <v>217</v>
      </c>
      <c r="F932" s="9">
        <v>6</v>
      </c>
      <c r="G932" s="28" t="str">
        <f>VLOOKUP(F932,'111'!$G$37:$I$76,2,0)</f>
        <v>防御加成</v>
      </c>
      <c r="H932" s="28">
        <f t="shared" si="113"/>
        <v>0</v>
      </c>
      <c r="I932" s="28">
        <v>23</v>
      </c>
      <c r="J932" s="28" t="str">
        <f>VLOOKUP(I932,'111'!$G$37:$I$76,2,0)</f>
        <v>最终免伤</v>
      </c>
      <c r="K932" s="28">
        <f t="shared" si="114"/>
        <v>0</v>
      </c>
      <c r="L932" s="28" t="str">
        <f>G932&amp;"+"&amp;H932/10&amp;"%，"&amp;J932&amp;"+"&amp;K932/10&amp;"%"</f>
        <v>防御加成+0%，最终免伤+0%</v>
      </c>
      <c r="M932" s="1">
        <v>3</v>
      </c>
      <c r="N932" s="1" t="str">
        <f t="shared" si="112"/>
        <v>10</v>
      </c>
    </row>
    <row r="933" spans="1:14" x14ac:dyDescent="0.25">
      <c r="A933" s="5" t="str">
        <f t="shared" si="111"/>
        <v>31001913</v>
      </c>
      <c r="B933" s="5">
        <v>31001</v>
      </c>
      <c r="C933" s="5" t="s">
        <v>106</v>
      </c>
      <c r="D933" s="5">
        <v>13</v>
      </c>
      <c r="E933" s="8" t="s">
        <v>218</v>
      </c>
      <c r="F933" s="9">
        <v>3</v>
      </c>
      <c r="G933" s="28" t="str">
        <f>VLOOKUP(F933,'111'!$G$37:$I$76,2,0)</f>
        <v>防御</v>
      </c>
      <c r="H933" s="28">
        <f t="shared" si="113"/>
        <v>0</v>
      </c>
      <c r="I933" s="28">
        <v>1</v>
      </c>
      <c r="J933" s="28" t="str">
        <f>VLOOKUP(I933,'111'!$G$37:$I$76,2,0)</f>
        <v>生命</v>
      </c>
      <c r="K933" s="28">
        <f t="shared" si="114"/>
        <v>0</v>
      </c>
      <c r="L933" s="28" t="str">
        <f>G933&amp;"+"&amp;H933&amp;"，"&amp;J933&amp;"+"&amp;K933&amp;""</f>
        <v>防御+0，生命+0</v>
      </c>
      <c r="M933" s="1">
        <v>3</v>
      </c>
      <c r="N933" s="1" t="str">
        <f t="shared" si="112"/>
        <v>10</v>
      </c>
    </row>
    <row r="934" spans="1:14" x14ac:dyDescent="0.25">
      <c r="A934" s="5" t="str">
        <f t="shared" si="111"/>
        <v>31001914</v>
      </c>
      <c r="B934" s="5">
        <v>31001</v>
      </c>
      <c r="C934" s="5" t="s">
        <v>106</v>
      </c>
      <c r="D934" s="5">
        <v>14</v>
      </c>
      <c r="E934" s="8" t="s">
        <v>219</v>
      </c>
      <c r="F934" s="9">
        <v>6</v>
      </c>
      <c r="G934" s="28" t="str">
        <f>VLOOKUP(F934,'111'!$G$37:$I$76,2,0)</f>
        <v>防御加成</v>
      </c>
      <c r="H934" s="28">
        <f t="shared" si="113"/>
        <v>0</v>
      </c>
      <c r="I934" s="28">
        <v>23</v>
      </c>
      <c r="J934" s="28" t="str">
        <f>VLOOKUP(I934,'111'!$G$37:$I$76,2,0)</f>
        <v>最终免伤</v>
      </c>
      <c r="K934" s="28">
        <f t="shared" si="114"/>
        <v>0</v>
      </c>
      <c r="L934" s="28" t="str">
        <f>G934&amp;"+"&amp;H934/10&amp;"%，"&amp;J934&amp;"+"&amp;K934/10&amp;"%"</f>
        <v>防御加成+0%，最终免伤+0%</v>
      </c>
      <c r="M934" s="1">
        <v>3</v>
      </c>
      <c r="N934" s="1" t="str">
        <f t="shared" si="112"/>
        <v>10</v>
      </c>
    </row>
    <row r="935" spans="1:14" x14ac:dyDescent="0.25">
      <c r="A935" s="5" t="str">
        <f t="shared" si="111"/>
        <v>31001915</v>
      </c>
      <c r="B935" s="5">
        <v>31001</v>
      </c>
      <c r="C935" s="5" t="s">
        <v>106</v>
      </c>
      <c r="D935" s="5">
        <v>15</v>
      </c>
      <c r="E935" s="8" t="s">
        <v>220</v>
      </c>
      <c r="F935" s="9">
        <v>3</v>
      </c>
      <c r="G935" s="28" t="str">
        <f>VLOOKUP(F935,'111'!$G$37:$I$76,2,0)</f>
        <v>防御</v>
      </c>
      <c r="H935" s="28">
        <f t="shared" si="113"/>
        <v>0</v>
      </c>
      <c r="I935" s="28">
        <v>1</v>
      </c>
      <c r="J935" s="28" t="str">
        <f>VLOOKUP(I935,'111'!$G$37:$I$76,2,0)</f>
        <v>生命</v>
      </c>
      <c r="K935" s="28">
        <f t="shared" si="114"/>
        <v>0</v>
      </c>
      <c r="L935" s="28" t="str">
        <f>G935&amp;"+"&amp;H935&amp;"，"&amp;J935&amp;"+"&amp;K935&amp;""</f>
        <v>防御+0，生命+0</v>
      </c>
      <c r="M935" s="1">
        <v>3</v>
      </c>
      <c r="N935" s="1" t="str">
        <f t="shared" si="112"/>
        <v>10</v>
      </c>
    </row>
    <row r="936" spans="1:14" x14ac:dyDescent="0.25">
      <c r="A936" s="5" t="str">
        <f t="shared" si="110"/>
        <v>31002901</v>
      </c>
      <c r="B936" s="5">
        <v>31002</v>
      </c>
      <c r="C936" s="19" t="s">
        <v>107</v>
      </c>
      <c r="D936" s="5">
        <v>1</v>
      </c>
      <c r="E936" s="8" t="s">
        <v>133</v>
      </c>
      <c r="F936" s="9">
        <v>2</v>
      </c>
      <c r="G936" s="28" t="s">
        <v>158</v>
      </c>
      <c r="H936" s="28">
        <v>200</v>
      </c>
      <c r="I936" s="28">
        <v>1</v>
      </c>
      <c r="J936" s="28" t="s">
        <v>156</v>
      </c>
      <c r="K936" s="28">
        <v>500</v>
      </c>
      <c r="L936" s="28" t="s">
        <v>239</v>
      </c>
      <c r="M936" s="1">
        <v>2</v>
      </c>
      <c r="N936" s="1" t="str">
        <f t="shared" si="112"/>
        <v>10</v>
      </c>
    </row>
    <row r="937" spans="1:14" x14ac:dyDescent="0.25">
      <c r="A937" s="5" t="str">
        <f t="shared" si="110"/>
        <v>31002902</v>
      </c>
      <c r="B937" s="5">
        <v>31002</v>
      </c>
      <c r="C937" s="19" t="s">
        <v>107</v>
      </c>
      <c r="D937" s="5">
        <v>2</v>
      </c>
      <c r="E937" s="8" t="s">
        <v>134</v>
      </c>
      <c r="F937" s="9">
        <v>5</v>
      </c>
      <c r="G937" s="28" t="s">
        <v>161</v>
      </c>
      <c r="H937" s="28">
        <v>40</v>
      </c>
      <c r="I937" s="28">
        <v>9</v>
      </c>
      <c r="J937" s="28" t="s">
        <v>164</v>
      </c>
      <c r="K937" s="28">
        <v>40</v>
      </c>
      <c r="L937" s="28" t="s">
        <v>240</v>
      </c>
      <c r="M937" s="1">
        <v>2</v>
      </c>
      <c r="N937" s="1" t="str">
        <f t="shared" si="112"/>
        <v>10</v>
      </c>
    </row>
    <row r="938" spans="1:14" x14ac:dyDescent="0.25">
      <c r="A938" s="5" t="str">
        <f t="shared" si="110"/>
        <v>31002903</v>
      </c>
      <c r="B938" s="5">
        <v>31002</v>
      </c>
      <c r="C938" s="19" t="s">
        <v>107</v>
      </c>
      <c r="D938" s="5">
        <v>3</v>
      </c>
      <c r="E938" s="8" t="s">
        <v>135</v>
      </c>
      <c r="F938" s="9">
        <v>3</v>
      </c>
      <c r="G938" s="28" t="s">
        <v>159</v>
      </c>
      <c r="H938" s="28">
        <v>200</v>
      </c>
      <c r="I938" s="28">
        <v>1</v>
      </c>
      <c r="J938" s="28" t="s">
        <v>156</v>
      </c>
      <c r="K938" s="28">
        <v>1500</v>
      </c>
      <c r="L938" s="28" t="s">
        <v>241</v>
      </c>
      <c r="M938" s="1">
        <v>2</v>
      </c>
      <c r="N938" s="1" t="str">
        <f t="shared" si="112"/>
        <v>10</v>
      </c>
    </row>
    <row r="939" spans="1:14" x14ac:dyDescent="0.25">
      <c r="A939" s="5" t="str">
        <f t="shared" si="110"/>
        <v>31002904</v>
      </c>
      <c r="B939" s="5">
        <v>31002</v>
      </c>
      <c r="C939" s="19" t="s">
        <v>107</v>
      </c>
      <c r="D939" s="5">
        <v>4</v>
      </c>
      <c r="E939" s="8" t="s">
        <v>136</v>
      </c>
      <c r="F939" s="9">
        <v>7</v>
      </c>
      <c r="G939" s="28" t="s">
        <v>151</v>
      </c>
      <c r="H939" s="28">
        <v>30</v>
      </c>
      <c r="I939" s="28">
        <v>13</v>
      </c>
      <c r="J939" s="28" t="s">
        <v>167</v>
      </c>
      <c r="K939" s="28">
        <v>80</v>
      </c>
      <c r="L939" s="28" t="s">
        <v>242</v>
      </c>
      <c r="M939" s="1">
        <v>2</v>
      </c>
      <c r="N939" s="1" t="str">
        <f t="shared" si="112"/>
        <v>10</v>
      </c>
    </row>
    <row r="940" spans="1:14" x14ac:dyDescent="0.25">
      <c r="A940" s="5" t="str">
        <f t="shared" si="110"/>
        <v>31002905</v>
      </c>
      <c r="B940" s="5">
        <v>31002</v>
      </c>
      <c r="C940" s="19" t="s">
        <v>107</v>
      </c>
      <c r="D940" s="5">
        <v>5</v>
      </c>
      <c r="E940" s="8" t="s">
        <v>137</v>
      </c>
      <c r="F940" s="9">
        <v>7</v>
      </c>
      <c r="G940" s="28" t="s">
        <v>151</v>
      </c>
      <c r="H940" s="28">
        <v>50</v>
      </c>
      <c r="I940" s="28">
        <v>8</v>
      </c>
      <c r="J940" s="28" t="s">
        <v>163</v>
      </c>
      <c r="K940" s="28">
        <v>20</v>
      </c>
      <c r="L940" s="28" t="s">
        <v>243</v>
      </c>
      <c r="M940" s="1">
        <v>2</v>
      </c>
      <c r="N940" s="1" t="str">
        <f t="shared" si="112"/>
        <v>10</v>
      </c>
    </row>
    <row r="941" spans="1:14" x14ac:dyDescent="0.25">
      <c r="A941" s="5" t="str">
        <f t="shared" si="110"/>
        <v>31002906</v>
      </c>
      <c r="B941" s="5">
        <v>31002</v>
      </c>
      <c r="C941" s="19" t="s">
        <v>107</v>
      </c>
      <c r="D941" s="5">
        <v>6</v>
      </c>
      <c r="E941" s="8" t="s">
        <v>211</v>
      </c>
      <c r="F941" s="9">
        <v>2</v>
      </c>
      <c r="G941" s="28" t="s">
        <v>158</v>
      </c>
      <c r="H941" s="28">
        <v>1000</v>
      </c>
      <c r="I941" s="28">
        <v>3</v>
      </c>
      <c r="J941" s="28" t="s">
        <v>159</v>
      </c>
      <c r="K941" s="28">
        <v>300</v>
      </c>
      <c r="L941" s="28" t="s">
        <v>244</v>
      </c>
      <c r="M941" s="1">
        <v>2</v>
      </c>
      <c r="N941" s="1" t="str">
        <f t="shared" si="112"/>
        <v>10</v>
      </c>
    </row>
    <row r="942" spans="1:14" x14ac:dyDescent="0.25">
      <c r="A942" s="5" t="str">
        <f t="shared" si="110"/>
        <v>31002907</v>
      </c>
      <c r="B942" s="5">
        <v>31002</v>
      </c>
      <c r="C942" s="19" t="s">
        <v>107</v>
      </c>
      <c r="D942" s="5">
        <v>7</v>
      </c>
      <c r="E942" s="8" t="s">
        <v>212</v>
      </c>
      <c r="F942" s="9">
        <v>5</v>
      </c>
      <c r="G942" s="28" t="s">
        <v>161</v>
      </c>
      <c r="H942" s="28">
        <v>40</v>
      </c>
      <c r="I942" s="28">
        <v>22</v>
      </c>
      <c r="J942" s="28" t="s">
        <v>236</v>
      </c>
      <c r="K942" s="28">
        <v>15</v>
      </c>
      <c r="L942" s="28" t="s">
        <v>245</v>
      </c>
      <c r="M942" s="1">
        <v>2</v>
      </c>
      <c r="N942" s="1" t="str">
        <f t="shared" si="112"/>
        <v>10</v>
      </c>
    </row>
    <row r="943" spans="1:14" x14ac:dyDescent="0.25">
      <c r="A943" s="5" t="str">
        <f t="shared" si="110"/>
        <v>31002908</v>
      </c>
      <c r="B943" s="5">
        <v>31002</v>
      </c>
      <c r="C943" s="19" t="s">
        <v>107</v>
      </c>
      <c r="D943" s="5">
        <v>8</v>
      </c>
      <c r="E943" s="8" t="s">
        <v>213</v>
      </c>
      <c r="F943" s="9">
        <v>2</v>
      </c>
      <c r="G943" s="28" t="s">
        <v>158</v>
      </c>
      <c r="H943" s="28">
        <v>1500</v>
      </c>
      <c r="I943" s="28">
        <v>3</v>
      </c>
      <c r="J943" s="28" t="s">
        <v>159</v>
      </c>
      <c r="K943" s="28">
        <v>450</v>
      </c>
      <c r="L943" s="28" t="s">
        <v>246</v>
      </c>
      <c r="M943" s="1">
        <v>2</v>
      </c>
      <c r="N943" s="1" t="str">
        <f t="shared" si="112"/>
        <v>10</v>
      </c>
    </row>
    <row r="944" spans="1:14" x14ac:dyDescent="0.25">
      <c r="A944" s="5" t="str">
        <f t="shared" si="110"/>
        <v>31002909</v>
      </c>
      <c r="B944" s="5">
        <v>31002</v>
      </c>
      <c r="C944" s="19" t="s">
        <v>107</v>
      </c>
      <c r="D944" s="5">
        <v>9</v>
      </c>
      <c r="E944" s="8" t="s">
        <v>214</v>
      </c>
      <c r="F944" s="9">
        <v>5</v>
      </c>
      <c r="G944" s="28" t="s">
        <v>161</v>
      </c>
      <c r="H944" s="28">
        <v>60</v>
      </c>
      <c r="I944" s="28">
        <v>22</v>
      </c>
      <c r="J944" s="28" t="s">
        <v>236</v>
      </c>
      <c r="K944" s="28">
        <v>22</v>
      </c>
      <c r="L944" s="28" t="s">
        <v>247</v>
      </c>
      <c r="M944" s="1">
        <v>2</v>
      </c>
      <c r="N944" s="1" t="str">
        <f t="shared" si="112"/>
        <v>10</v>
      </c>
    </row>
    <row r="945" spans="1:14" x14ac:dyDescent="0.25">
      <c r="A945" s="5" t="str">
        <f t="shared" ref="A945" si="116">B945&amp;9&amp;D945</f>
        <v>31002910</v>
      </c>
      <c r="B945" s="5">
        <v>31002</v>
      </c>
      <c r="C945" s="19" t="s">
        <v>107</v>
      </c>
      <c r="D945" s="5">
        <v>10</v>
      </c>
      <c r="E945" s="8" t="s">
        <v>215</v>
      </c>
      <c r="F945" s="9">
        <v>2</v>
      </c>
      <c r="G945" s="28" t="s">
        <v>158</v>
      </c>
      <c r="H945" s="28">
        <v>2250</v>
      </c>
      <c r="I945" s="28">
        <v>3</v>
      </c>
      <c r="J945" s="28" t="s">
        <v>159</v>
      </c>
      <c r="K945" s="28">
        <v>675</v>
      </c>
      <c r="L945" s="28" t="s">
        <v>248</v>
      </c>
      <c r="M945" s="1">
        <v>2</v>
      </c>
      <c r="N945" s="1" t="str">
        <f t="shared" si="112"/>
        <v>10</v>
      </c>
    </row>
    <row r="946" spans="1:14" x14ac:dyDescent="0.25">
      <c r="A946" s="5" t="str">
        <f t="shared" si="111"/>
        <v>31002911</v>
      </c>
      <c r="B946" s="5">
        <v>31002</v>
      </c>
      <c r="C946" s="19" t="s">
        <v>107</v>
      </c>
      <c r="D946" s="5">
        <v>11</v>
      </c>
      <c r="E946" s="8" t="s">
        <v>216</v>
      </c>
      <c r="F946" s="9">
        <v>2</v>
      </c>
      <c r="G946" s="28" t="s">
        <v>158</v>
      </c>
      <c r="H946" s="28">
        <v>0</v>
      </c>
      <c r="I946" s="28">
        <v>3</v>
      </c>
      <c r="J946" s="28" t="s">
        <v>159</v>
      </c>
      <c r="K946" s="28">
        <v>0</v>
      </c>
      <c r="L946" s="28" t="s">
        <v>237</v>
      </c>
      <c r="M946" s="1">
        <v>2</v>
      </c>
      <c r="N946" s="1" t="str">
        <f t="shared" si="112"/>
        <v>10</v>
      </c>
    </row>
    <row r="947" spans="1:14" x14ac:dyDescent="0.25">
      <c r="A947" s="5" t="str">
        <f t="shared" si="111"/>
        <v>31002912</v>
      </c>
      <c r="B947" s="5">
        <v>31002</v>
      </c>
      <c r="C947" s="19" t="s">
        <v>107</v>
      </c>
      <c r="D947" s="5">
        <v>12</v>
      </c>
      <c r="E947" s="8" t="s">
        <v>217</v>
      </c>
      <c r="F947" s="9">
        <v>5</v>
      </c>
      <c r="G947" s="28" t="s">
        <v>161</v>
      </c>
      <c r="H947" s="28">
        <v>0</v>
      </c>
      <c r="I947" s="28">
        <v>22</v>
      </c>
      <c r="J947" s="28" t="s">
        <v>236</v>
      </c>
      <c r="K947" s="28">
        <v>0</v>
      </c>
      <c r="L947" s="28" t="s">
        <v>238</v>
      </c>
      <c r="M947" s="1">
        <v>2</v>
      </c>
      <c r="N947" s="1" t="str">
        <f t="shared" si="112"/>
        <v>10</v>
      </c>
    </row>
    <row r="948" spans="1:14" x14ac:dyDescent="0.25">
      <c r="A948" s="5" t="str">
        <f t="shared" si="111"/>
        <v>31002913</v>
      </c>
      <c r="B948" s="5">
        <v>31002</v>
      </c>
      <c r="C948" s="19" t="s">
        <v>107</v>
      </c>
      <c r="D948" s="5">
        <v>13</v>
      </c>
      <c r="E948" s="8" t="s">
        <v>218</v>
      </c>
      <c r="F948" s="9">
        <v>2</v>
      </c>
      <c r="G948" s="28" t="s">
        <v>158</v>
      </c>
      <c r="H948" s="28">
        <v>0</v>
      </c>
      <c r="I948" s="28">
        <v>3</v>
      </c>
      <c r="J948" s="28" t="s">
        <v>159</v>
      </c>
      <c r="K948" s="28">
        <v>0</v>
      </c>
      <c r="L948" s="28" t="s">
        <v>237</v>
      </c>
      <c r="M948" s="1">
        <v>2</v>
      </c>
      <c r="N948" s="1" t="str">
        <f t="shared" si="112"/>
        <v>10</v>
      </c>
    </row>
    <row r="949" spans="1:14" x14ac:dyDescent="0.25">
      <c r="A949" s="5" t="str">
        <f t="shared" si="111"/>
        <v>31002914</v>
      </c>
      <c r="B949" s="5">
        <v>31002</v>
      </c>
      <c r="C949" s="19" t="s">
        <v>107</v>
      </c>
      <c r="D949" s="5">
        <v>14</v>
      </c>
      <c r="E949" s="8" t="s">
        <v>219</v>
      </c>
      <c r="F949" s="9">
        <v>5</v>
      </c>
      <c r="G949" s="28" t="s">
        <v>161</v>
      </c>
      <c r="H949" s="28">
        <v>0</v>
      </c>
      <c r="I949" s="28">
        <v>22</v>
      </c>
      <c r="J949" s="28" t="s">
        <v>236</v>
      </c>
      <c r="K949" s="28">
        <v>0</v>
      </c>
      <c r="L949" s="28" t="s">
        <v>238</v>
      </c>
      <c r="M949" s="1">
        <v>2</v>
      </c>
      <c r="N949" s="1" t="str">
        <f t="shared" si="112"/>
        <v>10</v>
      </c>
    </row>
    <row r="950" spans="1:14" x14ac:dyDescent="0.25">
      <c r="A950" s="5" t="str">
        <f t="shared" si="111"/>
        <v>31002915</v>
      </c>
      <c r="B950" s="5">
        <v>31002</v>
      </c>
      <c r="C950" s="19" t="s">
        <v>107</v>
      </c>
      <c r="D950" s="5">
        <v>15</v>
      </c>
      <c r="E950" s="8" t="s">
        <v>220</v>
      </c>
      <c r="F950" s="9">
        <v>2</v>
      </c>
      <c r="G950" s="28" t="s">
        <v>158</v>
      </c>
      <c r="H950" s="28">
        <v>0</v>
      </c>
      <c r="I950" s="28">
        <v>3</v>
      </c>
      <c r="J950" s="28" t="s">
        <v>159</v>
      </c>
      <c r="K950" s="28">
        <v>0</v>
      </c>
      <c r="L950" s="28" t="s">
        <v>237</v>
      </c>
      <c r="M950" s="1">
        <v>2</v>
      </c>
      <c r="N950" s="1" t="str">
        <f t="shared" si="112"/>
        <v>10</v>
      </c>
    </row>
    <row r="951" spans="1:14" x14ac:dyDescent="0.25">
      <c r="A951" s="5" t="str">
        <f t="shared" si="110"/>
        <v>31003901</v>
      </c>
      <c r="B951" s="5">
        <v>31003</v>
      </c>
      <c r="C951" s="5" t="s">
        <v>108</v>
      </c>
      <c r="D951" s="5">
        <v>1</v>
      </c>
      <c r="E951" s="8" t="s">
        <v>133</v>
      </c>
      <c r="F951" s="9">
        <v>2</v>
      </c>
      <c r="G951" s="28" t="s">
        <v>158</v>
      </c>
      <c r="H951" s="28">
        <v>160</v>
      </c>
      <c r="I951" s="28">
        <v>1</v>
      </c>
      <c r="J951" s="28" t="s">
        <v>156</v>
      </c>
      <c r="K951" s="28">
        <v>800</v>
      </c>
      <c r="L951" s="28" t="str">
        <f>G951&amp;"+"&amp;H951&amp;"，"&amp;J951&amp;"+"&amp;K951</f>
        <v>攻击+160，生命+800</v>
      </c>
      <c r="M951" s="1">
        <v>1</v>
      </c>
      <c r="N951" s="1" t="str">
        <f t="shared" si="112"/>
        <v>10</v>
      </c>
    </row>
    <row r="952" spans="1:14" x14ac:dyDescent="0.25">
      <c r="A952" s="5" t="str">
        <f t="shared" si="110"/>
        <v>31003902</v>
      </c>
      <c r="B952" s="5">
        <v>31003</v>
      </c>
      <c r="C952" s="5" t="s">
        <v>108</v>
      </c>
      <c r="D952" s="5">
        <v>2</v>
      </c>
      <c r="E952" s="8" t="s">
        <v>134</v>
      </c>
      <c r="F952" s="9">
        <v>5</v>
      </c>
      <c r="G952" s="28" t="s">
        <v>161</v>
      </c>
      <c r="H952" s="28">
        <v>30</v>
      </c>
      <c r="I952" s="28">
        <v>6</v>
      </c>
      <c r="J952" s="28" t="s">
        <v>162</v>
      </c>
      <c r="K952" s="28">
        <v>20</v>
      </c>
      <c r="L952" s="28" t="str">
        <f>G952&amp;"+"&amp;H952/10&amp;"%，"&amp;J952&amp;"+"&amp;K952/10&amp;"%"</f>
        <v>攻击加成+3%，防御加成+2%</v>
      </c>
      <c r="M952" s="1">
        <v>1</v>
      </c>
      <c r="N952" s="1" t="str">
        <f t="shared" si="112"/>
        <v>10</v>
      </c>
    </row>
    <row r="953" spans="1:14" x14ac:dyDescent="0.25">
      <c r="A953" s="5" t="str">
        <f t="shared" si="110"/>
        <v>31003903</v>
      </c>
      <c r="B953" s="5">
        <v>31003</v>
      </c>
      <c r="C953" s="5" t="s">
        <v>108</v>
      </c>
      <c r="D953" s="5">
        <v>3</v>
      </c>
      <c r="E953" s="8" t="s">
        <v>135</v>
      </c>
      <c r="F953" s="9">
        <v>3</v>
      </c>
      <c r="G953" s="28" t="s">
        <v>159</v>
      </c>
      <c r="H953" s="28">
        <v>120</v>
      </c>
      <c r="I953" s="28">
        <v>4</v>
      </c>
      <c r="J953" s="28" t="s">
        <v>160</v>
      </c>
      <c r="K953" s="28">
        <v>30</v>
      </c>
      <c r="L953" s="28" t="str">
        <f>G953&amp;"+"&amp;H953&amp;"，"&amp;J953&amp;"+"&amp;K953&amp;""</f>
        <v>防御+120，生命加成+30</v>
      </c>
      <c r="M953" s="1">
        <v>1</v>
      </c>
      <c r="N953" s="1" t="str">
        <f t="shared" si="112"/>
        <v>10</v>
      </c>
    </row>
    <row r="954" spans="1:14" x14ac:dyDescent="0.25">
      <c r="A954" s="5" t="str">
        <f t="shared" si="110"/>
        <v>31003904</v>
      </c>
      <c r="B954" s="5">
        <v>31003</v>
      </c>
      <c r="C954" s="5" t="s">
        <v>108</v>
      </c>
      <c r="D954" s="5">
        <v>4</v>
      </c>
      <c r="E954" s="8" t="s">
        <v>136</v>
      </c>
      <c r="F954" s="9">
        <v>8</v>
      </c>
      <c r="G954" s="28" t="s">
        <v>163</v>
      </c>
      <c r="H954" s="28">
        <v>15</v>
      </c>
      <c r="I954" s="28">
        <v>14</v>
      </c>
      <c r="J954" s="28" t="s">
        <v>168</v>
      </c>
      <c r="K954" s="28">
        <v>100</v>
      </c>
      <c r="L954" s="28" t="str">
        <f>G954&amp;"+"&amp;H954/10&amp;"%，"&amp;J954&amp;"+"&amp;K954/10&amp;"%"</f>
        <v>伤害减免+1.5%，暴击免伤+10%</v>
      </c>
      <c r="M954" s="1">
        <v>1</v>
      </c>
      <c r="N954" s="1" t="str">
        <f t="shared" si="112"/>
        <v>10</v>
      </c>
    </row>
    <row r="955" spans="1:14" x14ac:dyDescent="0.25">
      <c r="A955" s="5" t="str">
        <f t="shared" si="110"/>
        <v>31003905</v>
      </c>
      <c r="B955" s="5">
        <v>31003</v>
      </c>
      <c r="C955" s="5" t="s">
        <v>108</v>
      </c>
      <c r="D955" s="5">
        <v>5</v>
      </c>
      <c r="E955" s="8" t="s">
        <v>137</v>
      </c>
      <c r="F955" s="9">
        <v>7</v>
      </c>
      <c r="G955" s="28" t="s">
        <v>151</v>
      </c>
      <c r="H955" s="28">
        <v>50</v>
      </c>
      <c r="I955" s="28">
        <v>8</v>
      </c>
      <c r="J955" s="28" t="s">
        <v>163</v>
      </c>
      <c r="K955" s="28">
        <v>20</v>
      </c>
      <c r="L955" s="28" t="str">
        <f>G955&amp;"+"&amp;H955/10&amp;"%，"&amp;J955&amp;"+"&amp;K955/10&amp;"%"</f>
        <v>伤害加成+5%，伤害减免+2%</v>
      </c>
      <c r="M955" s="1">
        <v>1</v>
      </c>
      <c r="N955" s="1" t="str">
        <f t="shared" si="112"/>
        <v>10</v>
      </c>
    </row>
    <row r="956" spans="1:14" x14ac:dyDescent="0.25">
      <c r="A956" s="5" t="str">
        <f t="shared" si="110"/>
        <v>31003906</v>
      </c>
      <c r="B956" s="5">
        <v>31003</v>
      </c>
      <c r="C956" s="5" t="s">
        <v>108</v>
      </c>
      <c r="D956" s="5">
        <v>6</v>
      </c>
      <c r="E956" s="8" t="s">
        <v>211</v>
      </c>
      <c r="F956" s="9">
        <v>2</v>
      </c>
      <c r="G956" s="28" t="s">
        <v>158</v>
      </c>
      <c r="H956" s="28">
        <v>375</v>
      </c>
      <c r="I956" s="28">
        <v>1</v>
      </c>
      <c r="J956" s="28" t="s">
        <v>156</v>
      </c>
      <c r="K956" s="28">
        <v>8000</v>
      </c>
      <c r="L956" s="28" t="str">
        <f>G956&amp;"+"&amp;H956&amp;"，"&amp;J956&amp;"+"&amp;K956&amp;""</f>
        <v>攻击+375，生命+8000</v>
      </c>
      <c r="M956" s="1">
        <v>1</v>
      </c>
      <c r="N956" s="1" t="str">
        <f t="shared" si="112"/>
        <v>10</v>
      </c>
    </row>
    <row r="957" spans="1:14" x14ac:dyDescent="0.25">
      <c r="A957" s="5" t="str">
        <f t="shared" si="110"/>
        <v>31003907</v>
      </c>
      <c r="B957" s="5">
        <v>31003</v>
      </c>
      <c r="C957" s="5" t="s">
        <v>108</v>
      </c>
      <c r="D957" s="5">
        <v>7</v>
      </c>
      <c r="E957" s="8" t="s">
        <v>212</v>
      </c>
      <c r="F957" s="9">
        <v>4</v>
      </c>
      <c r="G957" s="28" t="s">
        <v>160</v>
      </c>
      <c r="H957" s="28">
        <v>60</v>
      </c>
      <c r="I957" s="28">
        <v>23</v>
      </c>
      <c r="J957" s="28" t="s">
        <v>262</v>
      </c>
      <c r="K957" s="28">
        <v>15</v>
      </c>
      <c r="L957" s="28" t="str">
        <f>G957&amp;"+"&amp;H957/10&amp;"%，"&amp;J957&amp;"+"&amp;K957/10&amp;"%"</f>
        <v>生命加成+6%，最终免伤+1.5%</v>
      </c>
      <c r="M957" s="1">
        <v>1</v>
      </c>
      <c r="N957" s="1" t="str">
        <f t="shared" si="112"/>
        <v>10</v>
      </c>
    </row>
    <row r="958" spans="1:14" x14ac:dyDescent="0.25">
      <c r="A958" s="5" t="str">
        <f t="shared" si="110"/>
        <v>31003908</v>
      </c>
      <c r="B958" s="5">
        <v>31003</v>
      </c>
      <c r="C958" s="5" t="s">
        <v>108</v>
      </c>
      <c r="D958" s="5">
        <v>8</v>
      </c>
      <c r="E958" s="8" t="s">
        <v>213</v>
      </c>
      <c r="F958" s="9">
        <v>2</v>
      </c>
      <c r="G958" s="28" t="s">
        <v>158</v>
      </c>
      <c r="H958" s="28">
        <v>625</v>
      </c>
      <c r="I958" s="28">
        <v>1</v>
      </c>
      <c r="J958" s="28" t="s">
        <v>156</v>
      </c>
      <c r="K958" s="28">
        <v>12000</v>
      </c>
      <c r="L958" s="28" t="str">
        <f>G958&amp;"+"&amp;H958&amp;"，"&amp;J958&amp;"+"&amp;K958&amp;""</f>
        <v>攻击+625，生命+12000</v>
      </c>
      <c r="M958" s="1">
        <v>1</v>
      </c>
      <c r="N958" s="1" t="str">
        <f t="shared" si="112"/>
        <v>10</v>
      </c>
    </row>
    <row r="959" spans="1:14" x14ac:dyDescent="0.25">
      <c r="A959" s="5" t="str">
        <f t="shared" si="110"/>
        <v>31003909</v>
      </c>
      <c r="B959" s="5">
        <v>31003</v>
      </c>
      <c r="C959" s="5" t="s">
        <v>108</v>
      </c>
      <c r="D959" s="5">
        <v>9</v>
      </c>
      <c r="E959" s="8" t="s">
        <v>214</v>
      </c>
      <c r="F959" s="9">
        <v>4</v>
      </c>
      <c r="G959" s="28" t="s">
        <v>160</v>
      </c>
      <c r="H959" s="28">
        <v>90</v>
      </c>
      <c r="I959" s="28">
        <v>23</v>
      </c>
      <c r="J959" s="28" t="s">
        <v>262</v>
      </c>
      <c r="K959" s="28">
        <v>22</v>
      </c>
      <c r="L959" s="28" t="str">
        <f>G959&amp;"+"&amp;H959/10&amp;"%，"&amp;J959&amp;"+"&amp;K959/10&amp;"%"</f>
        <v>生命加成+9%，最终免伤+2.2%</v>
      </c>
      <c r="M959" s="1">
        <v>1</v>
      </c>
      <c r="N959" s="1" t="str">
        <f t="shared" si="112"/>
        <v>10</v>
      </c>
    </row>
    <row r="960" spans="1:14" x14ac:dyDescent="0.25">
      <c r="A960" s="5" t="str">
        <f t="shared" ref="A960" si="117">B960&amp;9&amp;D960</f>
        <v>31003910</v>
      </c>
      <c r="B960" s="5">
        <v>31003</v>
      </c>
      <c r="C960" s="5" t="s">
        <v>108</v>
      </c>
      <c r="D960" s="5">
        <v>10</v>
      </c>
      <c r="E960" s="8" t="s">
        <v>215</v>
      </c>
      <c r="F960" s="9">
        <v>2</v>
      </c>
      <c r="G960" s="28" t="s">
        <v>158</v>
      </c>
      <c r="H960" s="28">
        <v>937</v>
      </c>
      <c r="I960" s="28">
        <v>1</v>
      </c>
      <c r="J960" s="28" t="s">
        <v>156</v>
      </c>
      <c r="K960" s="28">
        <v>18000</v>
      </c>
      <c r="L960" s="28" t="str">
        <f>G960&amp;"+"&amp;H960&amp;"，"&amp;J960&amp;"+"&amp;K960&amp;""</f>
        <v>攻击+937，生命+18000</v>
      </c>
      <c r="M960" s="1">
        <v>1</v>
      </c>
      <c r="N960" s="1" t="str">
        <f t="shared" si="112"/>
        <v>10</v>
      </c>
    </row>
    <row r="961" spans="1:14" x14ac:dyDescent="0.25">
      <c r="A961" s="5" t="str">
        <f t="shared" si="111"/>
        <v>31003911</v>
      </c>
      <c r="B961" s="5">
        <v>31003</v>
      </c>
      <c r="C961" s="5" t="s">
        <v>108</v>
      </c>
      <c r="D961" s="5">
        <v>11</v>
      </c>
      <c r="E961" s="8" t="s">
        <v>216</v>
      </c>
      <c r="F961" s="9">
        <v>2</v>
      </c>
      <c r="G961" s="28" t="s">
        <v>158</v>
      </c>
      <c r="H961" s="28">
        <v>0</v>
      </c>
      <c r="I961" s="28">
        <v>1</v>
      </c>
      <c r="J961" s="28" t="s">
        <v>156</v>
      </c>
      <c r="K961" s="28">
        <v>0</v>
      </c>
      <c r="L961" s="28" t="str">
        <f>G961&amp;"+"&amp;H961&amp;"，"&amp;J961&amp;"+"&amp;K961&amp;""</f>
        <v>攻击+0，生命+0</v>
      </c>
      <c r="M961" s="1">
        <v>1</v>
      </c>
      <c r="N961" s="1" t="str">
        <f t="shared" si="112"/>
        <v>10</v>
      </c>
    </row>
    <row r="962" spans="1:14" x14ac:dyDescent="0.25">
      <c r="A962" s="5" t="str">
        <f t="shared" si="111"/>
        <v>31003912</v>
      </c>
      <c r="B962" s="5">
        <v>31003</v>
      </c>
      <c r="C962" s="5" t="s">
        <v>108</v>
      </c>
      <c r="D962" s="5">
        <v>12</v>
      </c>
      <c r="E962" s="8" t="s">
        <v>217</v>
      </c>
      <c r="F962" s="9">
        <v>4</v>
      </c>
      <c r="G962" s="28" t="s">
        <v>160</v>
      </c>
      <c r="H962" s="28">
        <v>0</v>
      </c>
      <c r="I962" s="28">
        <v>23</v>
      </c>
      <c r="J962" s="28" t="s">
        <v>262</v>
      </c>
      <c r="K962" s="28">
        <v>0</v>
      </c>
      <c r="L962" s="28" t="str">
        <f>G962&amp;"+"&amp;H962/10&amp;"%，"&amp;J962&amp;"+"&amp;K962/10&amp;"%"</f>
        <v>生命加成+0%，最终免伤+0%</v>
      </c>
      <c r="M962" s="1">
        <v>1</v>
      </c>
      <c r="N962" s="1" t="str">
        <f t="shared" si="112"/>
        <v>10</v>
      </c>
    </row>
    <row r="963" spans="1:14" x14ac:dyDescent="0.25">
      <c r="A963" s="5" t="str">
        <f t="shared" si="111"/>
        <v>31003913</v>
      </c>
      <c r="B963" s="5">
        <v>31003</v>
      </c>
      <c r="C963" s="5" t="s">
        <v>108</v>
      </c>
      <c r="D963" s="5">
        <v>13</v>
      </c>
      <c r="E963" s="8" t="s">
        <v>218</v>
      </c>
      <c r="F963" s="9">
        <v>2</v>
      </c>
      <c r="G963" s="28" t="s">
        <v>158</v>
      </c>
      <c r="H963" s="28">
        <v>0</v>
      </c>
      <c r="I963" s="28">
        <v>1</v>
      </c>
      <c r="J963" s="28" t="s">
        <v>156</v>
      </c>
      <c r="K963" s="28">
        <v>0</v>
      </c>
      <c r="L963" s="28" t="str">
        <f>G963&amp;"+"&amp;H963&amp;"，"&amp;J963&amp;"+"&amp;K963&amp;""</f>
        <v>攻击+0，生命+0</v>
      </c>
      <c r="M963" s="1">
        <v>1</v>
      </c>
      <c r="N963" s="1" t="str">
        <f t="shared" si="112"/>
        <v>10</v>
      </c>
    </row>
    <row r="964" spans="1:14" x14ac:dyDescent="0.25">
      <c r="A964" s="5" t="str">
        <f t="shared" si="111"/>
        <v>31003914</v>
      </c>
      <c r="B964" s="5">
        <v>31003</v>
      </c>
      <c r="C964" s="5" t="s">
        <v>108</v>
      </c>
      <c r="D964" s="5">
        <v>14</v>
      </c>
      <c r="E964" s="8" t="s">
        <v>219</v>
      </c>
      <c r="F964" s="9">
        <v>4</v>
      </c>
      <c r="G964" s="28" t="s">
        <v>160</v>
      </c>
      <c r="H964" s="28">
        <v>0</v>
      </c>
      <c r="I964" s="28">
        <v>23</v>
      </c>
      <c r="J964" s="28" t="s">
        <v>262</v>
      </c>
      <c r="K964" s="28">
        <v>0</v>
      </c>
      <c r="L964" s="28" t="str">
        <f>G964&amp;"+"&amp;H964/10&amp;"%，"&amp;J964&amp;"+"&amp;K964/10&amp;"%"</f>
        <v>生命加成+0%，最终免伤+0%</v>
      </c>
      <c r="M964" s="1">
        <v>1</v>
      </c>
      <c r="N964" s="1" t="str">
        <f t="shared" si="112"/>
        <v>10</v>
      </c>
    </row>
    <row r="965" spans="1:14" x14ac:dyDescent="0.25">
      <c r="A965" s="5" t="str">
        <f t="shared" si="111"/>
        <v>31003915</v>
      </c>
      <c r="B965" s="5">
        <v>31003</v>
      </c>
      <c r="C965" s="5" t="s">
        <v>108</v>
      </c>
      <c r="D965" s="5">
        <v>15</v>
      </c>
      <c r="E965" s="8" t="s">
        <v>220</v>
      </c>
      <c r="F965" s="9">
        <v>2</v>
      </c>
      <c r="G965" s="28" t="s">
        <v>158</v>
      </c>
      <c r="H965" s="28">
        <v>0</v>
      </c>
      <c r="I965" s="28">
        <v>1</v>
      </c>
      <c r="J965" s="28" t="s">
        <v>156</v>
      </c>
      <c r="K965" s="28">
        <v>0</v>
      </c>
      <c r="L965" s="28" t="str">
        <f>G965&amp;"+"&amp;H965&amp;"，"&amp;J965&amp;"+"&amp;K965&amp;""</f>
        <v>攻击+0，生命+0</v>
      </c>
      <c r="M965" s="1">
        <v>1</v>
      </c>
      <c r="N965" s="1" t="str">
        <f t="shared" si="112"/>
        <v>10</v>
      </c>
    </row>
    <row r="966" spans="1:14" x14ac:dyDescent="0.25">
      <c r="A966" s="5" t="str">
        <f t="shared" si="110"/>
        <v>31005901</v>
      </c>
      <c r="B966" s="5">
        <v>31005</v>
      </c>
      <c r="C966" s="19" t="s">
        <v>109</v>
      </c>
      <c r="D966" s="5">
        <v>1</v>
      </c>
      <c r="E966" s="8" t="s">
        <v>133</v>
      </c>
      <c r="F966" s="9">
        <v>2</v>
      </c>
      <c r="G966" s="28" t="s">
        <v>158</v>
      </c>
      <c r="H966" s="28">
        <v>200</v>
      </c>
      <c r="I966" s="28">
        <v>1</v>
      </c>
      <c r="J966" s="28" t="s">
        <v>156</v>
      </c>
      <c r="K966" s="28">
        <v>500</v>
      </c>
      <c r="L966" s="28" t="s">
        <v>239</v>
      </c>
      <c r="M966" s="1">
        <v>2</v>
      </c>
      <c r="N966" s="1" t="str">
        <f t="shared" si="112"/>
        <v>10</v>
      </c>
    </row>
    <row r="967" spans="1:14" x14ac:dyDescent="0.25">
      <c r="A967" s="5" t="str">
        <f t="shared" si="110"/>
        <v>31005902</v>
      </c>
      <c r="B967" s="5">
        <v>31005</v>
      </c>
      <c r="C967" s="19" t="s">
        <v>109</v>
      </c>
      <c r="D967" s="5">
        <v>2</v>
      </c>
      <c r="E967" s="8" t="s">
        <v>134</v>
      </c>
      <c r="F967" s="9">
        <v>5</v>
      </c>
      <c r="G967" s="28" t="s">
        <v>161</v>
      </c>
      <c r="H967" s="28">
        <v>40</v>
      </c>
      <c r="I967" s="28">
        <v>9</v>
      </c>
      <c r="J967" s="28" t="s">
        <v>164</v>
      </c>
      <c r="K967" s="28">
        <v>40</v>
      </c>
      <c r="L967" s="28" t="s">
        <v>240</v>
      </c>
      <c r="M967" s="1">
        <v>2</v>
      </c>
      <c r="N967" s="1" t="str">
        <f t="shared" si="112"/>
        <v>10</v>
      </c>
    </row>
    <row r="968" spans="1:14" x14ac:dyDescent="0.25">
      <c r="A968" s="5" t="str">
        <f t="shared" si="110"/>
        <v>31005903</v>
      </c>
      <c r="B968" s="5">
        <v>31005</v>
      </c>
      <c r="C968" s="19" t="s">
        <v>109</v>
      </c>
      <c r="D968" s="5">
        <v>3</v>
      </c>
      <c r="E968" s="8" t="s">
        <v>135</v>
      </c>
      <c r="F968" s="9">
        <v>3</v>
      </c>
      <c r="G968" s="28" t="s">
        <v>159</v>
      </c>
      <c r="H968" s="28">
        <v>200</v>
      </c>
      <c r="I968" s="28">
        <v>1</v>
      </c>
      <c r="J968" s="28" t="s">
        <v>156</v>
      </c>
      <c r="K968" s="28">
        <v>1500</v>
      </c>
      <c r="L968" s="28" t="s">
        <v>241</v>
      </c>
      <c r="M968" s="1">
        <v>2</v>
      </c>
      <c r="N968" s="1" t="str">
        <f t="shared" si="112"/>
        <v>10</v>
      </c>
    </row>
    <row r="969" spans="1:14" x14ac:dyDescent="0.25">
      <c r="A969" s="5" t="str">
        <f t="shared" si="110"/>
        <v>31005904</v>
      </c>
      <c r="B969" s="5">
        <v>31005</v>
      </c>
      <c r="C969" s="19" t="s">
        <v>109</v>
      </c>
      <c r="D969" s="5">
        <v>4</v>
      </c>
      <c r="E969" s="8" t="s">
        <v>136</v>
      </c>
      <c r="F969" s="9">
        <v>7</v>
      </c>
      <c r="G969" s="28" t="s">
        <v>151</v>
      </c>
      <c r="H969" s="28">
        <v>30</v>
      </c>
      <c r="I969" s="28">
        <v>13</v>
      </c>
      <c r="J969" s="28" t="s">
        <v>167</v>
      </c>
      <c r="K969" s="28">
        <v>80</v>
      </c>
      <c r="L969" s="28" t="s">
        <v>242</v>
      </c>
      <c r="M969" s="1">
        <v>2</v>
      </c>
      <c r="N969" s="1" t="str">
        <f t="shared" si="112"/>
        <v>10</v>
      </c>
    </row>
    <row r="970" spans="1:14" x14ac:dyDescent="0.25">
      <c r="A970" s="5" t="str">
        <f t="shared" ref="A970:A1033" si="118">B970&amp;90&amp;D970</f>
        <v>31005905</v>
      </c>
      <c r="B970" s="5">
        <v>31005</v>
      </c>
      <c r="C970" s="19" t="s">
        <v>109</v>
      </c>
      <c r="D970" s="5">
        <v>5</v>
      </c>
      <c r="E970" s="8" t="s">
        <v>137</v>
      </c>
      <c r="F970" s="9">
        <v>7</v>
      </c>
      <c r="G970" s="28" t="s">
        <v>151</v>
      </c>
      <c r="H970" s="28">
        <v>50</v>
      </c>
      <c r="I970" s="28">
        <v>8</v>
      </c>
      <c r="J970" s="28" t="s">
        <v>163</v>
      </c>
      <c r="K970" s="28">
        <v>20</v>
      </c>
      <c r="L970" s="28" t="s">
        <v>243</v>
      </c>
      <c r="M970" s="1">
        <v>2</v>
      </c>
      <c r="N970" s="1" t="str">
        <f t="shared" si="112"/>
        <v>10</v>
      </c>
    </row>
    <row r="971" spans="1:14" x14ac:dyDescent="0.25">
      <c r="A971" s="5" t="str">
        <f t="shared" si="118"/>
        <v>31005906</v>
      </c>
      <c r="B971" s="5">
        <v>31005</v>
      </c>
      <c r="C971" s="19" t="s">
        <v>109</v>
      </c>
      <c r="D971" s="5">
        <v>6</v>
      </c>
      <c r="E971" s="8" t="s">
        <v>211</v>
      </c>
      <c r="F971" s="9">
        <v>2</v>
      </c>
      <c r="G971" s="28" t="s">
        <v>158</v>
      </c>
      <c r="H971" s="28">
        <v>1000</v>
      </c>
      <c r="I971" s="28">
        <v>3</v>
      </c>
      <c r="J971" s="28" t="s">
        <v>159</v>
      </c>
      <c r="K971" s="28">
        <v>300</v>
      </c>
      <c r="L971" s="28" t="s">
        <v>244</v>
      </c>
      <c r="M971" s="1">
        <v>2</v>
      </c>
      <c r="N971" s="1" t="str">
        <f t="shared" si="112"/>
        <v>10</v>
      </c>
    </row>
    <row r="972" spans="1:14" x14ac:dyDescent="0.25">
      <c r="A972" s="5" t="str">
        <f t="shared" si="118"/>
        <v>31005907</v>
      </c>
      <c r="B972" s="5">
        <v>31005</v>
      </c>
      <c r="C972" s="19" t="s">
        <v>109</v>
      </c>
      <c r="D972" s="5">
        <v>7</v>
      </c>
      <c r="E972" s="8" t="s">
        <v>212</v>
      </c>
      <c r="F972" s="9">
        <v>5</v>
      </c>
      <c r="G972" s="28" t="s">
        <v>161</v>
      </c>
      <c r="H972" s="28">
        <v>40</v>
      </c>
      <c r="I972" s="28">
        <v>22</v>
      </c>
      <c r="J972" s="28" t="s">
        <v>236</v>
      </c>
      <c r="K972" s="28">
        <v>15</v>
      </c>
      <c r="L972" s="28" t="s">
        <v>245</v>
      </c>
      <c r="M972" s="1">
        <v>2</v>
      </c>
      <c r="N972" s="1" t="str">
        <f t="shared" si="112"/>
        <v>10</v>
      </c>
    </row>
    <row r="973" spans="1:14" x14ac:dyDescent="0.25">
      <c r="A973" s="5" t="str">
        <f t="shared" si="118"/>
        <v>31005908</v>
      </c>
      <c r="B973" s="5">
        <v>31005</v>
      </c>
      <c r="C973" s="19" t="s">
        <v>109</v>
      </c>
      <c r="D973" s="5">
        <v>8</v>
      </c>
      <c r="E973" s="8" t="s">
        <v>213</v>
      </c>
      <c r="F973" s="9">
        <v>2</v>
      </c>
      <c r="G973" s="28" t="s">
        <v>158</v>
      </c>
      <c r="H973" s="28">
        <v>1500</v>
      </c>
      <c r="I973" s="28">
        <v>3</v>
      </c>
      <c r="J973" s="28" t="s">
        <v>159</v>
      </c>
      <c r="K973" s="28">
        <v>450</v>
      </c>
      <c r="L973" s="28" t="s">
        <v>246</v>
      </c>
      <c r="M973" s="1">
        <v>2</v>
      </c>
      <c r="N973" s="1" t="str">
        <f t="shared" si="112"/>
        <v>10</v>
      </c>
    </row>
    <row r="974" spans="1:14" x14ac:dyDescent="0.25">
      <c r="A974" s="5" t="str">
        <f t="shared" si="118"/>
        <v>31005909</v>
      </c>
      <c r="B974" s="5">
        <v>31005</v>
      </c>
      <c r="C974" s="19" t="s">
        <v>109</v>
      </c>
      <c r="D974" s="5">
        <v>9</v>
      </c>
      <c r="E974" s="8" t="s">
        <v>214</v>
      </c>
      <c r="F974" s="9">
        <v>5</v>
      </c>
      <c r="G974" s="28" t="s">
        <v>161</v>
      </c>
      <c r="H974" s="28">
        <v>60</v>
      </c>
      <c r="I974" s="28">
        <v>22</v>
      </c>
      <c r="J974" s="28" t="s">
        <v>236</v>
      </c>
      <c r="K974" s="28">
        <v>22</v>
      </c>
      <c r="L974" s="28" t="s">
        <v>247</v>
      </c>
      <c r="M974" s="1">
        <v>2</v>
      </c>
      <c r="N974" s="1" t="str">
        <f t="shared" si="112"/>
        <v>10</v>
      </c>
    </row>
    <row r="975" spans="1:14" x14ac:dyDescent="0.25">
      <c r="A975" s="5" t="str">
        <f t="shared" ref="A975" si="119">B975&amp;9&amp;D975</f>
        <v>31005910</v>
      </c>
      <c r="B975" s="5">
        <v>31005</v>
      </c>
      <c r="C975" s="19" t="s">
        <v>109</v>
      </c>
      <c r="D975" s="5">
        <v>10</v>
      </c>
      <c r="E975" s="8" t="s">
        <v>215</v>
      </c>
      <c r="F975" s="9">
        <v>2</v>
      </c>
      <c r="G975" s="28" t="s">
        <v>158</v>
      </c>
      <c r="H975" s="28">
        <v>2250</v>
      </c>
      <c r="I975" s="28">
        <v>3</v>
      </c>
      <c r="J975" s="28" t="s">
        <v>159</v>
      </c>
      <c r="K975" s="28">
        <v>675</v>
      </c>
      <c r="L975" s="28" t="s">
        <v>248</v>
      </c>
      <c r="M975" s="1">
        <v>2</v>
      </c>
      <c r="N975" s="1" t="str">
        <f t="shared" si="112"/>
        <v>10</v>
      </c>
    </row>
    <row r="976" spans="1:14" x14ac:dyDescent="0.25">
      <c r="A976" s="5" t="str">
        <f t="shared" si="111"/>
        <v>31005911</v>
      </c>
      <c r="B976" s="5">
        <v>31005</v>
      </c>
      <c r="C976" s="19" t="s">
        <v>109</v>
      </c>
      <c r="D976" s="5">
        <v>11</v>
      </c>
      <c r="E976" s="8" t="s">
        <v>216</v>
      </c>
      <c r="F976" s="9">
        <v>2</v>
      </c>
      <c r="G976" s="28" t="s">
        <v>158</v>
      </c>
      <c r="H976" s="28">
        <v>0</v>
      </c>
      <c r="I976" s="28">
        <v>3</v>
      </c>
      <c r="J976" s="28" t="s">
        <v>159</v>
      </c>
      <c r="K976" s="28">
        <v>0</v>
      </c>
      <c r="L976" s="28" t="s">
        <v>237</v>
      </c>
      <c r="M976" s="1">
        <v>2</v>
      </c>
      <c r="N976" s="1" t="str">
        <f t="shared" si="112"/>
        <v>10</v>
      </c>
    </row>
    <row r="977" spans="1:14" x14ac:dyDescent="0.25">
      <c r="A977" s="5" t="str">
        <f t="shared" si="111"/>
        <v>31005912</v>
      </c>
      <c r="B977" s="5">
        <v>31005</v>
      </c>
      <c r="C977" s="19" t="s">
        <v>109</v>
      </c>
      <c r="D977" s="5">
        <v>12</v>
      </c>
      <c r="E977" s="8" t="s">
        <v>217</v>
      </c>
      <c r="F977" s="9">
        <v>5</v>
      </c>
      <c r="G977" s="28" t="s">
        <v>161</v>
      </c>
      <c r="H977" s="28">
        <v>0</v>
      </c>
      <c r="I977" s="28">
        <v>22</v>
      </c>
      <c r="J977" s="28" t="s">
        <v>236</v>
      </c>
      <c r="K977" s="28">
        <v>0</v>
      </c>
      <c r="L977" s="28" t="s">
        <v>238</v>
      </c>
      <c r="M977" s="1">
        <v>2</v>
      </c>
      <c r="N977" s="1" t="str">
        <f t="shared" si="112"/>
        <v>10</v>
      </c>
    </row>
    <row r="978" spans="1:14" x14ac:dyDescent="0.25">
      <c r="A978" s="5" t="str">
        <f t="shared" si="111"/>
        <v>31005913</v>
      </c>
      <c r="B978" s="5">
        <v>31005</v>
      </c>
      <c r="C978" s="19" t="s">
        <v>109</v>
      </c>
      <c r="D978" s="5">
        <v>13</v>
      </c>
      <c r="E978" s="8" t="s">
        <v>218</v>
      </c>
      <c r="F978" s="9">
        <v>2</v>
      </c>
      <c r="G978" s="28" t="s">
        <v>158</v>
      </c>
      <c r="H978" s="28">
        <v>0</v>
      </c>
      <c r="I978" s="28">
        <v>3</v>
      </c>
      <c r="J978" s="28" t="s">
        <v>159</v>
      </c>
      <c r="K978" s="28">
        <v>0</v>
      </c>
      <c r="L978" s="28" t="s">
        <v>237</v>
      </c>
      <c r="M978" s="1">
        <v>2</v>
      </c>
      <c r="N978" s="1" t="str">
        <f t="shared" si="112"/>
        <v>10</v>
      </c>
    </row>
    <row r="979" spans="1:14" x14ac:dyDescent="0.25">
      <c r="A979" s="5" t="str">
        <f t="shared" ref="A979:A1040" si="120">B979&amp;9&amp;D979</f>
        <v>31005914</v>
      </c>
      <c r="B979" s="5">
        <v>31005</v>
      </c>
      <c r="C979" s="19" t="s">
        <v>109</v>
      </c>
      <c r="D979" s="5">
        <v>14</v>
      </c>
      <c r="E979" s="8" t="s">
        <v>219</v>
      </c>
      <c r="F979" s="9">
        <v>5</v>
      </c>
      <c r="G979" s="28" t="s">
        <v>161</v>
      </c>
      <c r="H979" s="28">
        <v>0</v>
      </c>
      <c r="I979" s="28">
        <v>22</v>
      </c>
      <c r="J979" s="28" t="s">
        <v>236</v>
      </c>
      <c r="K979" s="28">
        <v>0</v>
      </c>
      <c r="L979" s="28" t="s">
        <v>238</v>
      </c>
      <c r="M979" s="1">
        <v>2</v>
      </c>
      <c r="N979" s="1" t="str">
        <f t="shared" si="112"/>
        <v>10</v>
      </c>
    </row>
    <row r="980" spans="1:14" x14ac:dyDescent="0.25">
      <c r="A980" s="5" t="str">
        <f t="shared" si="120"/>
        <v>31005915</v>
      </c>
      <c r="B980" s="5">
        <v>31005</v>
      </c>
      <c r="C980" s="19" t="s">
        <v>109</v>
      </c>
      <c r="D980" s="5">
        <v>15</v>
      </c>
      <c r="E980" s="8" t="s">
        <v>220</v>
      </c>
      <c r="F980" s="9">
        <v>2</v>
      </c>
      <c r="G980" s="28" t="s">
        <v>158</v>
      </c>
      <c r="H980" s="28">
        <v>0</v>
      </c>
      <c r="I980" s="28">
        <v>3</v>
      </c>
      <c r="J980" s="28" t="s">
        <v>159</v>
      </c>
      <c r="K980" s="28">
        <v>0</v>
      </c>
      <c r="L980" s="28" t="s">
        <v>237</v>
      </c>
      <c r="M980" s="1">
        <v>2</v>
      </c>
      <c r="N980" s="1" t="str">
        <f t="shared" si="112"/>
        <v>10</v>
      </c>
    </row>
    <row r="981" spans="1:14" x14ac:dyDescent="0.25">
      <c r="A981" s="5" t="str">
        <f t="shared" si="118"/>
        <v>31006901</v>
      </c>
      <c r="B981" s="5">
        <v>31006</v>
      </c>
      <c r="C981" s="5" t="s">
        <v>110</v>
      </c>
      <c r="D981" s="5">
        <v>1</v>
      </c>
      <c r="E981" s="8" t="s">
        <v>133</v>
      </c>
      <c r="F981" s="9">
        <v>2</v>
      </c>
      <c r="G981" s="28" t="s">
        <v>158</v>
      </c>
      <c r="H981" s="28">
        <v>200</v>
      </c>
      <c r="I981" s="28">
        <v>1</v>
      </c>
      <c r="J981" s="28" t="s">
        <v>156</v>
      </c>
      <c r="K981" s="28">
        <v>500</v>
      </c>
      <c r="L981" s="28" t="s">
        <v>239</v>
      </c>
      <c r="M981" s="1">
        <v>2</v>
      </c>
      <c r="N981" s="1" t="str">
        <f t="shared" si="112"/>
        <v>10</v>
      </c>
    </row>
    <row r="982" spans="1:14" x14ac:dyDescent="0.25">
      <c r="A982" s="5" t="str">
        <f t="shared" si="118"/>
        <v>31006902</v>
      </c>
      <c r="B982" s="5">
        <v>31006</v>
      </c>
      <c r="C982" s="5" t="s">
        <v>110</v>
      </c>
      <c r="D982" s="5">
        <v>2</v>
      </c>
      <c r="E982" s="8" t="s">
        <v>134</v>
      </c>
      <c r="F982" s="9">
        <v>5</v>
      </c>
      <c r="G982" s="28" t="s">
        <v>161</v>
      </c>
      <c r="H982" s="28">
        <v>40</v>
      </c>
      <c r="I982" s="28">
        <v>9</v>
      </c>
      <c r="J982" s="28" t="s">
        <v>164</v>
      </c>
      <c r="K982" s="28">
        <v>40</v>
      </c>
      <c r="L982" s="28" t="s">
        <v>240</v>
      </c>
      <c r="M982" s="1">
        <v>2</v>
      </c>
      <c r="N982" s="1" t="str">
        <f t="shared" ref="N982:N1045" si="121">MIDB(B982,2,2)</f>
        <v>10</v>
      </c>
    </row>
    <row r="983" spans="1:14" x14ac:dyDescent="0.25">
      <c r="A983" s="5" t="str">
        <f t="shared" si="118"/>
        <v>31006903</v>
      </c>
      <c r="B983" s="5">
        <v>31006</v>
      </c>
      <c r="C983" s="5" t="s">
        <v>110</v>
      </c>
      <c r="D983" s="5">
        <v>3</v>
      </c>
      <c r="E983" s="8" t="s">
        <v>135</v>
      </c>
      <c r="F983" s="9">
        <v>3</v>
      </c>
      <c r="G983" s="28" t="s">
        <v>159</v>
      </c>
      <c r="H983" s="28">
        <v>200</v>
      </c>
      <c r="I983" s="28">
        <v>1</v>
      </c>
      <c r="J983" s="28" t="s">
        <v>156</v>
      </c>
      <c r="K983" s="28">
        <v>1500</v>
      </c>
      <c r="L983" s="28" t="s">
        <v>241</v>
      </c>
      <c r="M983" s="1">
        <v>2</v>
      </c>
      <c r="N983" s="1" t="str">
        <f t="shared" si="121"/>
        <v>10</v>
      </c>
    </row>
    <row r="984" spans="1:14" x14ac:dyDescent="0.25">
      <c r="A984" s="5" t="str">
        <f t="shared" si="118"/>
        <v>31006904</v>
      </c>
      <c r="B984" s="5">
        <v>31006</v>
      </c>
      <c r="C984" s="5" t="s">
        <v>110</v>
      </c>
      <c r="D984" s="5">
        <v>4</v>
      </c>
      <c r="E984" s="8" t="s">
        <v>136</v>
      </c>
      <c r="F984" s="9">
        <v>7</v>
      </c>
      <c r="G984" s="28" t="s">
        <v>151</v>
      </c>
      <c r="H984" s="28">
        <v>30</v>
      </c>
      <c r="I984" s="28">
        <v>13</v>
      </c>
      <c r="J984" s="28" t="s">
        <v>167</v>
      </c>
      <c r="K984" s="28">
        <v>80</v>
      </c>
      <c r="L984" s="28" t="s">
        <v>242</v>
      </c>
      <c r="M984" s="1">
        <v>2</v>
      </c>
      <c r="N984" s="1" t="str">
        <f t="shared" si="121"/>
        <v>10</v>
      </c>
    </row>
    <row r="985" spans="1:14" x14ac:dyDescent="0.25">
      <c r="A985" s="5" t="str">
        <f t="shared" si="118"/>
        <v>31006905</v>
      </c>
      <c r="B985" s="5">
        <v>31006</v>
      </c>
      <c r="C985" s="5" t="s">
        <v>110</v>
      </c>
      <c r="D985" s="5">
        <v>5</v>
      </c>
      <c r="E985" s="8" t="s">
        <v>137</v>
      </c>
      <c r="F985" s="9">
        <v>7</v>
      </c>
      <c r="G985" s="28" t="s">
        <v>151</v>
      </c>
      <c r="H985" s="28">
        <v>50</v>
      </c>
      <c r="I985" s="28">
        <v>8</v>
      </c>
      <c r="J985" s="28" t="s">
        <v>163</v>
      </c>
      <c r="K985" s="28">
        <v>20</v>
      </c>
      <c r="L985" s="28" t="s">
        <v>243</v>
      </c>
      <c r="M985" s="1">
        <v>2</v>
      </c>
      <c r="N985" s="1" t="str">
        <f t="shared" si="121"/>
        <v>10</v>
      </c>
    </row>
    <row r="986" spans="1:14" x14ac:dyDescent="0.25">
      <c r="A986" s="5" t="str">
        <f t="shared" si="118"/>
        <v>31006906</v>
      </c>
      <c r="B986" s="5">
        <v>31006</v>
      </c>
      <c r="C986" s="5" t="s">
        <v>110</v>
      </c>
      <c r="D986" s="5">
        <v>6</v>
      </c>
      <c r="E986" s="8" t="s">
        <v>211</v>
      </c>
      <c r="F986" s="9">
        <v>2</v>
      </c>
      <c r="G986" s="28" t="s">
        <v>158</v>
      </c>
      <c r="H986" s="28">
        <v>1000</v>
      </c>
      <c r="I986" s="28">
        <v>3</v>
      </c>
      <c r="J986" s="28" t="s">
        <v>159</v>
      </c>
      <c r="K986" s="28">
        <v>300</v>
      </c>
      <c r="L986" s="28" t="s">
        <v>244</v>
      </c>
      <c r="M986" s="1">
        <v>2</v>
      </c>
      <c r="N986" s="1" t="str">
        <f t="shared" si="121"/>
        <v>10</v>
      </c>
    </row>
    <row r="987" spans="1:14" x14ac:dyDescent="0.25">
      <c r="A987" s="5" t="str">
        <f t="shared" si="118"/>
        <v>31006907</v>
      </c>
      <c r="B987" s="5">
        <v>31006</v>
      </c>
      <c r="C987" s="5" t="s">
        <v>110</v>
      </c>
      <c r="D987" s="5">
        <v>7</v>
      </c>
      <c r="E987" s="8" t="s">
        <v>212</v>
      </c>
      <c r="F987" s="9">
        <v>5</v>
      </c>
      <c r="G987" s="28" t="s">
        <v>161</v>
      </c>
      <c r="H987" s="28">
        <v>40</v>
      </c>
      <c r="I987" s="28">
        <v>22</v>
      </c>
      <c r="J987" s="28" t="s">
        <v>236</v>
      </c>
      <c r="K987" s="28">
        <v>15</v>
      </c>
      <c r="L987" s="28" t="s">
        <v>245</v>
      </c>
      <c r="M987" s="1">
        <v>2</v>
      </c>
      <c r="N987" s="1" t="str">
        <f t="shared" si="121"/>
        <v>10</v>
      </c>
    </row>
    <row r="988" spans="1:14" x14ac:dyDescent="0.25">
      <c r="A988" s="5" t="str">
        <f t="shared" si="118"/>
        <v>31006908</v>
      </c>
      <c r="B988" s="5">
        <v>31006</v>
      </c>
      <c r="C988" s="5" t="s">
        <v>110</v>
      </c>
      <c r="D988" s="5">
        <v>8</v>
      </c>
      <c r="E988" s="8" t="s">
        <v>213</v>
      </c>
      <c r="F988" s="9">
        <v>2</v>
      </c>
      <c r="G988" s="28" t="s">
        <v>158</v>
      </c>
      <c r="H988" s="28">
        <v>1500</v>
      </c>
      <c r="I988" s="28">
        <v>3</v>
      </c>
      <c r="J988" s="28" t="s">
        <v>159</v>
      </c>
      <c r="K988" s="28">
        <v>450</v>
      </c>
      <c r="L988" s="28" t="s">
        <v>246</v>
      </c>
      <c r="M988" s="1">
        <v>2</v>
      </c>
      <c r="N988" s="1" t="str">
        <f t="shared" si="121"/>
        <v>10</v>
      </c>
    </row>
    <row r="989" spans="1:14" x14ac:dyDescent="0.25">
      <c r="A989" s="5" t="str">
        <f t="shared" si="118"/>
        <v>31006909</v>
      </c>
      <c r="B989" s="5">
        <v>31006</v>
      </c>
      <c r="C989" s="5" t="s">
        <v>110</v>
      </c>
      <c r="D989" s="5">
        <v>9</v>
      </c>
      <c r="E989" s="8" t="s">
        <v>214</v>
      </c>
      <c r="F989" s="9">
        <v>5</v>
      </c>
      <c r="G989" s="28" t="s">
        <v>161</v>
      </c>
      <c r="H989" s="28">
        <v>60</v>
      </c>
      <c r="I989" s="28">
        <v>22</v>
      </c>
      <c r="J989" s="28" t="s">
        <v>236</v>
      </c>
      <c r="K989" s="28">
        <v>22</v>
      </c>
      <c r="L989" s="28" t="s">
        <v>247</v>
      </c>
      <c r="M989" s="1">
        <v>2</v>
      </c>
      <c r="N989" s="1" t="str">
        <f t="shared" si="121"/>
        <v>10</v>
      </c>
    </row>
    <row r="990" spans="1:14" x14ac:dyDescent="0.25">
      <c r="A990" s="5" t="str">
        <f t="shared" ref="A990" si="122">B990&amp;9&amp;D990</f>
        <v>31006910</v>
      </c>
      <c r="B990" s="5">
        <v>31006</v>
      </c>
      <c r="C990" s="5" t="s">
        <v>110</v>
      </c>
      <c r="D990" s="5">
        <v>10</v>
      </c>
      <c r="E990" s="8" t="s">
        <v>215</v>
      </c>
      <c r="F990" s="9">
        <v>2</v>
      </c>
      <c r="G990" s="28" t="s">
        <v>158</v>
      </c>
      <c r="H990" s="28">
        <v>2250</v>
      </c>
      <c r="I990" s="28">
        <v>3</v>
      </c>
      <c r="J990" s="28" t="s">
        <v>159</v>
      </c>
      <c r="K990" s="28">
        <v>675</v>
      </c>
      <c r="L990" s="28" t="s">
        <v>248</v>
      </c>
      <c r="M990" s="1">
        <v>2</v>
      </c>
      <c r="N990" s="1" t="str">
        <f t="shared" si="121"/>
        <v>10</v>
      </c>
    </row>
    <row r="991" spans="1:14" x14ac:dyDescent="0.25">
      <c r="A991" s="5" t="str">
        <f t="shared" si="120"/>
        <v>31006911</v>
      </c>
      <c r="B991" s="5">
        <v>31006</v>
      </c>
      <c r="C991" s="5" t="s">
        <v>110</v>
      </c>
      <c r="D991" s="5">
        <v>11</v>
      </c>
      <c r="E991" s="8" t="s">
        <v>216</v>
      </c>
      <c r="F991" s="9">
        <v>2</v>
      </c>
      <c r="G991" s="28" t="s">
        <v>158</v>
      </c>
      <c r="H991" s="28">
        <v>0</v>
      </c>
      <c r="I991" s="28">
        <v>3</v>
      </c>
      <c r="J991" s="28" t="s">
        <v>159</v>
      </c>
      <c r="K991" s="28">
        <v>0</v>
      </c>
      <c r="L991" s="28" t="s">
        <v>237</v>
      </c>
      <c r="M991" s="1">
        <v>2</v>
      </c>
      <c r="N991" s="1" t="str">
        <f t="shared" si="121"/>
        <v>10</v>
      </c>
    </row>
    <row r="992" spans="1:14" x14ac:dyDescent="0.25">
      <c r="A992" s="5" t="str">
        <f t="shared" si="120"/>
        <v>31006912</v>
      </c>
      <c r="B992" s="5">
        <v>31006</v>
      </c>
      <c r="C992" s="5" t="s">
        <v>110</v>
      </c>
      <c r="D992" s="5">
        <v>12</v>
      </c>
      <c r="E992" s="8" t="s">
        <v>217</v>
      </c>
      <c r="F992" s="9">
        <v>5</v>
      </c>
      <c r="G992" s="28" t="s">
        <v>161</v>
      </c>
      <c r="H992" s="28">
        <v>0</v>
      </c>
      <c r="I992" s="28">
        <v>22</v>
      </c>
      <c r="J992" s="28" t="s">
        <v>236</v>
      </c>
      <c r="K992" s="28">
        <v>0</v>
      </c>
      <c r="L992" s="28" t="s">
        <v>238</v>
      </c>
      <c r="M992" s="1">
        <v>2</v>
      </c>
      <c r="N992" s="1" t="str">
        <f t="shared" si="121"/>
        <v>10</v>
      </c>
    </row>
    <row r="993" spans="1:14" x14ac:dyDescent="0.25">
      <c r="A993" s="5" t="str">
        <f t="shared" si="120"/>
        <v>31006913</v>
      </c>
      <c r="B993" s="5">
        <v>31006</v>
      </c>
      <c r="C993" s="5" t="s">
        <v>110</v>
      </c>
      <c r="D993" s="5">
        <v>13</v>
      </c>
      <c r="E993" s="8" t="s">
        <v>218</v>
      </c>
      <c r="F993" s="9">
        <v>2</v>
      </c>
      <c r="G993" s="28" t="s">
        <v>158</v>
      </c>
      <c r="H993" s="28">
        <v>0</v>
      </c>
      <c r="I993" s="28">
        <v>3</v>
      </c>
      <c r="J993" s="28" t="s">
        <v>159</v>
      </c>
      <c r="K993" s="28">
        <v>0</v>
      </c>
      <c r="L993" s="28" t="s">
        <v>237</v>
      </c>
      <c r="M993" s="1">
        <v>2</v>
      </c>
      <c r="N993" s="1" t="str">
        <f t="shared" si="121"/>
        <v>10</v>
      </c>
    </row>
    <row r="994" spans="1:14" x14ac:dyDescent="0.25">
      <c r="A994" s="5" t="str">
        <f t="shared" si="120"/>
        <v>31006914</v>
      </c>
      <c r="B994" s="5">
        <v>31006</v>
      </c>
      <c r="C994" s="5" t="s">
        <v>110</v>
      </c>
      <c r="D994" s="5">
        <v>14</v>
      </c>
      <c r="E994" s="8" t="s">
        <v>219</v>
      </c>
      <c r="F994" s="9">
        <v>5</v>
      </c>
      <c r="G994" s="28" t="s">
        <v>161</v>
      </c>
      <c r="H994" s="28">
        <v>0</v>
      </c>
      <c r="I994" s="28">
        <v>22</v>
      </c>
      <c r="J994" s="28" t="s">
        <v>236</v>
      </c>
      <c r="K994" s="28">
        <v>0</v>
      </c>
      <c r="L994" s="28" t="s">
        <v>238</v>
      </c>
      <c r="M994" s="1">
        <v>2</v>
      </c>
      <c r="N994" s="1" t="str">
        <f t="shared" si="121"/>
        <v>10</v>
      </c>
    </row>
    <row r="995" spans="1:14" x14ac:dyDescent="0.25">
      <c r="A995" s="5" t="str">
        <f t="shared" si="120"/>
        <v>31006915</v>
      </c>
      <c r="B995" s="5">
        <v>31006</v>
      </c>
      <c r="C995" s="5" t="s">
        <v>110</v>
      </c>
      <c r="D995" s="5">
        <v>15</v>
      </c>
      <c r="E995" s="8" t="s">
        <v>220</v>
      </c>
      <c r="F995" s="9">
        <v>2</v>
      </c>
      <c r="G995" s="28" t="s">
        <v>158</v>
      </c>
      <c r="H995" s="28">
        <v>0</v>
      </c>
      <c r="I995" s="28">
        <v>3</v>
      </c>
      <c r="J995" s="28" t="s">
        <v>159</v>
      </c>
      <c r="K995" s="28">
        <v>0</v>
      </c>
      <c r="L995" s="28" t="s">
        <v>237</v>
      </c>
      <c r="M995" s="1">
        <v>2</v>
      </c>
      <c r="N995" s="1" t="str">
        <f t="shared" si="121"/>
        <v>10</v>
      </c>
    </row>
    <row r="996" spans="1:14" x14ac:dyDescent="0.25">
      <c r="A996" s="5" t="str">
        <f t="shared" si="118"/>
        <v>31007901</v>
      </c>
      <c r="B996" s="5">
        <v>31007</v>
      </c>
      <c r="C996" s="19" t="s">
        <v>111</v>
      </c>
      <c r="D996" s="5">
        <v>1</v>
      </c>
      <c r="E996" s="8" t="s">
        <v>133</v>
      </c>
      <c r="F996" s="9">
        <v>2</v>
      </c>
      <c r="G996" s="28" t="s">
        <v>158</v>
      </c>
      <c r="H996" s="28">
        <v>200</v>
      </c>
      <c r="I996" s="28">
        <v>1</v>
      </c>
      <c r="J996" s="28" t="s">
        <v>156</v>
      </c>
      <c r="K996" s="28">
        <v>500</v>
      </c>
      <c r="L996" s="28" t="s">
        <v>239</v>
      </c>
      <c r="M996" s="1">
        <v>2</v>
      </c>
      <c r="N996" s="1" t="str">
        <f t="shared" si="121"/>
        <v>10</v>
      </c>
    </row>
    <row r="997" spans="1:14" x14ac:dyDescent="0.25">
      <c r="A997" s="5" t="str">
        <f t="shared" si="118"/>
        <v>31007902</v>
      </c>
      <c r="B997" s="5">
        <v>31007</v>
      </c>
      <c r="C997" s="19" t="s">
        <v>111</v>
      </c>
      <c r="D997" s="5">
        <v>2</v>
      </c>
      <c r="E997" s="8" t="s">
        <v>134</v>
      </c>
      <c r="F997" s="9">
        <v>5</v>
      </c>
      <c r="G997" s="28" t="s">
        <v>161</v>
      </c>
      <c r="H997" s="28">
        <v>40</v>
      </c>
      <c r="I997" s="28">
        <v>9</v>
      </c>
      <c r="J997" s="28" t="s">
        <v>164</v>
      </c>
      <c r="K997" s="28">
        <v>40</v>
      </c>
      <c r="L997" s="28" t="s">
        <v>240</v>
      </c>
      <c r="M997" s="1">
        <v>2</v>
      </c>
      <c r="N997" s="1" t="str">
        <f t="shared" si="121"/>
        <v>10</v>
      </c>
    </row>
    <row r="998" spans="1:14" x14ac:dyDescent="0.25">
      <c r="A998" s="5" t="str">
        <f t="shared" si="118"/>
        <v>31007903</v>
      </c>
      <c r="B998" s="5">
        <v>31007</v>
      </c>
      <c r="C998" s="19" t="s">
        <v>111</v>
      </c>
      <c r="D998" s="5">
        <v>3</v>
      </c>
      <c r="E998" s="8" t="s">
        <v>135</v>
      </c>
      <c r="F998" s="9">
        <v>3</v>
      </c>
      <c r="G998" s="28" t="s">
        <v>159</v>
      </c>
      <c r="H998" s="28">
        <v>200</v>
      </c>
      <c r="I998" s="28">
        <v>1</v>
      </c>
      <c r="J998" s="28" t="s">
        <v>156</v>
      </c>
      <c r="K998" s="28">
        <v>1500</v>
      </c>
      <c r="L998" s="28" t="s">
        <v>241</v>
      </c>
      <c r="M998" s="1">
        <v>2</v>
      </c>
      <c r="N998" s="1" t="str">
        <f t="shared" si="121"/>
        <v>10</v>
      </c>
    </row>
    <row r="999" spans="1:14" x14ac:dyDescent="0.25">
      <c r="A999" s="5" t="str">
        <f t="shared" si="118"/>
        <v>31007904</v>
      </c>
      <c r="B999" s="5">
        <v>31007</v>
      </c>
      <c r="C999" s="19" t="s">
        <v>111</v>
      </c>
      <c r="D999" s="5">
        <v>4</v>
      </c>
      <c r="E999" s="8" t="s">
        <v>136</v>
      </c>
      <c r="F999" s="9">
        <v>7</v>
      </c>
      <c r="G999" s="28" t="s">
        <v>151</v>
      </c>
      <c r="H999" s="28">
        <v>30</v>
      </c>
      <c r="I999" s="28">
        <v>13</v>
      </c>
      <c r="J999" s="28" t="s">
        <v>167</v>
      </c>
      <c r="K999" s="28">
        <v>80</v>
      </c>
      <c r="L999" s="28" t="s">
        <v>242</v>
      </c>
      <c r="M999" s="1">
        <v>2</v>
      </c>
      <c r="N999" s="1" t="str">
        <f t="shared" si="121"/>
        <v>10</v>
      </c>
    </row>
    <row r="1000" spans="1:14" x14ac:dyDescent="0.25">
      <c r="A1000" s="5" t="str">
        <f t="shared" si="118"/>
        <v>31007905</v>
      </c>
      <c r="B1000" s="5">
        <v>31007</v>
      </c>
      <c r="C1000" s="19" t="s">
        <v>111</v>
      </c>
      <c r="D1000" s="5">
        <v>5</v>
      </c>
      <c r="E1000" s="8" t="s">
        <v>137</v>
      </c>
      <c r="F1000" s="9">
        <v>7</v>
      </c>
      <c r="G1000" s="28" t="s">
        <v>151</v>
      </c>
      <c r="H1000" s="28">
        <v>50</v>
      </c>
      <c r="I1000" s="28">
        <v>8</v>
      </c>
      <c r="J1000" s="28" t="s">
        <v>163</v>
      </c>
      <c r="K1000" s="28">
        <v>20</v>
      </c>
      <c r="L1000" s="28" t="s">
        <v>243</v>
      </c>
      <c r="M1000" s="1">
        <v>2</v>
      </c>
      <c r="N1000" s="1" t="str">
        <f t="shared" si="121"/>
        <v>10</v>
      </c>
    </row>
    <row r="1001" spans="1:14" x14ac:dyDescent="0.25">
      <c r="A1001" s="5" t="str">
        <f t="shared" si="118"/>
        <v>31007906</v>
      </c>
      <c r="B1001" s="5">
        <v>31007</v>
      </c>
      <c r="C1001" s="19" t="s">
        <v>111</v>
      </c>
      <c r="D1001" s="5">
        <v>6</v>
      </c>
      <c r="E1001" s="8" t="s">
        <v>211</v>
      </c>
      <c r="F1001" s="9">
        <v>2</v>
      </c>
      <c r="G1001" s="28" t="s">
        <v>158</v>
      </c>
      <c r="H1001" s="28">
        <v>1000</v>
      </c>
      <c r="I1001" s="28">
        <v>3</v>
      </c>
      <c r="J1001" s="28" t="s">
        <v>159</v>
      </c>
      <c r="K1001" s="28">
        <v>300</v>
      </c>
      <c r="L1001" s="28" t="s">
        <v>244</v>
      </c>
      <c r="M1001" s="1">
        <v>2</v>
      </c>
      <c r="N1001" s="1" t="str">
        <f t="shared" si="121"/>
        <v>10</v>
      </c>
    </row>
    <row r="1002" spans="1:14" x14ac:dyDescent="0.25">
      <c r="A1002" s="5" t="str">
        <f t="shared" si="118"/>
        <v>31007907</v>
      </c>
      <c r="B1002" s="5">
        <v>31007</v>
      </c>
      <c r="C1002" s="19" t="s">
        <v>111</v>
      </c>
      <c r="D1002" s="5">
        <v>7</v>
      </c>
      <c r="E1002" s="8" t="s">
        <v>212</v>
      </c>
      <c r="F1002" s="9">
        <v>5</v>
      </c>
      <c r="G1002" s="28" t="s">
        <v>161</v>
      </c>
      <c r="H1002" s="28">
        <v>40</v>
      </c>
      <c r="I1002" s="28">
        <v>22</v>
      </c>
      <c r="J1002" s="28" t="s">
        <v>236</v>
      </c>
      <c r="K1002" s="28">
        <v>15</v>
      </c>
      <c r="L1002" s="28" t="s">
        <v>245</v>
      </c>
      <c r="M1002" s="1">
        <v>2</v>
      </c>
      <c r="N1002" s="1" t="str">
        <f t="shared" si="121"/>
        <v>10</v>
      </c>
    </row>
    <row r="1003" spans="1:14" x14ac:dyDescent="0.25">
      <c r="A1003" s="5" t="str">
        <f t="shared" si="118"/>
        <v>31007908</v>
      </c>
      <c r="B1003" s="5">
        <v>31007</v>
      </c>
      <c r="C1003" s="19" t="s">
        <v>111</v>
      </c>
      <c r="D1003" s="5">
        <v>8</v>
      </c>
      <c r="E1003" s="8" t="s">
        <v>213</v>
      </c>
      <c r="F1003" s="9">
        <v>2</v>
      </c>
      <c r="G1003" s="28" t="s">
        <v>158</v>
      </c>
      <c r="H1003" s="28">
        <v>1500</v>
      </c>
      <c r="I1003" s="28">
        <v>3</v>
      </c>
      <c r="J1003" s="28" t="s">
        <v>159</v>
      </c>
      <c r="K1003" s="28">
        <v>450</v>
      </c>
      <c r="L1003" s="28" t="s">
        <v>246</v>
      </c>
      <c r="M1003" s="1">
        <v>2</v>
      </c>
      <c r="N1003" s="1" t="str">
        <f t="shared" si="121"/>
        <v>10</v>
      </c>
    </row>
    <row r="1004" spans="1:14" x14ac:dyDescent="0.25">
      <c r="A1004" s="5" t="str">
        <f t="shared" si="118"/>
        <v>31007909</v>
      </c>
      <c r="B1004" s="5">
        <v>31007</v>
      </c>
      <c r="C1004" s="19" t="s">
        <v>111</v>
      </c>
      <c r="D1004" s="5">
        <v>9</v>
      </c>
      <c r="E1004" s="8" t="s">
        <v>214</v>
      </c>
      <c r="F1004" s="9">
        <v>5</v>
      </c>
      <c r="G1004" s="28" t="s">
        <v>161</v>
      </c>
      <c r="H1004" s="28">
        <v>60</v>
      </c>
      <c r="I1004" s="28">
        <v>22</v>
      </c>
      <c r="J1004" s="28" t="s">
        <v>236</v>
      </c>
      <c r="K1004" s="28">
        <v>22</v>
      </c>
      <c r="L1004" s="28" t="s">
        <v>247</v>
      </c>
      <c r="M1004" s="1">
        <v>2</v>
      </c>
      <c r="N1004" s="1" t="str">
        <f t="shared" si="121"/>
        <v>10</v>
      </c>
    </row>
    <row r="1005" spans="1:14" x14ac:dyDescent="0.25">
      <c r="A1005" s="5" t="str">
        <f t="shared" ref="A1005" si="123">B1005&amp;9&amp;D1005</f>
        <v>31007910</v>
      </c>
      <c r="B1005" s="5">
        <v>31007</v>
      </c>
      <c r="C1005" s="19" t="s">
        <v>111</v>
      </c>
      <c r="D1005" s="5">
        <v>10</v>
      </c>
      <c r="E1005" s="8" t="s">
        <v>215</v>
      </c>
      <c r="F1005" s="9">
        <v>2</v>
      </c>
      <c r="G1005" s="28" t="s">
        <v>158</v>
      </c>
      <c r="H1005" s="28">
        <v>2250</v>
      </c>
      <c r="I1005" s="28">
        <v>3</v>
      </c>
      <c r="J1005" s="28" t="s">
        <v>159</v>
      </c>
      <c r="K1005" s="28">
        <v>675</v>
      </c>
      <c r="L1005" s="28" t="s">
        <v>248</v>
      </c>
      <c r="M1005" s="1">
        <v>2</v>
      </c>
      <c r="N1005" s="1" t="str">
        <f t="shared" si="121"/>
        <v>10</v>
      </c>
    </row>
    <row r="1006" spans="1:14" x14ac:dyDescent="0.25">
      <c r="A1006" s="5" t="str">
        <f t="shared" si="120"/>
        <v>31007911</v>
      </c>
      <c r="B1006" s="5">
        <v>31007</v>
      </c>
      <c r="C1006" s="19" t="s">
        <v>111</v>
      </c>
      <c r="D1006" s="5">
        <v>11</v>
      </c>
      <c r="E1006" s="8" t="s">
        <v>216</v>
      </c>
      <c r="F1006" s="9">
        <v>2</v>
      </c>
      <c r="G1006" s="28" t="s">
        <v>158</v>
      </c>
      <c r="H1006" s="28">
        <v>0</v>
      </c>
      <c r="I1006" s="28">
        <v>3</v>
      </c>
      <c r="J1006" s="28" t="s">
        <v>159</v>
      </c>
      <c r="K1006" s="28">
        <v>0</v>
      </c>
      <c r="L1006" s="28" t="s">
        <v>237</v>
      </c>
      <c r="M1006" s="1">
        <v>2</v>
      </c>
      <c r="N1006" s="1" t="str">
        <f t="shared" si="121"/>
        <v>10</v>
      </c>
    </row>
    <row r="1007" spans="1:14" x14ac:dyDescent="0.25">
      <c r="A1007" s="5" t="str">
        <f t="shared" si="120"/>
        <v>31007912</v>
      </c>
      <c r="B1007" s="5">
        <v>31007</v>
      </c>
      <c r="C1007" s="19" t="s">
        <v>111</v>
      </c>
      <c r="D1007" s="5">
        <v>12</v>
      </c>
      <c r="E1007" s="8" t="s">
        <v>217</v>
      </c>
      <c r="F1007" s="9">
        <v>5</v>
      </c>
      <c r="G1007" s="28" t="s">
        <v>161</v>
      </c>
      <c r="H1007" s="28">
        <v>0</v>
      </c>
      <c r="I1007" s="28">
        <v>22</v>
      </c>
      <c r="J1007" s="28" t="s">
        <v>236</v>
      </c>
      <c r="K1007" s="28">
        <v>0</v>
      </c>
      <c r="L1007" s="28" t="s">
        <v>238</v>
      </c>
      <c r="M1007" s="1">
        <v>2</v>
      </c>
      <c r="N1007" s="1" t="str">
        <f t="shared" si="121"/>
        <v>10</v>
      </c>
    </row>
    <row r="1008" spans="1:14" x14ac:dyDescent="0.25">
      <c r="A1008" s="5" t="str">
        <f t="shared" si="120"/>
        <v>31007913</v>
      </c>
      <c r="B1008" s="5">
        <v>31007</v>
      </c>
      <c r="C1008" s="19" t="s">
        <v>111</v>
      </c>
      <c r="D1008" s="5">
        <v>13</v>
      </c>
      <c r="E1008" s="8" t="s">
        <v>218</v>
      </c>
      <c r="F1008" s="9">
        <v>2</v>
      </c>
      <c r="G1008" s="28" t="s">
        <v>158</v>
      </c>
      <c r="H1008" s="28">
        <v>0</v>
      </c>
      <c r="I1008" s="28">
        <v>3</v>
      </c>
      <c r="J1008" s="28" t="s">
        <v>159</v>
      </c>
      <c r="K1008" s="28">
        <v>0</v>
      </c>
      <c r="L1008" s="28" t="s">
        <v>237</v>
      </c>
      <c r="M1008" s="1">
        <v>2</v>
      </c>
      <c r="N1008" s="1" t="str">
        <f t="shared" si="121"/>
        <v>10</v>
      </c>
    </row>
    <row r="1009" spans="1:14" x14ac:dyDescent="0.25">
      <c r="A1009" s="5" t="str">
        <f t="shared" si="120"/>
        <v>31007914</v>
      </c>
      <c r="B1009" s="5">
        <v>31007</v>
      </c>
      <c r="C1009" s="19" t="s">
        <v>111</v>
      </c>
      <c r="D1009" s="5">
        <v>14</v>
      </c>
      <c r="E1009" s="8" t="s">
        <v>219</v>
      </c>
      <c r="F1009" s="9">
        <v>5</v>
      </c>
      <c r="G1009" s="28" t="s">
        <v>161</v>
      </c>
      <c r="H1009" s="28">
        <v>0</v>
      </c>
      <c r="I1009" s="28">
        <v>22</v>
      </c>
      <c r="J1009" s="28" t="s">
        <v>236</v>
      </c>
      <c r="K1009" s="28">
        <v>0</v>
      </c>
      <c r="L1009" s="28" t="s">
        <v>238</v>
      </c>
      <c r="M1009" s="1">
        <v>2</v>
      </c>
      <c r="N1009" s="1" t="str">
        <f t="shared" si="121"/>
        <v>10</v>
      </c>
    </row>
    <row r="1010" spans="1:14" x14ac:dyDescent="0.25">
      <c r="A1010" s="5" t="str">
        <f t="shared" si="120"/>
        <v>31007915</v>
      </c>
      <c r="B1010" s="5">
        <v>31007</v>
      </c>
      <c r="C1010" s="19" t="s">
        <v>111</v>
      </c>
      <c r="D1010" s="5">
        <v>15</v>
      </c>
      <c r="E1010" s="8" t="s">
        <v>220</v>
      </c>
      <c r="F1010" s="9">
        <v>2</v>
      </c>
      <c r="G1010" s="28" t="s">
        <v>158</v>
      </c>
      <c r="H1010" s="28">
        <v>0</v>
      </c>
      <c r="I1010" s="28">
        <v>3</v>
      </c>
      <c r="J1010" s="28" t="s">
        <v>159</v>
      </c>
      <c r="K1010" s="28">
        <v>0</v>
      </c>
      <c r="L1010" s="28" t="s">
        <v>237</v>
      </c>
      <c r="M1010" s="1">
        <v>2</v>
      </c>
      <c r="N1010" s="1" t="str">
        <f t="shared" si="121"/>
        <v>10</v>
      </c>
    </row>
    <row r="1011" spans="1:14" x14ac:dyDescent="0.25">
      <c r="A1011" s="5" t="str">
        <f t="shared" si="118"/>
        <v>41801901</v>
      </c>
      <c r="B1011" s="5">
        <v>41801</v>
      </c>
      <c r="C1011" s="5" t="s">
        <v>112</v>
      </c>
      <c r="D1011" s="5">
        <v>1</v>
      </c>
      <c r="E1011" s="8" t="s">
        <v>133</v>
      </c>
      <c r="F1011" s="9">
        <v>2</v>
      </c>
      <c r="G1011" s="28" t="str">
        <f>VLOOKUP(F1011,'111'!$G$37:$I$76,2,0)</f>
        <v>攻击</v>
      </c>
      <c r="H1011" s="28">
        <v>400</v>
      </c>
      <c r="I1011" s="28">
        <v>1</v>
      </c>
      <c r="J1011" s="28" t="str">
        <f>VLOOKUP(I1011,'111'!$G$37:$I$76,2,0)</f>
        <v>生命</v>
      </c>
      <c r="K1011" s="28">
        <v>1000</v>
      </c>
      <c r="L1011" s="28" t="str">
        <f>G1011&amp;"+"&amp;H1011&amp;"，"&amp;J1011&amp;"+"&amp;K1011</f>
        <v>攻击+400，生命+1000</v>
      </c>
      <c r="M1011" s="1">
        <v>2</v>
      </c>
      <c r="N1011" s="1" t="str">
        <f t="shared" si="121"/>
        <v>18</v>
      </c>
    </row>
    <row r="1012" spans="1:14" x14ac:dyDescent="0.25">
      <c r="A1012" s="5" t="str">
        <f t="shared" si="118"/>
        <v>41801902</v>
      </c>
      <c r="B1012" s="5">
        <v>41801</v>
      </c>
      <c r="C1012" s="5" t="s">
        <v>112</v>
      </c>
      <c r="D1012" s="5">
        <v>2</v>
      </c>
      <c r="E1012" s="8" t="s">
        <v>134</v>
      </c>
      <c r="F1012" s="9">
        <v>5</v>
      </c>
      <c r="G1012" s="28" t="str">
        <f>VLOOKUP(F1012,'111'!$G$37:$I$76,2,0)</f>
        <v>攻击加成</v>
      </c>
      <c r="H1012" s="28">
        <v>80</v>
      </c>
      <c r="I1012" s="28">
        <v>9</v>
      </c>
      <c r="J1012" s="28" t="str">
        <f>VLOOKUP(I1012,'111'!$G$37:$I$76,2,0)</f>
        <v>命中</v>
      </c>
      <c r="K1012" s="28">
        <v>80</v>
      </c>
      <c r="L1012" s="28" t="str">
        <f>G1012&amp;"+"&amp;H1012/10&amp;"%，"&amp;J1012&amp;"+"&amp;K1012/10&amp;"%"</f>
        <v>攻击加成+8%，命中+8%</v>
      </c>
      <c r="M1012" s="1">
        <v>2</v>
      </c>
      <c r="N1012" s="1" t="str">
        <f t="shared" si="121"/>
        <v>18</v>
      </c>
    </row>
    <row r="1013" spans="1:14" x14ac:dyDescent="0.25">
      <c r="A1013" s="5" t="str">
        <f t="shared" si="118"/>
        <v>41801903</v>
      </c>
      <c r="B1013" s="5">
        <v>41801</v>
      </c>
      <c r="C1013" s="5" t="s">
        <v>112</v>
      </c>
      <c r="D1013" s="5">
        <v>3</v>
      </c>
      <c r="E1013" s="8" t="s">
        <v>135</v>
      </c>
      <c r="F1013" s="9">
        <v>3</v>
      </c>
      <c r="G1013" s="28" t="str">
        <f>VLOOKUP(F1013,'111'!$G$37:$I$76,2,0)</f>
        <v>防御</v>
      </c>
      <c r="H1013" s="28">
        <v>400</v>
      </c>
      <c r="I1013" s="28">
        <v>1</v>
      </c>
      <c r="J1013" s="28" t="str">
        <f>VLOOKUP(I1013,'111'!$G$37:$I$76,2,0)</f>
        <v>生命</v>
      </c>
      <c r="K1013" s="28">
        <v>3000</v>
      </c>
      <c r="L1013" s="28" t="str">
        <f>G1013&amp;"+"&amp;H1013&amp;"，"&amp;J1013&amp;"+"&amp;K1013&amp;""</f>
        <v>防御+400，生命+3000</v>
      </c>
      <c r="M1013" s="1">
        <v>2</v>
      </c>
      <c r="N1013" s="1" t="str">
        <f t="shared" si="121"/>
        <v>18</v>
      </c>
    </row>
    <row r="1014" spans="1:14" x14ac:dyDescent="0.25">
      <c r="A1014" s="5" t="str">
        <f t="shared" si="118"/>
        <v>41801904</v>
      </c>
      <c r="B1014" s="5">
        <v>41801</v>
      </c>
      <c r="C1014" s="5" t="s">
        <v>112</v>
      </c>
      <c r="D1014" s="5">
        <v>4</v>
      </c>
      <c r="E1014" s="8" t="s">
        <v>136</v>
      </c>
      <c r="F1014" s="9">
        <v>7</v>
      </c>
      <c r="G1014" s="28" t="str">
        <f>VLOOKUP(F1014,'111'!$G$37:$I$76,2,0)</f>
        <v>伤害加成</v>
      </c>
      <c r="H1014" s="28">
        <v>60</v>
      </c>
      <c r="I1014" s="28">
        <v>13</v>
      </c>
      <c r="J1014" s="28" t="str">
        <f>VLOOKUP(I1014,'111'!$G$37:$I$76,2,0)</f>
        <v>暴击伤害</v>
      </c>
      <c r="K1014" s="28">
        <v>160</v>
      </c>
      <c r="L1014" s="28" t="str">
        <f>G1014&amp;"+"&amp;H1014/10&amp;"%，"&amp;J1014&amp;"+"&amp;K1014/10&amp;"%"</f>
        <v>伤害加成+6%，暴击伤害+16%</v>
      </c>
      <c r="M1014" s="1">
        <v>2</v>
      </c>
      <c r="N1014" s="1" t="str">
        <f t="shared" si="121"/>
        <v>18</v>
      </c>
    </row>
    <row r="1015" spans="1:14" x14ac:dyDescent="0.25">
      <c r="A1015" s="5" t="str">
        <f t="shared" si="118"/>
        <v>41801905</v>
      </c>
      <c r="B1015" s="5">
        <v>41801</v>
      </c>
      <c r="C1015" s="5" t="s">
        <v>112</v>
      </c>
      <c r="D1015" s="5">
        <v>5</v>
      </c>
      <c r="E1015" s="8" t="s">
        <v>137</v>
      </c>
      <c r="F1015" s="9">
        <v>7</v>
      </c>
      <c r="G1015" s="28" t="str">
        <f>VLOOKUP(F1015,'111'!$G$37:$I$76,2,0)</f>
        <v>伤害加成</v>
      </c>
      <c r="H1015" s="28">
        <v>100</v>
      </c>
      <c r="I1015" s="28">
        <v>8</v>
      </c>
      <c r="J1015" s="28" t="str">
        <f>VLOOKUP(I1015,'111'!$G$37:$I$76,2,0)</f>
        <v>伤害减免</v>
      </c>
      <c r="K1015" s="28">
        <v>40</v>
      </c>
      <c r="L1015" s="28" t="str">
        <f>G1015&amp;"+"&amp;H1015/10&amp;"%，"&amp;J1015&amp;"+"&amp;K1015/10&amp;"%"</f>
        <v>伤害加成+10%，伤害减免+4%</v>
      </c>
      <c r="M1015" s="1">
        <v>2</v>
      </c>
      <c r="N1015" s="1" t="str">
        <f t="shared" si="121"/>
        <v>18</v>
      </c>
    </row>
    <row r="1016" spans="1:14" x14ac:dyDescent="0.25">
      <c r="A1016" s="5" t="str">
        <f t="shared" si="118"/>
        <v>41801906</v>
      </c>
      <c r="B1016" s="5">
        <v>41801</v>
      </c>
      <c r="C1016" s="5" t="s">
        <v>112</v>
      </c>
      <c r="D1016" s="5">
        <v>6</v>
      </c>
      <c r="E1016" s="8" t="s">
        <v>211</v>
      </c>
      <c r="F1016" s="9">
        <v>2</v>
      </c>
      <c r="G1016" s="28" t="str">
        <f>VLOOKUP(F1016,'111'!$G$37:$I$76,2,0)</f>
        <v>攻击</v>
      </c>
      <c r="H1016" s="28">
        <v>2000</v>
      </c>
      <c r="I1016" s="28">
        <v>3</v>
      </c>
      <c r="J1016" s="28" t="str">
        <f>VLOOKUP(I1016,'111'!$G$37:$I$76,2,0)</f>
        <v>防御</v>
      </c>
      <c r="K1016" s="28">
        <v>600</v>
      </c>
      <c r="L1016" s="28" t="str">
        <f>G1016&amp;"+"&amp;H1016&amp;"，"&amp;J1016&amp;"+"&amp;K1016&amp;""</f>
        <v>攻击+2000，防御+600</v>
      </c>
      <c r="M1016" s="1">
        <v>2</v>
      </c>
      <c r="N1016" s="1" t="str">
        <f t="shared" si="121"/>
        <v>18</v>
      </c>
    </row>
    <row r="1017" spans="1:14" x14ac:dyDescent="0.25">
      <c r="A1017" s="5" t="str">
        <f t="shared" si="118"/>
        <v>41801907</v>
      </c>
      <c r="B1017" s="5">
        <v>41801</v>
      </c>
      <c r="C1017" s="5" t="s">
        <v>112</v>
      </c>
      <c r="D1017" s="5">
        <v>7</v>
      </c>
      <c r="E1017" s="8" t="s">
        <v>212</v>
      </c>
      <c r="F1017" s="9">
        <v>5</v>
      </c>
      <c r="G1017" s="28" t="str">
        <f>VLOOKUP(F1017,'111'!$G$37:$I$76,2,0)</f>
        <v>攻击加成</v>
      </c>
      <c r="H1017" s="28">
        <v>80</v>
      </c>
      <c r="I1017" s="28">
        <v>22</v>
      </c>
      <c r="J1017" s="28" t="str">
        <f>VLOOKUP(I1017,'111'!$G$37:$I$76,2,0)</f>
        <v>最终增伤</v>
      </c>
      <c r="K1017" s="28">
        <v>30</v>
      </c>
      <c r="L1017" s="28" t="str">
        <f>G1017&amp;"+"&amp;H1017/10&amp;"%，"&amp;J1017&amp;"+"&amp;K1017/10&amp;"%"</f>
        <v>攻击加成+8%，最终增伤+3%</v>
      </c>
      <c r="M1017" s="1">
        <v>2</v>
      </c>
      <c r="N1017" s="1" t="str">
        <f t="shared" si="121"/>
        <v>18</v>
      </c>
    </row>
    <row r="1018" spans="1:14" x14ac:dyDescent="0.25">
      <c r="A1018" s="5" t="str">
        <f t="shared" si="118"/>
        <v>41801908</v>
      </c>
      <c r="B1018" s="5">
        <v>41801</v>
      </c>
      <c r="C1018" s="5" t="s">
        <v>112</v>
      </c>
      <c r="D1018" s="5">
        <v>8</v>
      </c>
      <c r="E1018" s="8" t="s">
        <v>213</v>
      </c>
      <c r="F1018" s="9">
        <v>2</v>
      </c>
      <c r="G1018" s="28" t="str">
        <f>VLOOKUP(F1018,'111'!$G$37:$I$76,2,0)</f>
        <v>攻击</v>
      </c>
      <c r="H1018" s="28">
        <v>3000</v>
      </c>
      <c r="I1018" s="28">
        <v>3</v>
      </c>
      <c r="J1018" s="28" t="str">
        <f>VLOOKUP(I1018,'111'!$G$37:$I$76,2,0)</f>
        <v>防御</v>
      </c>
      <c r="K1018" s="28">
        <v>900</v>
      </c>
      <c r="L1018" s="28" t="str">
        <f>G1018&amp;"+"&amp;H1018&amp;"，"&amp;J1018&amp;"+"&amp;K1018&amp;""</f>
        <v>攻击+3000，防御+900</v>
      </c>
      <c r="M1018" s="1">
        <v>2</v>
      </c>
      <c r="N1018" s="1" t="str">
        <f t="shared" si="121"/>
        <v>18</v>
      </c>
    </row>
    <row r="1019" spans="1:14" x14ac:dyDescent="0.25">
      <c r="A1019" s="5" t="str">
        <f t="shared" si="118"/>
        <v>41801909</v>
      </c>
      <c r="B1019" s="5">
        <v>41801</v>
      </c>
      <c r="C1019" s="5" t="s">
        <v>112</v>
      </c>
      <c r="D1019" s="5">
        <v>9</v>
      </c>
      <c r="E1019" s="8" t="s">
        <v>214</v>
      </c>
      <c r="F1019" s="9">
        <v>5</v>
      </c>
      <c r="G1019" s="28" t="str">
        <f>VLOOKUP(F1019,'111'!$G$37:$I$76,2,0)</f>
        <v>攻击加成</v>
      </c>
      <c r="H1019" s="28">
        <v>120</v>
      </c>
      <c r="I1019" s="28">
        <v>22</v>
      </c>
      <c r="J1019" s="28" t="str">
        <f>VLOOKUP(I1019,'111'!$G$37:$I$76,2,0)</f>
        <v>最终增伤</v>
      </c>
      <c r="K1019" s="28">
        <v>45</v>
      </c>
      <c r="L1019" s="28" t="str">
        <f>G1019&amp;"+"&amp;H1019/10&amp;"%，"&amp;J1019&amp;"+"&amp;K1019/10&amp;"%"</f>
        <v>攻击加成+12%，最终增伤+4.5%</v>
      </c>
      <c r="M1019" s="1">
        <v>2</v>
      </c>
      <c r="N1019" s="1" t="str">
        <f t="shared" si="121"/>
        <v>18</v>
      </c>
    </row>
    <row r="1020" spans="1:14" x14ac:dyDescent="0.25">
      <c r="A1020" s="5" t="str">
        <f t="shared" ref="A1020" si="124">B1020&amp;9&amp;D1020</f>
        <v>41801910</v>
      </c>
      <c r="B1020" s="5">
        <v>41801</v>
      </c>
      <c r="C1020" s="5" t="s">
        <v>112</v>
      </c>
      <c r="D1020" s="5">
        <v>10</v>
      </c>
      <c r="E1020" s="8" t="s">
        <v>215</v>
      </c>
      <c r="F1020" s="9">
        <v>2</v>
      </c>
      <c r="G1020" s="28" t="str">
        <f>VLOOKUP(F1020,'111'!$G$37:$I$76,2,0)</f>
        <v>攻击</v>
      </c>
      <c r="H1020" s="28">
        <v>4500</v>
      </c>
      <c r="I1020" s="28">
        <v>3</v>
      </c>
      <c r="J1020" s="28" t="str">
        <f>VLOOKUP(I1020,'111'!$G$37:$I$76,2,0)</f>
        <v>防御</v>
      </c>
      <c r="K1020" s="28">
        <v>1350</v>
      </c>
      <c r="L1020" s="28" t="str">
        <f>G1020&amp;"+"&amp;H1020&amp;"，"&amp;J1020&amp;"+"&amp;K1020&amp;""</f>
        <v>攻击+4500，防御+1350</v>
      </c>
      <c r="M1020" s="1">
        <v>2</v>
      </c>
      <c r="N1020" s="1" t="str">
        <f t="shared" si="121"/>
        <v>18</v>
      </c>
    </row>
    <row r="1021" spans="1:14" x14ac:dyDescent="0.25">
      <c r="A1021" s="5" t="str">
        <f t="shared" si="120"/>
        <v>41801911</v>
      </c>
      <c r="B1021" s="5">
        <v>41801</v>
      </c>
      <c r="C1021" s="5" t="s">
        <v>112</v>
      </c>
      <c r="D1021" s="5">
        <v>11</v>
      </c>
      <c r="E1021" s="8" t="s">
        <v>216</v>
      </c>
      <c r="F1021" s="9">
        <v>2</v>
      </c>
      <c r="G1021" s="28" t="str">
        <f>VLOOKUP(F1021,'111'!$G$37:$I$76,2,0)</f>
        <v>攻击</v>
      </c>
      <c r="H1021" s="28"/>
      <c r="I1021" s="28">
        <v>3</v>
      </c>
      <c r="J1021" s="28" t="str">
        <f>VLOOKUP(I1021,'111'!$G$37:$I$76,2,0)</f>
        <v>防御</v>
      </c>
      <c r="K1021" s="28"/>
      <c r="L1021" s="28" t="str">
        <f>G1021&amp;"+"&amp;H1021&amp;"，"&amp;J1021&amp;"+"&amp;K1021&amp;""</f>
        <v>攻击+，防御+</v>
      </c>
      <c r="M1021" s="1">
        <v>2</v>
      </c>
      <c r="N1021" s="1" t="str">
        <f t="shared" si="121"/>
        <v>18</v>
      </c>
    </row>
    <row r="1022" spans="1:14" x14ac:dyDescent="0.25">
      <c r="A1022" s="5" t="str">
        <f t="shared" si="120"/>
        <v>41801912</v>
      </c>
      <c r="B1022" s="5">
        <v>41801</v>
      </c>
      <c r="C1022" s="5" t="s">
        <v>112</v>
      </c>
      <c r="D1022" s="5">
        <v>12</v>
      </c>
      <c r="E1022" s="8" t="s">
        <v>217</v>
      </c>
      <c r="F1022" s="9">
        <v>5</v>
      </c>
      <c r="G1022" s="28" t="str">
        <f>VLOOKUP(F1022,'111'!$G$37:$I$76,2,0)</f>
        <v>攻击加成</v>
      </c>
      <c r="H1022" s="28"/>
      <c r="I1022" s="28">
        <v>22</v>
      </c>
      <c r="J1022" s="28" t="str">
        <f>VLOOKUP(I1022,'111'!$G$37:$I$76,2,0)</f>
        <v>最终增伤</v>
      </c>
      <c r="K1022" s="28"/>
      <c r="L1022" s="28" t="str">
        <f>G1022&amp;"+"&amp;H1022/10&amp;"%，"&amp;J1022&amp;"+"&amp;K1022/10&amp;"%"</f>
        <v>攻击加成+0%，最终增伤+0%</v>
      </c>
      <c r="M1022" s="1">
        <v>2</v>
      </c>
      <c r="N1022" s="1" t="str">
        <f t="shared" si="121"/>
        <v>18</v>
      </c>
    </row>
    <row r="1023" spans="1:14" x14ac:dyDescent="0.25">
      <c r="A1023" s="5" t="str">
        <f t="shared" si="120"/>
        <v>41801913</v>
      </c>
      <c r="B1023" s="5">
        <v>41801</v>
      </c>
      <c r="C1023" s="5" t="s">
        <v>112</v>
      </c>
      <c r="D1023" s="5">
        <v>13</v>
      </c>
      <c r="E1023" s="8" t="s">
        <v>218</v>
      </c>
      <c r="F1023" s="9">
        <v>2</v>
      </c>
      <c r="G1023" s="28" t="str">
        <f>VLOOKUP(F1023,'111'!$G$37:$I$76,2,0)</f>
        <v>攻击</v>
      </c>
      <c r="H1023" s="28"/>
      <c r="I1023" s="28">
        <v>3</v>
      </c>
      <c r="J1023" s="28" t="str">
        <f>VLOOKUP(I1023,'111'!$G$37:$I$76,2,0)</f>
        <v>防御</v>
      </c>
      <c r="K1023" s="28"/>
      <c r="L1023" s="28" t="str">
        <f>G1023&amp;"+"&amp;H1023&amp;"，"&amp;J1023&amp;"+"&amp;K1023&amp;""</f>
        <v>攻击+，防御+</v>
      </c>
      <c r="M1023" s="1">
        <v>2</v>
      </c>
      <c r="N1023" s="1" t="str">
        <f t="shared" si="121"/>
        <v>18</v>
      </c>
    </row>
    <row r="1024" spans="1:14" x14ac:dyDescent="0.25">
      <c r="A1024" s="5" t="str">
        <f t="shared" si="120"/>
        <v>41801914</v>
      </c>
      <c r="B1024" s="5">
        <v>41801</v>
      </c>
      <c r="C1024" s="5" t="s">
        <v>112</v>
      </c>
      <c r="D1024" s="5">
        <v>14</v>
      </c>
      <c r="E1024" s="8" t="s">
        <v>219</v>
      </c>
      <c r="F1024" s="9">
        <v>5</v>
      </c>
      <c r="G1024" s="28" t="str">
        <f>VLOOKUP(F1024,'111'!$G$37:$I$76,2,0)</f>
        <v>攻击加成</v>
      </c>
      <c r="H1024" s="28"/>
      <c r="I1024" s="28">
        <v>22</v>
      </c>
      <c r="J1024" s="28" t="str">
        <f>VLOOKUP(I1024,'111'!$G$37:$I$76,2,0)</f>
        <v>最终增伤</v>
      </c>
      <c r="K1024" s="28"/>
      <c r="L1024" s="28" t="str">
        <f>G1024&amp;"+"&amp;H1024/10&amp;"%，"&amp;J1024&amp;"+"&amp;K1024/10&amp;"%"</f>
        <v>攻击加成+0%，最终增伤+0%</v>
      </c>
      <c r="M1024" s="1">
        <v>2</v>
      </c>
      <c r="N1024" s="1" t="str">
        <f t="shared" si="121"/>
        <v>18</v>
      </c>
    </row>
    <row r="1025" spans="1:14" x14ac:dyDescent="0.25">
      <c r="A1025" s="5" t="str">
        <f t="shared" si="120"/>
        <v>41801915</v>
      </c>
      <c r="B1025" s="5">
        <v>41801</v>
      </c>
      <c r="C1025" s="5" t="s">
        <v>112</v>
      </c>
      <c r="D1025" s="5">
        <v>15</v>
      </c>
      <c r="E1025" s="8" t="s">
        <v>220</v>
      </c>
      <c r="F1025" s="9">
        <v>2</v>
      </c>
      <c r="G1025" s="28" t="str">
        <f>VLOOKUP(F1025,'111'!$G$37:$I$76,2,0)</f>
        <v>攻击</v>
      </c>
      <c r="H1025" s="28"/>
      <c r="I1025" s="28">
        <v>3</v>
      </c>
      <c r="J1025" s="28" t="str">
        <f>VLOOKUP(I1025,'111'!$G$37:$I$76,2,0)</f>
        <v>防御</v>
      </c>
      <c r="K1025" s="28"/>
      <c r="L1025" s="28" t="str">
        <f>G1025&amp;"+"&amp;H1025&amp;"，"&amp;J1025&amp;"+"&amp;K1025&amp;""</f>
        <v>攻击+，防御+</v>
      </c>
      <c r="M1025" s="1">
        <v>2</v>
      </c>
      <c r="N1025" s="1" t="str">
        <f t="shared" si="121"/>
        <v>18</v>
      </c>
    </row>
    <row r="1026" spans="1:14" x14ac:dyDescent="0.25">
      <c r="A1026" s="5" t="str">
        <f t="shared" si="118"/>
        <v>41802901</v>
      </c>
      <c r="B1026" s="5">
        <v>41802</v>
      </c>
      <c r="C1026" s="19" t="s">
        <v>113</v>
      </c>
      <c r="D1026" s="5">
        <v>1</v>
      </c>
      <c r="E1026" s="8" t="s">
        <v>133</v>
      </c>
      <c r="F1026" s="9">
        <v>2</v>
      </c>
      <c r="G1026" s="28" t="str">
        <f>VLOOKUP(F1026,'111'!$G$37:$I$76,2,0)</f>
        <v>攻击</v>
      </c>
      <c r="H1026" s="28">
        <v>400</v>
      </c>
      <c r="I1026" s="28">
        <v>1</v>
      </c>
      <c r="J1026" s="28" t="str">
        <f>VLOOKUP(I1026,'111'!$G$37:$I$76,2,0)</f>
        <v>生命</v>
      </c>
      <c r="K1026" s="28">
        <v>1000</v>
      </c>
      <c r="L1026" s="28" t="str">
        <f>G1026&amp;"+"&amp;H1026&amp;"，"&amp;J1026&amp;"+"&amp;K1026</f>
        <v>攻击+400，生命+1000</v>
      </c>
      <c r="M1026" s="1">
        <v>2</v>
      </c>
      <c r="N1026" s="1" t="str">
        <f t="shared" si="121"/>
        <v>18</v>
      </c>
    </row>
    <row r="1027" spans="1:14" x14ac:dyDescent="0.25">
      <c r="A1027" s="5" t="str">
        <f t="shared" si="118"/>
        <v>41802902</v>
      </c>
      <c r="B1027" s="5">
        <v>41802</v>
      </c>
      <c r="C1027" s="19" t="s">
        <v>113</v>
      </c>
      <c r="D1027" s="5">
        <v>2</v>
      </c>
      <c r="E1027" s="8" t="s">
        <v>134</v>
      </c>
      <c r="F1027" s="9">
        <v>5</v>
      </c>
      <c r="G1027" s="28" t="str">
        <f>VLOOKUP(F1027,'111'!$G$37:$I$76,2,0)</f>
        <v>攻击加成</v>
      </c>
      <c r="H1027" s="28">
        <v>80</v>
      </c>
      <c r="I1027" s="28">
        <v>9</v>
      </c>
      <c r="J1027" s="28" t="str">
        <f>VLOOKUP(I1027,'111'!$G$37:$I$76,2,0)</f>
        <v>命中</v>
      </c>
      <c r="K1027" s="28">
        <v>80</v>
      </c>
      <c r="L1027" s="28" t="str">
        <f>G1027&amp;"+"&amp;H1027/10&amp;"%，"&amp;J1027&amp;"+"&amp;K1027/10&amp;"%"</f>
        <v>攻击加成+8%，命中+8%</v>
      </c>
      <c r="M1027" s="1">
        <v>2</v>
      </c>
      <c r="N1027" s="1" t="str">
        <f t="shared" si="121"/>
        <v>18</v>
      </c>
    </row>
    <row r="1028" spans="1:14" x14ac:dyDescent="0.25">
      <c r="A1028" s="5" t="str">
        <f t="shared" si="118"/>
        <v>41802903</v>
      </c>
      <c r="B1028" s="5">
        <v>41802</v>
      </c>
      <c r="C1028" s="19" t="s">
        <v>113</v>
      </c>
      <c r="D1028" s="5">
        <v>3</v>
      </c>
      <c r="E1028" s="8" t="s">
        <v>135</v>
      </c>
      <c r="F1028" s="9">
        <v>3</v>
      </c>
      <c r="G1028" s="28" t="str">
        <f>VLOOKUP(F1028,'111'!$G$37:$I$76,2,0)</f>
        <v>防御</v>
      </c>
      <c r="H1028" s="28">
        <v>400</v>
      </c>
      <c r="I1028" s="28">
        <v>1</v>
      </c>
      <c r="J1028" s="28" t="str">
        <f>VLOOKUP(I1028,'111'!$G$37:$I$76,2,0)</f>
        <v>生命</v>
      </c>
      <c r="K1028" s="28">
        <v>3000</v>
      </c>
      <c r="L1028" s="28" t="str">
        <f>G1028&amp;"+"&amp;H1028&amp;"，"&amp;J1028&amp;"+"&amp;K1028&amp;""</f>
        <v>防御+400，生命+3000</v>
      </c>
      <c r="M1028" s="1">
        <v>2</v>
      </c>
      <c r="N1028" s="1" t="str">
        <f t="shared" si="121"/>
        <v>18</v>
      </c>
    </row>
    <row r="1029" spans="1:14" x14ac:dyDescent="0.25">
      <c r="A1029" s="5" t="str">
        <f t="shared" si="118"/>
        <v>41802904</v>
      </c>
      <c r="B1029" s="5">
        <v>41802</v>
      </c>
      <c r="C1029" s="19" t="s">
        <v>113</v>
      </c>
      <c r="D1029" s="5">
        <v>4</v>
      </c>
      <c r="E1029" s="8" t="s">
        <v>136</v>
      </c>
      <c r="F1029" s="9">
        <v>7</v>
      </c>
      <c r="G1029" s="28" t="str">
        <f>VLOOKUP(F1029,'111'!$G$37:$I$76,2,0)</f>
        <v>伤害加成</v>
      </c>
      <c r="H1029" s="28">
        <v>60</v>
      </c>
      <c r="I1029" s="28">
        <v>13</v>
      </c>
      <c r="J1029" s="28" t="str">
        <f>VLOOKUP(I1029,'111'!$G$37:$I$76,2,0)</f>
        <v>暴击伤害</v>
      </c>
      <c r="K1029" s="28">
        <v>160</v>
      </c>
      <c r="L1029" s="28" t="str">
        <f>G1029&amp;"+"&amp;H1029/10&amp;"%，"&amp;J1029&amp;"+"&amp;K1029/10&amp;"%"</f>
        <v>伤害加成+6%，暴击伤害+16%</v>
      </c>
      <c r="M1029" s="1">
        <v>2</v>
      </c>
      <c r="N1029" s="1" t="str">
        <f t="shared" si="121"/>
        <v>18</v>
      </c>
    </row>
    <row r="1030" spans="1:14" x14ac:dyDescent="0.25">
      <c r="A1030" s="5" t="str">
        <f t="shared" si="118"/>
        <v>41802905</v>
      </c>
      <c r="B1030" s="5">
        <v>41802</v>
      </c>
      <c r="C1030" s="19" t="s">
        <v>113</v>
      </c>
      <c r="D1030" s="5">
        <v>5</v>
      </c>
      <c r="E1030" s="8" t="s">
        <v>137</v>
      </c>
      <c r="F1030" s="9">
        <v>7</v>
      </c>
      <c r="G1030" s="28" t="str">
        <f>VLOOKUP(F1030,'111'!$G$37:$I$76,2,0)</f>
        <v>伤害加成</v>
      </c>
      <c r="H1030" s="28">
        <v>100</v>
      </c>
      <c r="I1030" s="28">
        <v>8</v>
      </c>
      <c r="J1030" s="28" t="str">
        <f>VLOOKUP(I1030,'111'!$G$37:$I$76,2,0)</f>
        <v>伤害减免</v>
      </c>
      <c r="K1030" s="28">
        <v>40</v>
      </c>
      <c r="L1030" s="28" t="str">
        <f>G1030&amp;"+"&amp;H1030/10&amp;"%，"&amp;J1030&amp;"+"&amp;K1030/10&amp;"%"</f>
        <v>伤害加成+10%，伤害减免+4%</v>
      </c>
      <c r="M1030" s="1">
        <v>2</v>
      </c>
      <c r="N1030" s="1" t="str">
        <f t="shared" si="121"/>
        <v>18</v>
      </c>
    </row>
    <row r="1031" spans="1:14" x14ac:dyDescent="0.25">
      <c r="A1031" s="5" t="str">
        <f t="shared" si="118"/>
        <v>41802906</v>
      </c>
      <c r="B1031" s="5">
        <v>41802</v>
      </c>
      <c r="C1031" s="19" t="s">
        <v>113</v>
      </c>
      <c r="D1031" s="5">
        <v>6</v>
      </c>
      <c r="E1031" s="8" t="s">
        <v>211</v>
      </c>
      <c r="F1031" s="9">
        <v>2</v>
      </c>
      <c r="G1031" s="28" t="str">
        <f>VLOOKUP(F1031,'111'!$G$37:$I$76,2,0)</f>
        <v>攻击</v>
      </c>
      <c r="H1031" s="28">
        <v>2000</v>
      </c>
      <c r="I1031" s="28">
        <v>3</v>
      </c>
      <c r="J1031" s="28" t="str">
        <f>VLOOKUP(I1031,'111'!$G$37:$I$76,2,0)</f>
        <v>防御</v>
      </c>
      <c r="K1031" s="28">
        <v>600</v>
      </c>
      <c r="L1031" s="28" t="str">
        <f>G1031&amp;"+"&amp;H1031&amp;"，"&amp;J1031&amp;"+"&amp;K1031&amp;""</f>
        <v>攻击+2000，防御+600</v>
      </c>
      <c r="M1031" s="1">
        <v>2</v>
      </c>
      <c r="N1031" s="1" t="str">
        <f t="shared" si="121"/>
        <v>18</v>
      </c>
    </row>
    <row r="1032" spans="1:14" x14ac:dyDescent="0.25">
      <c r="A1032" s="5" t="str">
        <f t="shared" si="118"/>
        <v>41802907</v>
      </c>
      <c r="B1032" s="5">
        <v>41802</v>
      </c>
      <c r="C1032" s="19" t="s">
        <v>113</v>
      </c>
      <c r="D1032" s="5">
        <v>7</v>
      </c>
      <c r="E1032" s="8" t="s">
        <v>212</v>
      </c>
      <c r="F1032" s="9">
        <v>5</v>
      </c>
      <c r="G1032" s="28" t="str">
        <f>VLOOKUP(F1032,'111'!$G$37:$I$76,2,0)</f>
        <v>攻击加成</v>
      </c>
      <c r="H1032" s="28">
        <v>80</v>
      </c>
      <c r="I1032" s="28">
        <v>22</v>
      </c>
      <c r="J1032" s="28" t="str">
        <f>VLOOKUP(I1032,'111'!$G$37:$I$76,2,0)</f>
        <v>最终增伤</v>
      </c>
      <c r="K1032" s="28">
        <v>30</v>
      </c>
      <c r="L1032" s="28" t="str">
        <f>G1032&amp;"+"&amp;H1032/10&amp;"%，"&amp;J1032&amp;"+"&amp;K1032/10&amp;"%"</f>
        <v>攻击加成+8%，最终增伤+3%</v>
      </c>
      <c r="M1032" s="1">
        <v>2</v>
      </c>
      <c r="N1032" s="1" t="str">
        <f t="shared" si="121"/>
        <v>18</v>
      </c>
    </row>
    <row r="1033" spans="1:14" x14ac:dyDescent="0.25">
      <c r="A1033" s="5" t="str">
        <f t="shared" si="118"/>
        <v>41802908</v>
      </c>
      <c r="B1033" s="5">
        <v>41802</v>
      </c>
      <c r="C1033" s="19" t="s">
        <v>113</v>
      </c>
      <c r="D1033" s="5">
        <v>8</v>
      </c>
      <c r="E1033" s="8" t="s">
        <v>213</v>
      </c>
      <c r="F1033" s="9">
        <v>2</v>
      </c>
      <c r="G1033" s="28" t="str">
        <f>VLOOKUP(F1033,'111'!$G$37:$I$76,2,0)</f>
        <v>攻击</v>
      </c>
      <c r="H1033" s="28">
        <v>3000</v>
      </c>
      <c r="I1033" s="28">
        <v>3</v>
      </c>
      <c r="J1033" s="28" t="str">
        <f>VLOOKUP(I1033,'111'!$G$37:$I$76,2,0)</f>
        <v>防御</v>
      </c>
      <c r="K1033" s="28">
        <v>900</v>
      </c>
      <c r="L1033" s="28" t="str">
        <f>G1033&amp;"+"&amp;H1033&amp;"，"&amp;J1033&amp;"+"&amp;K1033&amp;""</f>
        <v>攻击+3000，防御+900</v>
      </c>
      <c r="M1033" s="1">
        <v>2</v>
      </c>
      <c r="N1033" s="1" t="str">
        <f t="shared" si="121"/>
        <v>18</v>
      </c>
    </row>
    <row r="1034" spans="1:14" x14ac:dyDescent="0.25">
      <c r="A1034" s="5" t="str">
        <f t="shared" ref="A1034:A1049" si="125">B1034&amp;90&amp;D1034</f>
        <v>41802909</v>
      </c>
      <c r="B1034" s="5">
        <v>41802</v>
      </c>
      <c r="C1034" s="19" t="s">
        <v>113</v>
      </c>
      <c r="D1034" s="5">
        <v>9</v>
      </c>
      <c r="E1034" s="8" t="s">
        <v>214</v>
      </c>
      <c r="F1034" s="9">
        <v>5</v>
      </c>
      <c r="G1034" s="28" t="str">
        <f>VLOOKUP(F1034,'111'!$G$37:$I$76,2,0)</f>
        <v>攻击加成</v>
      </c>
      <c r="H1034" s="28">
        <v>120</v>
      </c>
      <c r="I1034" s="28">
        <v>22</v>
      </c>
      <c r="J1034" s="28" t="str">
        <f>VLOOKUP(I1034,'111'!$G$37:$I$76,2,0)</f>
        <v>最终增伤</v>
      </c>
      <c r="K1034" s="28">
        <v>45</v>
      </c>
      <c r="L1034" s="28" t="str">
        <f>G1034&amp;"+"&amp;H1034/10&amp;"%，"&amp;J1034&amp;"+"&amp;K1034/10&amp;"%"</f>
        <v>攻击加成+12%，最终增伤+4.5%</v>
      </c>
      <c r="M1034" s="1">
        <v>2</v>
      </c>
      <c r="N1034" s="1" t="str">
        <f t="shared" si="121"/>
        <v>18</v>
      </c>
    </row>
    <row r="1035" spans="1:14" x14ac:dyDescent="0.25">
      <c r="A1035" s="5" t="str">
        <f t="shared" ref="A1035" si="126">B1035&amp;9&amp;D1035</f>
        <v>41802910</v>
      </c>
      <c r="B1035" s="5">
        <v>41802</v>
      </c>
      <c r="C1035" s="19" t="s">
        <v>113</v>
      </c>
      <c r="D1035" s="5">
        <v>10</v>
      </c>
      <c r="E1035" s="8" t="s">
        <v>215</v>
      </c>
      <c r="F1035" s="9">
        <v>2</v>
      </c>
      <c r="G1035" s="28" t="str">
        <f>VLOOKUP(F1035,'111'!$G$37:$I$76,2,0)</f>
        <v>攻击</v>
      </c>
      <c r="H1035" s="28">
        <v>4500</v>
      </c>
      <c r="I1035" s="28">
        <v>3</v>
      </c>
      <c r="J1035" s="28" t="str">
        <f>VLOOKUP(I1035,'111'!$G$37:$I$76,2,0)</f>
        <v>防御</v>
      </c>
      <c r="K1035" s="28">
        <v>1350</v>
      </c>
      <c r="L1035" s="28" t="str">
        <f>G1035&amp;"+"&amp;H1035&amp;"，"&amp;J1035&amp;"+"&amp;K1035&amp;""</f>
        <v>攻击+4500，防御+1350</v>
      </c>
      <c r="M1035" s="1">
        <v>2</v>
      </c>
      <c r="N1035" s="1" t="str">
        <f t="shared" si="121"/>
        <v>18</v>
      </c>
    </row>
    <row r="1036" spans="1:14" x14ac:dyDescent="0.25">
      <c r="A1036" s="5" t="str">
        <f t="shared" si="120"/>
        <v>41802911</v>
      </c>
      <c r="B1036" s="5">
        <v>41802</v>
      </c>
      <c r="C1036" s="19" t="s">
        <v>113</v>
      </c>
      <c r="D1036" s="5">
        <v>11</v>
      </c>
      <c r="E1036" s="8" t="s">
        <v>216</v>
      </c>
      <c r="F1036" s="9">
        <v>2</v>
      </c>
      <c r="G1036" s="28" t="str">
        <f>VLOOKUP(F1036,'111'!$G$37:$I$76,2,0)</f>
        <v>攻击</v>
      </c>
      <c r="H1036" s="28"/>
      <c r="I1036" s="28">
        <v>3</v>
      </c>
      <c r="J1036" s="28" t="str">
        <f>VLOOKUP(I1036,'111'!$G$37:$I$76,2,0)</f>
        <v>防御</v>
      </c>
      <c r="K1036" s="28"/>
      <c r="L1036" s="28" t="str">
        <f>G1036&amp;"+"&amp;H1036&amp;"，"&amp;J1036&amp;"+"&amp;K1036&amp;""</f>
        <v>攻击+，防御+</v>
      </c>
      <c r="M1036" s="1">
        <v>2</v>
      </c>
      <c r="N1036" s="1" t="str">
        <f t="shared" si="121"/>
        <v>18</v>
      </c>
    </row>
    <row r="1037" spans="1:14" x14ac:dyDescent="0.25">
      <c r="A1037" s="5" t="str">
        <f t="shared" si="120"/>
        <v>41802912</v>
      </c>
      <c r="B1037" s="5">
        <v>41802</v>
      </c>
      <c r="C1037" s="19" t="s">
        <v>113</v>
      </c>
      <c r="D1037" s="5">
        <v>12</v>
      </c>
      <c r="E1037" s="8" t="s">
        <v>217</v>
      </c>
      <c r="F1037" s="9">
        <v>5</v>
      </c>
      <c r="G1037" s="28" t="str">
        <f>VLOOKUP(F1037,'111'!$G$37:$I$76,2,0)</f>
        <v>攻击加成</v>
      </c>
      <c r="H1037" s="28"/>
      <c r="I1037" s="28">
        <v>22</v>
      </c>
      <c r="J1037" s="28" t="str">
        <f>VLOOKUP(I1037,'111'!$G$37:$I$76,2,0)</f>
        <v>最终增伤</v>
      </c>
      <c r="K1037" s="28"/>
      <c r="L1037" s="28" t="str">
        <f>G1037&amp;"+"&amp;H1037/10&amp;"%，"&amp;J1037&amp;"+"&amp;K1037/10&amp;"%"</f>
        <v>攻击加成+0%，最终增伤+0%</v>
      </c>
      <c r="M1037" s="1">
        <v>2</v>
      </c>
      <c r="N1037" s="1" t="str">
        <f t="shared" si="121"/>
        <v>18</v>
      </c>
    </row>
    <row r="1038" spans="1:14" x14ac:dyDescent="0.25">
      <c r="A1038" s="5" t="str">
        <f t="shared" si="120"/>
        <v>41802913</v>
      </c>
      <c r="B1038" s="5">
        <v>41802</v>
      </c>
      <c r="C1038" s="19" t="s">
        <v>113</v>
      </c>
      <c r="D1038" s="5">
        <v>13</v>
      </c>
      <c r="E1038" s="8" t="s">
        <v>218</v>
      </c>
      <c r="F1038" s="9">
        <v>2</v>
      </c>
      <c r="G1038" s="28" t="str">
        <f>VLOOKUP(F1038,'111'!$G$37:$I$76,2,0)</f>
        <v>攻击</v>
      </c>
      <c r="H1038" s="28"/>
      <c r="I1038" s="28">
        <v>3</v>
      </c>
      <c r="J1038" s="28" t="str">
        <f>VLOOKUP(I1038,'111'!$G$37:$I$76,2,0)</f>
        <v>防御</v>
      </c>
      <c r="K1038" s="28"/>
      <c r="L1038" s="28" t="str">
        <f>G1038&amp;"+"&amp;H1038&amp;"，"&amp;J1038&amp;"+"&amp;K1038&amp;""</f>
        <v>攻击+，防御+</v>
      </c>
      <c r="M1038" s="1">
        <v>2</v>
      </c>
      <c r="N1038" s="1" t="str">
        <f t="shared" si="121"/>
        <v>18</v>
      </c>
    </row>
    <row r="1039" spans="1:14" x14ac:dyDescent="0.25">
      <c r="A1039" s="5" t="str">
        <f t="shared" si="120"/>
        <v>41802914</v>
      </c>
      <c r="B1039" s="5">
        <v>41802</v>
      </c>
      <c r="C1039" s="19" t="s">
        <v>113</v>
      </c>
      <c r="D1039" s="5">
        <v>14</v>
      </c>
      <c r="E1039" s="8" t="s">
        <v>219</v>
      </c>
      <c r="F1039" s="9">
        <v>5</v>
      </c>
      <c r="G1039" s="28" t="str">
        <f>VLOOKUP(F1039,'111'!$G$37:$I$76,2,0)</f>
        <v>攻击加成</v>
      </c>
      <c r="H1039" s="28"/>
      <c r="I1039" s="28">
        <v>22</v>
      </c>
      <c r="J1039" s="28" t="str">
        <f>VLOOKUP(I1039,'111'!$G$37:$I$76,2,0)</f>
        <v>最终增伤</v>
      </c>
      <c r="K1039" s="28"/>
      <c r="L1039" s="28" t="str">
        <f>G1039&amp;"+"&amp;H1039/10&amp;"%，"&amp;J1039&amp;"+"&amp;K1039/10&amp;"%"</f>
        <v>攻击加成+0%，最终增伤+0%</v>
      </c>
      <c r="M1039" s="1">
        <v>2</v>
      </c>
      <c r="N1039" s="1" t="str">
        <f t="shared" si="121"/>
        <v>18</v>
      </c>
    </row>
    <row r="1040" spans="1:14" x14ac:dyDescent="0.25">
      <c r="A1040" s="5" t="str">
        <f t="shared" si="120"/>
        <v>41802915</v>
      </c>
      <c r="B1040" s="5">
        <v>41802</v>
      </c>
      <c r="C1040" s="19" t="s">
        <v>113</v>
      </c>
      <c r="D1040" s="5">
        <v>15</v>
      </c>
      <c r="E1040" s="8" t="s">
        <v>220</v>
      </c>
      <c r="F1040" s="9">
        <v>2</v>
      </c>
      <c r="G1040" s="28" t="str">
        <f>VLOOKUP(F1040,'111'!$G$37:$I$76,2,0)</f>
        <v>攻击</v>
      </c>
      <c r="H1040" s="28"/>
      <c r="I1040" s="28">
        <v>3</v>
      </c>
      <c r="J1040" s="28" t="str">
        <f>VLOOKUP(I1040,'111'!$G$37:$I$76,2,0)</f>
        <v>防御</v>
      </c>
      <c r="K1040" s="28"/>
      <c r="L1040" s="28" t="str">
        <f>G1040&amp;"+"&amp;H1040&amp;"，"&amp;J1040&amp;"+"&amp;K1040&amp;""</f>
        <v>攻击+，防御+</v>
      </c>
      <c r="M1040" s="1">
        <v>2</v>
      </c>
      <c r="N1040" s="1" t="str">
        <f t="shared" si="121"/>
        <v>18</v>
      </c>
    </row>
    <row r="1041" spans="1:14" x14ac:dyDescent="0.25">
      <c r="A1041" s="5" t="str">
        <f t="shared" ref="A1041:A1045" si="127">B1041&amp;90&amp;D1041</f>
        <v>41803901</v>
      </c>
      <c r="B1041" s="5">
        <v>41803</v>
      </c>
      <c r="C1041" s="5" t="s">
        <v>114</v>
      </c>
      <c r="D1041" s="5">
        <v>1</v>
      </c>
      <c r="E1041" s="8" t="s">
        <v>133</v>
      </c>
      <c r="F1041" s="9">
        <v>2</v>
      </c>
      <c r="G1041" s="28" t="str">
        <f>VLOOKUP(F1041,'111'!$G$37:$I$76,2,0)</f>
        <v>攻击</v>
      </c>
      <c r="H1041" s="28">
        <v>400</v>
      </c>
      <c r="I1041" s="28">
        <v>1</v>
      </c>
      <c r="J1041" s="28" t="str">
        <f>VLOOKUP(I1041,'111'!$G$37:$I$76,2,0)</f>
        <v>生命</v>
      </c>
      <c r="K1041" s="28">
        <v>1000</v>
      </c>
      <c r="L1041" s="28" t="str">
        <f>G1041&amp;"+"&amp;H1041&amp;"，"&amp;J1041&amp;"+"&amp;K1041</f>
        <v>攻击+400，生命+1000</v>
      </c>
      <c r="M1041" s="1">
        <v>2</v>
      </c>
      <c r="N1041" s="1" t="str">
        <f t="shared" si="121"/>
        <v>18</v>
      </c>
    </row>
    <row r="1042" spans="1:14" x14ac:dyDescent="0.25">
      <c r="A1042" s="5" t="str">
        <f t="shared" si="127"/>
        <v>41803902</v>
      </c>
      <c r="B1042" s="5">
        <v>41803</v>
      </c>
      <c r="C1042" s="5" t="s">
        <v>114</v>
      </c>
      <c r="D1042" s="5">
        <v>2</v>
      </c>
      <c r="E1042" s="8" t="s">
        <v>134</v>
      </c>
      <c r="F1042" s="9">
        <v>5</v>
      </c>
      <c r="G1042" s="28" t="str">
        <f>VLOOKUP(F1042,'111'!$G$37:$I$76,2,0)</f>
        <v>攻击加成</v>
      </c>
      <c r="H1042" s="28">
        <v>80</v>
      </c>
      <c r="I1042" s="28">
        <v>9</v>
      </c>
      <c r="J1042" s="28" t="str">
        <f>VLOOKUP(I1042,'111'!$G$37:$I$76,2,0)</f>
        <v>命中</v>
      </c>
      <c r="K1042" s="28">
        <v>80</v>
      </c>
      <c r="L1042" s="28" t="str">
        <f>G1042&amp;"+"&amp;H1042/10&amp;"%，"&amp;J1042&amp;"+"&amp;K1042/10&amp;"%"</f>
        <v>攻击加成+8%，命中+8%</v>
      </c>
      <c r="M1042" s="1">
        <v>2</v>
      </c>
      <c r="N1042" s="1" t="str">
        <f t="shared" si="121"/>
        <v>18</v>
      </c>
    </row>
    <row r="1043" spans="1:14" x14ac:dyDescent="0.25">
      <c r="A1043" s="5" t="str">
        <f t="shared" si="127"/>
        <v>41803903</v>
      </c>
      <c r="B1043" s="5">
        <v>41803</v>
      </c>
      <c r="C1043" s="5" t="s">
        <v>114</v>
      </c>
      <c r="D1043" s="5">
        <v>3</v>
      </c>
      <c r="E1043" s="8" t="s">
        <v>135</v>
      </c>
      <c r="F1043" s="9">
        <v>3</v>
      </c>
      <c r="G1043" s="28" t="str">
        <f>VLOOKUP(F1043,'111'!$G$37:$I$76,2,0)</f>
        <v>防御</v>
      </c>
      <c r="H1043" s="28">
        <v>400</v>
      </c>
      <c r="I1043" s="28">
        <v>1</v>
      </c>
      <c r="J1043" s="28" t="str">
        <f>VLOOKUP(I1043,'111'!$G$37:$I$76,2,0)</f>
        <v>生命</v>
      </c>
      <c r="K1043" s="28">
        <v>3000</v>
      </c>
      <c r="L1043" s="28" t="str">
        <f>G1043&amp;"+"&amp;H1043&amp;"，"&amp;J1043&amp;"+"&amp;K1043&amp;""</f>
        <v>防御+400，生命+3000</v>
      </c>
      <c r="M1043" s="1">
        <v>2</v>
      </c>
      <c r="N1043" s="1" t="str">
        <f t="shared" si="121"/>
        <v>18</v>
      </c>
    </row>
    <row r="1044" spans="1:14" x14ac:dyDescent="0.25">
      <c r="A1044" s="5" t="str">
        <f t="shared" si="127"/>
        <v>41803904</v>
      </c>
      <c r="B1044" s="5">
        <v>41803</v>
      </c>
      <c r="C1044" s="5" t="s">
        <v>114</v>
      </c>
      <c r="D1044" s="5">
        <v>4</v>
      </c>
      <c r="E1044" s="8" t="s">
        <v>136</v>
      </c>
      <c r="F1044" s="9">
        <v>7</v>
      </c>
      <c r="G1044" s="28" t="str">
        <f>VLOOKUP(F1044,'111'!$G$37:$I$76,2,0)</f>
        <v>伤害加成</v>
      </c>
      <c r="H1044" s="28">
        <v>60</v>
      </c>
      <c r="I1044" s="28">
        <v>13</v>
      </c>
      <c r="J1044" s="28" t="str">
        <f>VLOOKUP(I1044,'111'!$G$37:$I$76,2,0)</f>
        <v>暴击伤害</v>
      </c>
      <c r="K1044" s="28">
        <v>160</v>
      </c>
      <c r="L1044" s="28" t="str">
        <f>G1044&amp;"+"&amp;H1044/10&amp;"%，"&amp;J1044&amp;"+"&amp;K1044/10&amp;"%"</f>
        <v>伤害加成+6%，暴击伤害+16%</v>
      </c>
      <c r="M1044" s="1">
        <v>2</v>
      </c>
      <c r="N1044" s="1" t="str">
        <f t="shared" si="121"/>
        <v>18</v>
      </c>
    </row>
    <row r="1045" spans="1:14" x14ac:dyDescent="0.25">
      <c r="A1045" s="5" t="str">
        <f t="shared" si="127"/>
        <v>41803905</v>
      </c>
      <c r="B1045" s="5">
        <v>41803</v>
      </c>
      <c r="C1045" s="5" t="s">
        <v>114</v>
      </c>
      <c r="D1045" s="5">
        <v>5</v>
      </c>
      <c r="E1045" s="8" t="s">
        <v>137</v>
      </c>
      <c r="F1045" s="9">
        <v>7</v>
      </c>
      <c r="G1045" s="28" t="str">
        <f>VLOOKUP(F1045,'111'!$G$37:$I$76,2,0)</f>
        <v>伤害加成</v>
      </c>
      <c r="H1045" s="28">
        <v>100</v>
      </c>
      <c r="I1045" s="28">
        <v>8</v>
      </c>
      <c r="J1045" s="28" t="str">
        <f>VLOOKUP(I1045,'111'!$G$37:$I$76,2,0)</f>
        <v>伤害减免</v>
      </c>
      <c r="K1045" s="28">
        <v>40</v>
      </c>
      <c r="L1045" s="28" t="str">
        <f>G1045&amp;"+"&amp;H1045/10&amp;"%，"&amp;J1045&amp;"+"&amp;K1045/10&amp;"%"</f>
        <v>伤害加成+10%，伤害减免+4%</v>
      </c>
      <c r="M1045" s="1">
        <v>2</v>
      </c>
      <c r="N1045" s="1" t="str">
        <f t="shared" si="121"/>
        <v>18</v>
      </c>
    </row>
    <row r="1046" spans="1:14" x14ac:dyDescent="0.25">
      <c r="A1046" s="5" t="str">
        <f t="shared" si="125"/>
        <v>41803906</v>
      </c>
      <c r="B1046" s="5">
        <v>41803</v>
      </c>
      <c r="C1046" s="5" t="s">
        <v>114</v>
      </c>
      <c r="D1046" s="5">
        <v>6</v>
      </c>
      <c r="E1046" s="8" t="s">
        <v>211</v>
      </c>
      <c r="F1046" s="9">
        <v>2</v>
      </c>
      <c r="G1046" s="28" t="str">
        <f>VLOOKUP(F1046,'111'!$G$37:$I$76,2,0)</f>
        <v>攻击</v>
      </c>
      <c r="H1046" s="28">
        <v>2000</v>
      </c>
      <c r="I1046" s="28">
        <v>3</v>
      </c>
      <c r="J1046" s="28" t="str">
        <f>VLOOKUP(I1046,'111'!$G$37:$I$76,2,0)</f>
        <v>防御</v>
      </c>
      <c r="K1046" s="28">
        <v>600</v>
      </c>
      <c r="L1046" s="28" t="str">
        <f>G1046&amp;"+"&amp;H1046&amp;"，"&amp;J1046&amp;"+"&amp;K1046&amp;""</f>
        <v>攻击+2000，防御+600</v>
      </c>
      <c r="M1046" s="1">
        <v>2</v>
      </c>
      <c r="N1046" s="1" t="str">
        <f t="shared" ref="N1046:N1109" si="128">MIDB(B1046,2,2)</f>
        <v>18</v>
      </c>
    </row>
    <row r="1047" spans="1:14" x14ac:dyDescent="0.25">
      <c r="A1047" s="5" t="str">
        <f t="shared" si="125"/>
        <v>41803907</v>
      </c>
      <c r="B1047" s="5">
        <v>41803</v>
      </c>
      <c r="C1047" s="5" t="s">
        <v>114</v>
      </c>
      <c r="D1047" s="5">
        <v>7</v>
      </c>
      <c r="E1047" s="8" t="s">
        <v>212</v>
      </c>
      <c r="F1047" s="9">
        <v>5</v>
      </c>
      <c r="G1047" s="28" t="str">
        <f>VLOOKUP(F1047,'111'!$G$37:$I$76,2,0)</f>
        <v>攻击加成</v>
      </c>
      <c r="H1047" s="28">
        <v>80</v>
      </c>
      <c r="I1047" s="28">
        <v>22</v>
      </c>
      <c r="J1047" s="28" t="str">
        <f>VLOOKUP(I1047,'111'!$G$37:$I$76,2,0)</f>
        <v>最终增伤</v>
      </c>
      <c r="K1047" s="28">
        <v>30</v>
      </c>
      <c r="L1047" s="28" t="str">
        <f>G1047&amp;"+"&amp;H1047/10&amp;"%，"&amp;J1047&amp;"+"&amp;K1047/10&amp;"%"</f>
        <v>攻击加成+8%，最终增伤+3%</v>
      </c>
      <c r="M1047" s="1">
        <v>2</v>
      </c>
      <c r="N1047" s="1" t="str">
        <f t="shared" si="128"/>
        <v>18</v>
      </c>
    </row>
    <row r="1048" spans="1:14" x14ac:dyDescent="0.25">
      <c r="A1048" s="5" t="str">
        <f t="shared" si="125"/>
        <v>41803908</v>
      </c>
      <c r="B1048" s="5">
        <v>41803</v>
      </c>
      <c r="C1048" s="5" t="s">
        <v>114</v>
      </c>
      <c r="D1048" s="5">
        <v>8</v>
      </c>
      <c r="E1048" s="8" t="s">
        <v>213</v>
      </c>
      <c r="F1048" s="9">
        <v>2</v>
      </c>
      <c r="G1048" s="28" t="str">
        <f>VLOOKUP(F1048,'111'!$G$37:$I$76,2,0)</f>
        <v>攻击</v>
      </c>
      <c r="H1048" s="28">
        <v>3000</v>
      </c>
      <c r="I1048" s="28">
        <v>3</v>
      </c>
      <c r="J1048" s="28" t="str">
        <f>VLOOKUP(I1048,'111'!$G$37:$I$76,2,0)</f>
        <v>防御</v>
      </c>
      <c r="K1048" s="28">
        <v>900</v>
      </c>
      <c r="L1048" s="28" t="str">
        <f>G1048&amp;"+"&amp;H1048&amp;"，"&amp;J1048&amp;"+"&amp;K1048&amp;""</f>
        <v>攻击+3000，防御+900</v>
      </c>
      <c r="M1048" s="1">
        <v>2</v>
      </c>
      <c r="N1048" s="1" t="str">
        <f t="shared" si="128"/>
        <v>18</v>
      </c>
    </row>
    <row r="1049" spans="1:14" x14ac:dyDescent="0.25">
      <c r="A1049" s="5" t="str">
        <f t="shared" si="125"/>
        <v>41803909</v>
      </c>
      <c r="B1049" s="5">
        <v>41803</v>
      </c>
      <c r="C1049" s="5" t="s">
        <v>114</v>
      </c>
      <c r="D1049" s="5">
        <v>9</v>
      </c>
      <c r="E1049" s="8" t="s">
        <v>214</v>
      </c>
      <c r="F1049" s="9">
        <v>5</v>
      </c>
      <c r="G1049" s="28" t="str">
        <f>VLOOKUP(F1049,'111'!$G$37:$I$76,2,0)</f>
        <v>攻击加成</v>
      </c>
      <c r="H1049" s="28">
        <v>120</v>
      </c>
      <c r="I1049" s="28">
        <v>22</v>
      </c>
      <c r="J1049" s="28" t="str">
        <f>VLOOKUP(I1049,'111'!$G$37:$I$76,2,0)</f>
        <v>最终增伤</v>
      </c>
      <c r="K1049" s="28">
        <v>45</v>
      </c>
      <c r="L1049" s="28" t="str">
        <f>G1049&amp;"+"&amp;H1049/10&amp;"%，"&amp;J1049&amp;"+"&amp;K1049/10&amp;"%"</f>
        <v>攻击加成+12%，最终增伤+4.5%</v>
      </c>
      <c r="M1049" s="1">
        <v>2</v>
      </c>
      <c r="N1049" s="1" t="str">
        <f t="shared" si="128"/>
        <v>18</v>
      </c>
    </row>
    <row r="1050" spans="1:14" x14ac:dyDescent="0.25">
      <c r="A1050" s="5" t="str">
        <f t="shared" ref="A1050:A1055" si="129">B1050&amp;9&amp;D1050</f>
        <v>41803910</v>
      </c>
      <c r="B1050" s="5">
        <v>41803</v>
      </c>
      <c r="C1050" s="5" t="s">
        <v>114</v>
      </c>
      <c r="D1050" s="5">
        <v>10</v>
      </c>
      <c r="E1050" s="8" t="s">
        <v>215</v>
      </c>
      <c r="F1050" s="9">
        <v>2</v>
      </c>
      <c r="G1050" s="28" t="str">
        <f>VLOOKUP(F1050,'111'!$G$37:$I$76,2,0)</f>
        <v>攻击</v>
      </c>
      <c r="H1050" s="28">
        <v>4500</v>
      </c>
      <c r="I1050" s="28">
        <v>3</v>
      </c>
      <c r="J1050" s="28" t="str">
        <f>VLOOKUP(I1050,'111'!$G$37:$I$76,2,0)</f>
        <v>防御</v>
      </c>
      <c r="K1050" s="28">
        <v>1350</v>
      </c>
      <c r="L1050" s="28" t="str">
        <f>G1050&amp;"+"&amp;H1050&amp;"，"&amp;J1050&amp;"+"&amp;K1050&amp;""</f>
        <v>攻击+4500，防御+1350</v>
      </c>
      <c r="M1050" s="1">
        <v>2</v>
      </c>
      <c r="N1050" s="1" t="str">
        <f t="shared" si="128"/>
        <v>18</v>
      </c>
    </row>
    <row r="1051" spans="1:14" x14ac:dyDescent="0.25">
      <c r="A1051" s="5" t="str">
        <f t="shared" si="129"/>
        <v>41803911</v>
      </c>
      <c r="B1051" s="5">
        <v>41803</v>
      </c>
      <c r="C1051" s="5" t="s">
        <v>114</v>
      </c>
      <c r="D1051" s="5">
        <v>11</v>
      </c>
      <c r="E1051" s="8" t="s">
        <v>216</v>
      </c>
      <c r="F1051" s="9">
        <v>2</v>
      </c>
      <c r="G1051" s="28" t="str">
        <f>VLOOKUP(F1051,'111'!$G$37:$I$76,2,0)</f>
        <v>攻击</v>
      </c>
      <c r="H1051" s="28"/>
      <c r="I1051" s="28">
        <v>3</v>
      </c>
      <c r="J1051" s="28" t="str">
        <f>VLOOKUP(I1051,'111'!$G$37:$I$76,2,0)</f>
        <v>防御</v>
      </c>
      <c r="K1051" s="28"/>
      <c r="L1051" s="28" t="str">
        <f>G1051&amp;"+"&amp;H1051&amp;"，"&amp;J1051&amp;"+"&amp;K1051&amp;""</f>
        <v>攻击+，防御+</v>
      </c>
      <c r="M1051" s="1">
        <v>2</v>
      </c>
      <c r="N1051" s="1" t="str">
        <f t="shared" si="128"/>
        <v>18</v>
      </c>
    </row>
    <row r="1052" spans="1:14" x14ac:dyDescent="0.25">
      <c r="A1052" s="5" t="str">
        <f t="shared" si="129"/>
        <v>41803912</v>
      </c>
      <c r="B1052" s="5">
        <v>41803</v>
      </c>
      <c r="C1052" s="5" t="s">
        <v>114</v>
      </c>
      <c r="D1052" s="5">
        <v>12</v>
      </c>
      <c r="E1052" s="8" t="s">
        <v>217</v>
      </c>
      <c r="F1052" s="9">
        <v>5</v>
      </c>
      <c r="G1052" s="28" t="str">
        <f>VLOOKUP(F1052,'111'!$G$37:$I$76,2,0)</f>
        <v>攻击加成</v>
      </c>
      <c r="H1052" s="28"/>
      <c r="I1052" s="28">
        <v>22</v>
      </c>
      <c r="J1052" s="28" t="str">
        <f>VLOOKUP(I1052,'111'!$G$37:$I$76,2,0)</f>
        <v>最终增伤</v>
      </c>
      <c r="K1052" s="28"/>
      <c r="L1052" s="28" t="str">
        <f>G1052&amp;"+"&amp;H1052/10&amp;"%，"&amp;J1052&amp;"+"&amp;K1052/10&amp;"%"</f>
        <v>攻击加成+0%，最终增伤+0%</v>
      </c>
      <c r="M1052" s="1">
        <v>2</v>
      </c>
      <c r="N1052" s="1" t="str">
        <f t="shared" si="128"/>
        <v>18</v>
      </c>
    </row>
    <row r="1053" spans="1:14" x14ac:dyDescent="0.25">
      <c r="A1053" s="5" t="str">
        <f t="shared" si="129"/>
        <v>41803913</v>
      </c>
      <c r="B1053" s="5">
        <v>41803</v>
      </c>
      <c r="C1053" s="5" t="s">
        <v>114</v>
      </c>
      <c r="D1053" s="5">
        <v>13</v>
      </c>
      <c r="E1053" s="8" t="s">
        <v>218</v>
      </c>
      <c r="F1053" s="9">
        <v>2</v>
      </c>
      <c r="G1053" s="28" t="str">
        <f>VLOOKUP(F1053,'111'!$G$37:$I$76,2,0)</f>
        <v>攻击</v>
      </c>
      <c r="H1053" s="28"/>
      <c r="I1053" s="28">
        <v>3</v>
      </c>
      <c r="J1053" s="28" t="str">
        <f>VLOOKUP(I1053,'111'!$G$37:$I$76,2,0)</f>
        <v>防御</v>
      </c>
      <c r="K1053" s="28"/>
      <c r="L1053" s="28" t="str">
        <f>G1053&amp;"+"&amp;H1053&amp;"，"&amp;J1053&amp;"+"&amp;K1053&amp;""</f>
        <v>攻击+，防御+</v>
      </c>
      <c r="M1053" s="1">
        <v>2</v>
      </c>
      <c r="N1053" s="1" t="str">
        <f t="shared" si="128"/>
        <v>18</v>
      </c>
    </row>
    <row r="1054" spans="1:14" x14ac:dyDescent="0.25">
      <c r="A1054" s="5" t="str">
        <f t="shared" si="129"/>
        <v>41803914</v>
      </c>
      <c r="B1054" s="5">
        <v>41803</v>
      </c>
      <c r="C1054" s="5" t="s">
        <v>114</v>
      </c>
      <c r="D1054" s="5">
        <v>14</v>
      </c>
      <c r="E1054" s="8" t="s">
        <v>219</v>
      </c>
      <c r="F1054" s="9">
        <v>5</v>
      </c>
      <c r="G1054" s="28" t="str">
        <f>VLOOKUP(F1054,'111'!$G$37:$I$76,2,0)</f>
        <v>攻击加成</v>
      </c>
      <c r="H1054" s="28"/>
      <c r="I1054" s="28">
        <v>22</v>
      </c>
      <c r="J1054" s="28" t="str">
        <f>VLOOKUP(I1054,'111'!$G$37:$I$76,2,0)</f>
        <v>最终增伤</v>
      </c>
      <c r="K1054" s="28"/>
      <c r="L1054" s="28" t="str">
        <f>G1054&amp;"+"&amp;H1054/10&amp;"%，"&amp;J1054&amp;"+"&amp;K1054/10&amp;"%"</f>
        <v>攻击加成+0%，最终增伤+0%</v>
      </c>
      <c r="M1054" s="1">
        <v>2</v>
      </c>
      <c r="N1054" s="1" t="str">
        <f t="shared" si="128"/>
        <v>18</v>
      </c>
    </row>
    <row r="1055" spans="1:14" x14ac:dyDescent="0.25">
      <c r="A1055" s="5" t="str">
        <f t="shared" si="129"/>
        <v>41803915</v>
      </c>
      <c r="B1055" s="5">
        <v>41803</v>
      </c>
      <c r="C1055" s="5" t="s">
        <v>114</v>
      </c>
      <c r="D1055" s="5">
        <v>15</v>
      </c>
      <c r="E1055" s="8" t="s">
        <v>220</v>
      </c>
      <c r="F1055" s="9">
        <v>2</v>
      </c>
      <c r="G1055" s="28" t="str">
        <f>VLOOKUP(F1055,'111'!$G$37:$I$76,2,0)</f>
        <v>攻击</v>
      </c>
      <c r="H1055" s="28"/>
      <c r="I1055" s="28">
        <v>3</v>
      </c>
      <c r="J1055" s="28" t="str">
        <f>VLOOKUP(I1055,'111'!$G$37:$I$76,2,0)</f>
        <v>防御</v>
      </c>
      <c r="K1055" s="28"/>
      <c r="L1055" s="28" t="str">
        <f>G1055&amp;"+"&amp;H1055&amp;"，"&amp;J1055&amp;"+"&amp;K1055&amp;""</f>
        <v>攻击+，防御+</v>
      </c>
      <c r="M1055" s="1">
        <v>2</v>
      </c>
      <c r="N1055" s="1" t="str">
        <f t="shared" si="128"/>
        <v>18</v>
      </c>
    </row>
    <row r="1056" spans="1:14" x14ac:dyDescent="0.25">
      <c r="A1056" s="5" t="str">
        <f t="shared" ref="A1056:A1119" si="130">B1056&amp;90&amp;D1056</f>
        <v>41804901</v>
      </c>
      <c r="B1056" s="5">
        <v>41804</v>
      </c>
      <c r="C1056" s="19" t="s">
        <v>115</v>
      </c>
      <c r="D1056" s="5">
        <v>1</v>
      </c>
      <c r="E1056" s="8" t="s">
        <v>133</v>
      </c>
      <c r="F1056" s="9">
        <v>2</v>
      </c>
      <c r="G1056" s="28" t="str">
        <f>VLOOKUP(F1056,'111'!$G$37:$I$76,2,0)</f>
        <v>攻击</v>
      </c>
      <c r="H1056" s="28">
        <v>400</v>
      </c>
      <c r="I1056" s="28">
        <v>1</v>
      </c>
      <c r="J1056" s="28" t="str">
        <f>VLOOKUP(I1056,'111'!$G$37:$I$76,2,0)</f>
        <v>生命</v>
      </c>
      <c r="K1056" s="28">
        <v>1000</v>
      </c>
      <c r="L1056" s="28" t="str">
        <f>G1056&amp;"+"&amp;H1056&amp;"，"&amp;J1056&amp;"+"&amp;K1056</f>
        <v>攻击+400，生命+1000</v>
      </c>
      <c r="M1056" s="1">
        <v>2</v>
      </c>
      <c r="N1056" s="1" t="str">
        <f t="shared" si="128"/>
        <v>18</v>
      </c>
    </row>
    <row r="1057" spans="1:14" x14ac:dyDescent="0.25">
      <c r="A1057" s="5" t="str">
        <f t="shared" si="130"/>
        <v>41804902</v>
      </c>
      <c r="B1057" s="5">
        <v>41804</v>
      </c>
      <c r="C1057" s="19" t="s">
        <v>115</v>
      </c>
      <c r="D1057" s="5">
        <v>2</v>
      </c>
      <c r="E1057" s="8" t="s">
        <v>134</v>
      </c>
      <c r="F1057" s="9">
        <v>5</v>
      </c>
      <c r="G1057" s="28" t="str">
        <f>VLOOKUP(F1057,'111'!$G$37:$I$76,2,0)</f>
        <v>攻击加成</v>
      </c>
      <c r="H1057" s="28">
        <v>80</v>
      </c>
      <c r="I1057" s="28">
        <v>9</v>
      </c>
      <c r="J1057" s="28" t="str">
        <f>VLOOKUP(I1057,'111'!$G$37:$I$76,2,0)</f>
        <v>命中</v>
      </c>
      <c r="K1057" s="28">
        <v>80</v>
      </c>
      <c r="L1057" s="28" t="str">
        <f>G1057&amp;"+"&amp;H1057/10&amp;"%，"&amp;J1057&amp;"+"&amp;K1057/10&amp;"%"</f>
        <v>攻击加成+8%，命中+8%</v>
      </c>
      <c r="M1057" s="1">
        <v>2</v>
      </c>
      <c r="N1057" s="1" t="str">
        <f t="shared" si="128"/>
        <v>18</v>
      </c>
    </row>
    <row r="1058" spans="1:14" x14ac:dyDescent="0.25">
      <c r="A1058" s="5" t="str">
        <f t="shared" si="130"/>
        <v>41804903</v>
      </c>
      <c r="B1058" s="5">
        <v>41804</v>
      </c>
      <c r="C1058" s="19" t="s">
        <v>115</v>
      </c>
      <c r="D1058" s="5">
        <v>3</v>
      </c>
      <c r="E1058" s="8" t="s">
        <v>135</v>
      </c>
      <c r="F1058" s="9">
        <v>3</v>
      </c>
      <c r="G1058" s="28" t="str">
        <f>VLOOKUP(F1058,'111'!$G$37:$I$76,2,0)</f>
        <v>防御</v>
      </c>
      <c r="H1058" s="28">
        <v>400</v>
      </c>
      <c r="I1058" s="28">
        <v>1</v>
      </c>
      <c r="J1058" s="28" t="str">
        <f>VLOOKUP(I1058,'111'!$G$37:$I$76,2,0)</f>
        <v>生命</v>
      </c>
      <c r="K1058" s="28">
        <v>3000</v>
      </c>
      <c r="L1058" s="28" t="str">
        <f>G1058&amp;"+"&amp;H1058&amp;"，"&amp;J1058&amp;"+"&amp;K1058&amp;""</f>
        <v>防御+400，生命+3000</v>
      </c>
      <c r="M1058" s="1">
        <v>2</v>
      </c>
      <c r="N1058" s="1" t="str">
        <f t="shared" si="128"/>
        <v>18</v>
      </c>
    </row>
    <row r="1059" spans="1:14" x14ac:dyDescent="0.25">
      <c r="A1059" s="5" t="str">
        <f t="shared" si="130"/>
        <v>41804904</v>
      </c>
      <c r="B1059" s="5">
        <v>41804</v>
      </c>
      <c r="C1059" s="19" t="s">
        <v>115</v>
      </c>
      <c r="D1059" s="5">
        <v>4</v>
      </c>
      <c r="E1059" s="8" t="s">
        <v>136</v>
      </c>
      <c r="F1059" s="9">
        <v>7</v>
      </c>
      <c r="G1059" s="28" t="str">
        <f>VLOOKUP(F1059,'111'!$G$37:$I$76,2,0)</f>
        <v>伤害加成</v>
      </c>
      <c r="H1059" s="28">
        <v>60</v>
      </c>
      <c r="I1059" s="28">
        <v>13</v>
      </c>
      <c r="J1059" s="28" t="str">
        <f>VLOOKUP(I1059,'111'!$G$37:$I$76,2,0)</f>
        <v>暴击伤害</v>
      </c>
      <c r="K1059" s="28">
        <v>160</v>
      </c>
      <c r="L1059" s="28" t="str">
        <f>G1059&amp;"+"&amp;H1059/10&amp;"%，"&amp;J1059&amp;"+"&amp;K1059/10&amp;"%"</f>
        <v>伤害加成+6%，暴击伤害+16%</v>
      </c>
      <c r="M1059" s="1">
        <v>2</v>
      </c>
      <c r="N1059" s="1" t="str">
        <f t="shared" si="128"/>
        <v>18</v>
      </c>
    </row>
    <row r="1060" spans="1:14" x14ac:dyDescent="0.25">
      <c r="A1060" s="5" t="str">
        <f t="shared" si="130"/>
        <v>41804905</v>
      </c>
      <c r="B1060" s="5">
        <v>41804</v>
      </c>
      <c r="C1060" s="19" t="s">
        <v>115</v>
      </c>
      <c r="D1060" s="5">
        <v>5</v>
      </c>
      <c r="E1060" s="8" t="s">
        <v>137</v>
      </c>
      <c r="F1060" s="9">
        <v>7</v>
      </c>
      <c r="G1060" s="28" t="str">
        <f>VLOOKUP(F1060,'111'!$G$37:$I$76,2,0)</f>
        <v>伤害加成</v>
      </c>
      <c r="H1060" s="28">
        <v>100</v>
      </c>
      <c r="I1060" s="28">
        <v>8</v>
      </c>
      <c r="J1060" s="28" t="str">
        <f>VLOOKUP(I1060,'111'!$G$37:$I$76,2,0)</f>
        <v>伤害减免</v>
      </c>
      <c r="K1060" s="28">
        <v>40</v>
      </c>
      <c r="L1060" s="28" t="str">
        <f>G1060&amp;"+"&amp;H1060/10&amp;"%，"&amp;J1060&amp;"+"&amp;K1060/10&amp;"%"</f>
        <v>伤害加成+10%，伤害减免+4%</v>
      </c>
      <c r="M1060" s="1">
        <v>2</v>
      </c>
      <c r="N1060" s="1" t="str">
        <f t="shared" si="128"/>
        <v>18</v>
      </c>
    </row>
    <row r="1061" spans="1:14" x14ac:dyDescent="0.25">
      <c r="A1061" s="5" t="str">
        <f t="shared" si="130"/>
        <v>41804906</v>
      </c>
      <c r="B1061" s="5">
        <v>41804</v>
      </c>
      <c r="C1061" s="19" t="s">
        <v>115</v>
      </c>
      <c r="D1061" s="5">
        <v>6</v>
      </c>
      <c r="E1061" s="8" t="s">
        <v>211</v>
      </c>
      <c r="F1061" s="9">
        <v>2</v>
      </c>
      <c r="G1061" s="28" t="str">
        <f>VLOOKUP(F1061,'111'!$G$37:$I$76,2,0)</f>
        <v>攻击</v>
      </c>
      <c r="H1061" s="28">
        <v>2000</v>
      </c>
      <c r="I1061" s="28">
        <v>3</v>
      </c>
      <c r="J1061" s="28" t="str">
        <f>VLOOKUP(I1061,'111'!$G$37:$I$76,2,0)</f>
        <v>防御</v>
      </c>
      <c r="K1061" s="28">
        <v>600</v>
      </c>
      <c r="L1061" s="28" t="str">
        <f>G1061&amp;"+"&amp;H1061&amp;"，"&amp;J1061&amp;"+"&amp;K1061&amp;""</f>
        <v>攻击+2000，防御+600</v>
      </c>
      <c r="M1061" s="1">
        <v>2</v>
      </c>
      <c r="N1061" s="1" t="str">
        <f t="shared" si="128"/>
        <v>18</v>
      </c>
    </row>
    <row r="1062" spans="1:14" x14ac:dyDescent="0.25">
      <c r="A1062" s="5" t="str">
        <f t="shared" si="130"/>
        <v>41804907</v>
      </c>
      <c r="B1062" s="5">
        <v>41804</v>
      </c>
      <c r="C1062" s="19" t="s">
        <v>115</v>
      </c>
      <c r="D1062" s="5">
        <v>7</v>
      </c>
      <c r="E1062" s="8" t="s">
        <v>212</v>
      </c>
      <c r="F1062" s="9">
        <v>5</v>
      </c>
      <c r="G1062" s="28" t="str">
        <f>VLOOKUP(F1062,'111'!$G$37:$I$76,2,0)</f>
        <v>攻击加成</v>
      </c>
      <c r="H1062" s="28">
        <v>80</v>
      </c>
      <c r="I1062" s="28">
        <v>22</v>
      </c>
      <c r="J1062" s="28" t="str">
        <f>VLOOKUP(I1062,'111'!$G$37:$I$76,2,0)</f>
        <v>最终增伤</v>
      </c>
      <c r="K1062" s="28">
        <v>30</v>
      </c>
      <c r="L1062" s="28" t="str">
        <f>G1062&amp;"+"&amp;H1062/10&amp;"%，"&amp;J1062&amp;"+"&amp;K1062/10&amp;"%"</f>
        <v>攻击加成+8%，最终增伤+3%</v>
      </c>
      <c r="M1062" s="1">
        <v>2</v>
      </c>
      <c r="N1062" s="1" t="str">
        <f t="shared" si="128"/>
        <v>18</v>
      </c>
    </row>
    <row r="1063" spans="1:14" x14ac:dyDescent="0.25">
      <c r="A1063" s="5" t="str">
        <f t="shared" si="130"/>
        <v>41804908</v>
      </c>
      <c r="B1063" s="5">
        <v>41804</v>
      </c>
      <c r="C1063" s="19" t="s">
        <v>115</v>
      </c>
      <c r="D1063" s="5">
        <v>8</v>
      </c>
      <c r="E1063" s="8" t="s">
        <v>213</v>
      </c>
      <c r="F1063" s="9">
        <v>2</v>
      </c>
      <c r="G1063" s="28" t="str">
        <f>VLOOKUP(F1063,'111'!$G$37:$I$76,2,0)</f>
        <v>攻击</v>
      </c>
      <c r="H1063" s="28">
        <v>3000</v>
      </c>
      <c r="I1063" s="28">
        <v>3</v>
      </c>
      <c r="J1063" s="28" t="str">
        <f>VLOOKUP(I1063,'111'!$G$37:$I$76,2,0)</f>
        <v>防御</v>
      </c>
      <c r="K1063" s="28">
        <v>900</v>
      </c>
      <c r="L1063" s="28" t="str">
        <f>G1063&amp;"+"&amp;H1063&amp;"，"&amp;J1063&amp;"+"&amp;K1063&amp;""</f>
        <v>攻击+3000，防御+900</v>
      </c>
      <c r="M1063" s="1">
        <v>2</v>
      </c>
      <c r="N1063" s="1" t="str">
        <f t="shared" si="128"/>
        <v>18</v>
      </c>
    </row>
    <row r="1064" spans="1:14" x14ac:dyDescent="0.25">
      <c r="A1064" s="5" t="str">
        <f t="shared" si="130"/>
        <v>41804909</v>
      </c>
      <c r="B1064" s="5">
        <v>41804</v>
      </c>
      <c r="C1064" s="19" t="s">
        <v>115</v>
      </c>
      <c r="D1064" s="5">
        <v>9</v>
      </c>
      <c r="E1064" s="8" t="s">
        <v>214</v>
      </c>
      <c r="F1064" s="9">
        <v>5</v>
      </c>
      <c r="G1064" s="28" t="str">
        <f>VLOOKUP(F1064,'111'!$G$37:$I$76,2,0)</f>
        <v>攻击加成</v>
      </c>
      <c r="H1064" s="28">
        <v>120</v>
      </c>
      <c r="I1064" s="28">
        <v>22</v>
      </c>
      <c r="J1064" s="28" t="str">
        <f>VLOOKUP(I1064,'111'!$G$37:$I$76,2,0)</f>
        <v>最终增伤</v>
      </c>
      <c r="K1064" s="28">
        <v>45</v>
      </c>
      <c r="L1064" s="28" t="str">
        <f>G1064&amp;"+"&amp;H1064/10&amp;"%，"&amp;J1064&amp;"+"&amp;K1064/10&amp;"%"</f>
        <v>攻击加成+12%，最终增伤+4.5%</v>
      </c>
      <c r="M1064" s="1">
        <v>2</v>
      </c>
      <c r="N1064" s="1" t="str">
        <f t="shared" si="128"/>
        <v>18</v>
      </c>
    </row>
    <row r="1065" spans="1:14" x14ac:dyDescent="0.25">
      <c r="A1065" s="5" t="str">
        <f t="shared" ref="A1065:A1128" si="131">B1065&amp;9&amp;D1065</f>
        <v>41804910</v>
      </c>
      <c r="B1065" s="5">
        <v>41804</v>
      </c>
      <c r="C1065" s="19" t="s">
        <v>115</v>
      </c>
      <c r="D1065" s="5">
        <v>10</v>
      </c>
      <c r="E1065" s="8" t="s">
        <v>215</v>
      </c>
      <c r="F1065" s="9">
        <v>2</v>
      </c>
      <c r="G1065" s="28" t="str">
        <f>VLOOKUP(F1065,'111'!$G$37:$I$76,2,0)</f>
        <v>攻击</v>
      </c>
      <c r="H1065" s="28">
        <v>4500</v>
      </c>
      <c r="I1065" s="28">
        <v>3</v>
      </c>
      <c r="J1065" s="28" t="str">
        <f>VLOOKUP(I1065,'111'!$G$37:$I$76,2,0)</f>
        <v>防御</v>
      </c>
      <c r="K1065" s="28">
        <v>1350</v>
      </c>
      <c r="L1065" s="28" t="str">
        <f>G1065&amp;"+"&amp;H1065&amp;"，"&amp;J1065&amp;"+"&amp;K1065&amp;""</f>
        <v>攻击+4500，防御+1350</v>
      </c>
      <c r="M1065" s="1">
        <v>2</v>
      </c>
      <c r="N1065" s="1" t="str">
        <f t="shared" si="128"/>
        <v>18</v>
      </c>
    </row>
    <row r="1066" spans="1:14" x14ac:dyDescent="0.25">
      <c r="A1066" s="5" t="str">
        <f t="shared" si="131"/>
        <v>41804911</v>
      </c>
      <c r="B1066" s="5">
        <v>41804</v>
      </c>
      <c r="C1066" s="19" t="s">
        <v>115</v>
      </c>
      <c r="D1066" s="5">
        <v>11</v>
      </c>
      <c r="E1066" s="8" t="s">
        <v>216</v>
      </c>
      <c r="F1066" s="9">
        <v>2</v>
      </c>
      <c r="G1066" s="28" t="str">
        <f>VLOOKUP(F1066,'111'!$G$37:$I$76,2,0)</f>
        <v>攻击</v>
      </c>
      <c r="H1066" s="28"/>
      <c r="I1066" s="28">
        <v>3</v>
      </c>
      <c r="J1066" s="28" t="str">
        <f>VLOOKUP(I1066,'111'!$G$37:$I$76,2,0)</f>
        <v>防御</v>
      </c>
      <c r="K1066" s="28"/>
      <c r="L1066" s="28" t="str">
        <f>G1066&amp;"+"&amp;H1066&amp;"，"&amp;J1066&amp;"+"&amp;K1066&amp;""</f>
        <v>攻击+，防御+</v>
      </c>
      <c r="M1066" s="1">
        <v>2</v>
      </c>
      <c r="N1066" s="1" t="str">
        <f t="shared" si="128"/>
        <v>18</v>
      </c>
    </row>
    <row r="1067" spans="1:14" x14ac:dyDescent="0.25">
      <c r="A1067" s="5" t="str">
        <f t="shared" si="131"/>
        <v>41804912</v>
      </c>
      <c r="B1067" s="5">
        <v>41804</v>
      </c>
      <c r="C1067" s="19" t="s">
        <v>115</v>
      </c>
      <c r="D1067" s="5">
        <v>12</v>
      </c>
      <c r="E1067" s="8" t="s">
        <v>217</v>
      </c>
      <c r="F1067" s="9">
        <v>5</v>
      </c>
      <c r="G1067" s="28" t="str">
        <f>VLOOKUP(F1067,'111'!$G$37:$I$76,2,0)</f>
        <v>攻击加成</v>
      </c>
      <c r="H1067" s="28"/>
      <c r="I1067" s="28">
        <v>22</v>
      </c>
      <c r="J1067" s="28" t="str">
        <f>VLOOKUP(I1067,'111'!$G$37:$I$76,2,0)</f>
        <v>最终增伤</v>
      </c>
      <c r="K1067" s="28"/>
      <c r="L1067" s="28" t="str">
        <f>G1067&amp;"+"&amp;H1067/10&amp;"%，"&amp;J1067&amp;"+"&amp;K1067/10&amp;"%"</f>
        <v>攻击加成+0%，最终增伤+0%</v>
      </c>
      <c r="M1067" s="1">
        <v>2</v>
      </c>
      <c r="N1067" s="1" t="str">
        <f t="shared" si="128"/>
        <v>18</v>
      </c>
    </row>
    <row r="1068" spans="1:14" x14ac:dyDescent="0.25">
      <c r="A1068" s="5" t="str">
        <f t="shared" si="131"/>
        <v>41804913</v>
      </c>
      <c r="B1068" s="5">
        <v>41804</v>
      </c>
      <c r="C1068" s="19" t="s">
        <v>115</v>
      </c>
      <c r="D1068" s="5">
        <v>13</v>
      </c>
      <c r="E1068" s="8" t="s">
        <v>218</v>
      </c>
      <c r="F1068" s="9">
        <v>2</v>
      </c>
      <c r="G1068" s="28" t="str">
        <f>VLOOKUP(F1068,'111'!$G$37:$I$76,2,0)</f>
        <v>攻击</v>
      </c>
      <c r="H1068" s="28"/>
      <c r="I1068" s="28">
        <v>3</v>
      </c>
      <c r="J1068" s="28" t="str">
        <f>VLOOKUP(I1068,'111'!$G$37:$I$76,2,0)</f>
        <v>防御</v>
      </c>
      <c r="K1068" s="28"/>
      <c r="L1068" s="28" t="str">
        <f>G1068&amp;"+"&amp;H1068&amp;"，"&amp;J1068&amp;"+"&amp;K1068&amp;""</f>
        <v>攻击+，防御+</v>
      </c>
      <c r="M1068" s="1">
        <v>2</v>
      </c>
      <c r="N1068" s="1" t="str">
        <f t="shared" si="128"/>
        <v>18</v>
      </c>
    </row>
    <row r="1069" spans="1:14" x14ac:dyDescent="0.25">
      <c r="A1069" s="5" t="str">
        <f t="shared" si="131"/>
        <v>41804914</v>
      </c>
      <c r="B1069" s="5">
        <v>41804</v>
      </c>
      <c r="C1069" s="19" t="s">
        <v>115</v>
      </c>
      <c r="D1069" s="5">
        <v>14</v>
      </c>
      <c r="E1069" s="8" t="s">
        <v>219</v>
      </c>
      <c r="F1069" s="9">
        <v>5</v>
      </c>
      <c r="G1069" s="28" t="str">
        <f>VLOOKUP(F1069,'111'!$G$37:$I$76,2,0)</f>
        <v>攻击加成</v>
      </c>
      <c r="H1069" s="28"/>
      <c r="I1069" s="28">
        <v>22</v>
      </c>
      <c r="J1069" s="28" t="str">
        <f>VLOOKUP(I1069,'111'!$G$37:$I$76,2,0)</f>
        <v>最终增伤</v>
      </c>
      <c r="K1069" s="28"/>
      <c r="L1069" s="28" t="str">
        <f>G1069&amp;"+"&amp;H1069/10&amp;"%，"&amp;J1069&amp;"+"&amp;K1069/10&amp;"%"</f>
        <v>攻击加成+0%，最终增伤+0%</v>
      </c>
      <c r="M1069" s="1">
        <v>2</v>
      </c>
      <c r="N1069" s="1" t="str">
        <f t="shared" si="128"/>
        <v>18</v>
      </c>
    </row>
    <row r="1070" spans="1:14" x14ac:dyDescent="0.25">
      <c r="A1070" s="5" t="str">
        <f t="shared" si="131"/>
        <v>41804915</v>
      </c>
      <c r="B1070" s="5">
        <v>41804</v>
      </c>
      <c r="C1070" s="19" t="s">
        <v>115</v>
      </c>
      <c r="D1070" s="5">
        <v>15</v>
      </c>
      <c r="E1070" s="8" t="s">
        <v>220</v>
      </c>
      <c r="F1070" s="9">
        <v>2</v>
      </c>
      <c r="G1070" s="28" t="str">
        <f>VLOOKUP(F1070,'111'!$G$37:$I$76,2,0)</f>
        <v>攻击</v>
      </c>
      <c r="H1070" s="28"/>
      <c r="I1070" s="28">
        <v>3</v>
      </c>
      <c r="J1070" s="28" t="str">
        <f>VLOOKUP(I1070,'111'!$G$37:$I$76,2,0)</f>
        <v>防御</v>
      </c>
      <c r="K1070" s="28"/>
      <c r="L1070" s="28" t="str">
        <f>G1070&amp;"+"&amp;H1070&amp;"，"&amp;J1070&amp;"+"&amp;K1070&amp;""</f>
        <v>攻击+，防御+</v>
      </c>
      <c r="M1070" s="1">
        <v>2</v>
      </c>
      <c r="N1070" s="1" t="str">
        <f t="shared" si="128"/>
        <v>18</v>
      </c>
    </row>
    <row r="1071" spans="1:14" x14ac:dyDescent="0.25">
      <c r="A1071" s="5" t="str">
        <f t="shared" si="130"/>
        <v>41501901</v>
      </c>
      <c r="B1071" s="5">
        <v>41501</v>
      </c>
      <c r="C1071" s="5" t="s">
        <v>116</v>
      </c>
      <c r="D1071" s="5">
        <v>1</v>
      </c>
      <c r="E1071" s="8" t="s">
        <v>133</v>
      </c>
      <c r="F1071" s="9">
        <v>2</v>
      </c>
      <c r="G1071" s="28" t="s">
        <v>158</v>
      </c>
      <c r="H1071" s="28">
        <v>300</v>
      </c>
      <c r="I1071" s="28">
        <v>1</v>
      </c>
      <c r="J1071" s="28" t="s">
        <v>156</v>
      </c>
      <c r="K1071" s="28">
        <v>750</v>
      </c>
      <c r="L1071" s="28" t="str">
        <f>G1071&amp;"+"&amp;H1071&amp;"，"&amp;J1071&amp;"+"&amp;K1071</f>
        <v>攻击+300，生命+750</v>
      </c>
      <c r="M1071" s="1">
        <v>2</v>
      </c>
      <c r="N1071" s="1" t="str">
        <f t="shared" si="128"/>
        <v>15</v>
      </c>
    </row>
    <row r="1072" spans="1:14" x14ac:dyDescent="0.25">
      <c r="A1072" s="5" t="str">
        <f t="shared" si="130"/>
        <v>41501902</v>
      </c>
      <c r="B1072" s="5">
        <v>41501</v>
      </c>
      <c r="C1072" s="5" t="s">
        <v>116</v>
      </c>
      <c r="D1072" s="5">
        <v>2</v>
      </c>
      <c r="E1072" s="8" t="s">
        <v>134</v>
      </c>
      <c r="F1072" s="9">
        <v>5</v>
      </c>
      <c r="G1072" s="28" t="s">
        <v>161</v>
      </c>
      <c r="H1072" s="28">
        <v>60</v>
      </c>
      <c r="I1072" s="28">
        <v>9</v>
      </c>
      <c r="J1072" s="28" t="s">
        <v>164</v>
      </c>
      <c r="K1072" s="28">
        <v>60</v>
      </c>
      <c r="L1072" s="28" t="str">
        <f>G1072&amp;"+"&amp;H1072/10&amp;"%，"&amp;J1072&amp;"+"&amp;K1072/10&amp;"%"</f>
        <v>攻击加成+6%，命中+6%</v>
      </c>
      <c r="M1072" s="1">
        <v>2</v>
      </c>
      <c r="N1072" s="1" t="str">
        <f t="shared" si="128"/>
        <v>15</v>
      </c>
    </row>
    <row r="1073" spans="1:14" x14ac:dyDescent="0.25">
      <c r="A1073" s="5" t="str">
        <f t="shared" si="130"/>
        <v>41501903</v>
      </c>
      <c r="B1073" s="5">
        <v>41501</v>
      </c>
      <c r="C1073" s="5" t="s">
        <v>116</v>
      </c>
      <c r="D1073" s="5">
        <v>3</v>
      </c>
      <c r="E1073" s="8" t="s">
        <v>135</v>
      </c>
      <c r="F1073" s="9">
        <v>3</v>
      </c>
      <c r="G1073" s="28" t="s">
        <v>159</v>
      </c>
      <c r="H1073" s="28">
        <v>300</v>
      </c>
      <c r="I1073" s="28">
        <v>1</v>
      </c>
      <c r="J1073" s="28" t="s">
        <v>156</v>
      </c>
      <c r="K1073" s="28">
        <v>2250</v>
      </c>
      <c r="L1073" s="28" t="str">
        <f>G1073&amp;"+"&amp;H1073&amp;"，"&amp;J1073&amp;"+"&amp;K1073&amp;""</f>
        <v>防御+300，生命+2250</v>
      </c>
      <c r="M1073" s="1">
        <v>2</v>
      </c>
      <c r="N1073" s="1" t="str">
        <f t="shared" si="128"/>
        <v>15</v>
      </c>
    </row>
    <row r="1074" spans="1:14" x14ac:dyDescent="0.25">
      <c r="A1074" s="5" t="str">
        <f t="shared" si="130"/>
        <v>41501904</v>
      </c>
      <c r="B1074" s="5">
        <v>41501</v>
      </c>
      <c r="C1074" s="5" t="s">
        <v>116</v>
      </c>
      <c r="D1074" s="5">
        <v>4</v>
      </c>
      <c r="E1074" s="8" t="s">
        <v>136</v>
      </c>
      <c r="F1074" s="9">
        <v>7</v>
      </c>
      <c r="G1074" s="28" t="s">
        <v>151</v>
      </c>
      <c r="H1074" s="28">
        <v>45</v>
      </c>
      <c r="I1074" s="28">
        <v>13</v>
      </c>
      <c r="J1074" s="28" t="s">
        <v>167</v>
      </c>
      <c r="K1074" s="28">
        <v>120</v>
      </c>
      <c r="L1074" s="28" t="str">
        <f>G1074&amp;"+"&amp;H1074/10&amp;"%，"&amp;J1074&amp;"+"&amp;K1074/10&amp;"%"</f>
        <v>伤害加成+4.5%，暴击伤害+12%</v>
      </c>
      <c r="M1074" s="1">
        <v>2</v>
      </c>
      <c r="N1074" s="1" t="str">
        <f t="shared" si="128"/>
        <v>15</v>
      </c>
    </row>
    <row r="1075" spans="1:14" x14ac:dyDescent="0.25">
      <c r="A1075" s="5" t="str">
        <f t="shared" si="130"/>
        <v>41501905</v>
      </c>
      <c r="B1075" s="5">
        <v>41501</v>
      </c>
      <c r="C1075" s="5" t="s">
        <v>116</v>
      </c>
      <c r="D1075" s="5">
        <v>5</v>
      </c>
      <c r="E1075" s="8" t="s">
        <v>137</v>
      </c>
      <c r="F1075" s="9">
        <v>7</v>
      </c>
      <c r="G1075" s="28" t="s">
        <v>151</v>
      </c>
      <c r="H1075" s="28">
        <v>75</v>
      </c>
      <c r="I1075" s="28">
        <v>8</v>
      </c>
      <c r="J1075" s="28" t="s">
        <v>163</v>
      </c>
      <c r="K1075" s="28">
        <v>30</v>
      </c>
      <c r="L1075" s="28" t="str">
        <f>G1075&amp;"+"&amp;H1075/10&amp;"%，"&amp;J1075&amp;"+"&amp;K1075/10&amp;"%"</f>
        <v>伤害加成+7.5%，伤害减免+3%</v>
      </c>
      <c r="M1075" s="1">
        <v>2</v>
      </c>
      <c r="N1075" s="1" t="str">
        <f t="shared" si="128"/>
        <v>15</v>
      </c>
    </row>
    <row r="1076" spans="1:14" x14ac:dyDescent="0.25">
      <c r="A1076" s="5" t="str">
        <f t="shared" si="130"/>
        <v>41501906</v>
      </c>
      <c r="B1076" s="5">
        <v>41501</v>
      </c>
      <c r="C1076" s="5" t="s">
        <v>116</v>
      </c>
      <c r="D1076" s="5">
        <v>6</v>
      </c>
      <c r="E1076" s="8" t="s">
        <v>211</v>
      </c>
      <c r="F1076" s="9">
        <v>2</v>
      </c>
      <c r="G1076" s="28" t="s">
        <v>158</v>
      </c>
      <c r="H1076" s="28">
        <v>1500</v>
      </c>
      <c r="I1076" s="28">
        <v>3</v>
      </c>
      <c r="J1076" s="28" t="s">
        <v>159</v>
      </c>
      <c r="K1076" s="28">
        <v>450</v>
      </c>
      <c r="L1076" s="28" t="str">
        <f>G1076&amp;"+"&amp;H1076&amp;"，"&amp;J1076&amp;"+"&amp;K1076&amp;""</f>
        <v>攻击+1500，防御+450</v>
      </c>
      <c r="M1076" s="1">
        <v>2</v>
      </c>
      <c r="N1076" s="1" t="str">
        <f t="shared" si="128"/>
        <v>15</v>
      </c>
    </row>
    <row r="1077" spans="1:14" x14ac:dyDescent="0.25">
      <c r="A1077" s="5" t="str">
        <f t="shared" si="130"/>
        <v>41501907</v>
      </c>
      <c r="B1077" s="5">
        <v>41501</v>
      </c>
      <c r="C1077" s="5" t="s">
        <v>116</v>
      </c>
      <c r="D1077" s="5">
        <v>7</v>
      </c>
      <c r="E1077" s="8" t="s">
        <v>212</v>
      </c>
      <c r="F1077" s="9">
        <v>5</v>
      </c>
      <c r="G1077" s="28" t="s">
        <v>161</v>
      </c>
      <c r="H1077" s="28">
        <v>60</v>
      </c>
      <c r="I1077" s="28">
        <v>22</v>
      </c>
      <c r="J1077" s="28" t="s">
        <v>236</v>
      </c>
      <c r="K1077" s="28">
        <v>22</v>
      </c>
      <c r="L1077" s="28" t="str">
        <f>G1077&amp;"+"&amp;H1077/10&amp;"%，"&amp;J1077&amp;"+"&amp;K1077/10&amp;"%"</f>
        <v>攻击加成+6%，最终增伤+2.2%</v>
      </c>
      <c r="M1077" s="1">
        <v>2</v>
      </c>
      <c r="N1077" s="1" t="str">
        <f t="shared" si="128"/>
        <v>15</v>
      </c>
    </row>
    <row r="1078" spans="1:14" x14ac:dyDescent="0.25">
      <c r="A1078" s="5" t="str">
        <f t="shared" si="130"/>
        <v>41501908</v>
      </c>
      <c r="B1078" s="5">
        <v>41501</v>
      </c>
      <c r="C1078" s="5" t="s">
        <v>116</v>
      </c>
      <c r="D1078" s="5">
        <v>8</v>
      </c>
      <c r="E1078" s="8" t="s">
        <v>213</v>
      </c>
      <c r="F1078" s="9">
        <v>2</v>
      </c>
      <c r="G1078" s="28" t="s">
        <v>158</v>
      </c>
      <c r="H1078" s="28">
        <v>2250</v>
      </c>
      <c r="I1078" s="28">
        <v>3</v>
      </c>
      <c r="J1078" s="28" t="s">
        <v>159</v>
      </c>
      <c r="K1078" s="28">
        <v>675</v>
      </c>
      <c r="L1078" s="28" t="str">
        <f>G1078&amp;"+"&amp;H1078&amp;"，"&amp;J1078&amp;"+"&amp;K1078&amp;""</f>
        <v>攻击+2250，防御+675</v>
      </c>
      <c r="M1078" s="1">
        <v>2</v>
      </c>
      <c r="N1078" s="1" t="str">
        <f t="shared" si="128"/>
        <v>15</v>
      </c>
    </row>
    <row r="1079" spans="1:14" x14ac:dyDescent="0.25">
      <c r="A1079" s="5" t="str">
        <f t="shared" si="130"/>
        <v>41501909</v>
      </c>
      <c r="B1079" s="5">
        <v>41501</v>
      </c>
      <c r="C1079" s="5" t="s">
        <v>116</v>
      </c>
      <c r="D1079" s="5">
        <v>9</v>
      </c>
      <c r="E1079" s="8" t="s">
        <v>214</v>
      </c>
      <c r="F1079" s="9">
        <v>5</v>
      </c>
      <c r="G1079" s="28" t="s">
        <v>161</v>
      </c>
      <c r="H1079" s="28">
        <v>90</v>
      </c>
      <c r="I1079" s="28">
        <v>22</v>
      </c>
      <c r="J1079" s="28" t="s">
        <v>236</v>
      </c>
      <c r="K1079" s="28">
        <v>33</v>
      </c>
      <c r="L1079" s="28" t="str">
        <f>G1079&amp;"+"&amp;H1079/10&amp;"%，"&amp;J1079&amp;"+"&amp;K1079/10&amp;"%"</f>
        <v>攻击加成+9%，最终增伤+3.3%</v>
      </c>
      <c r="M1079" s="1">
        <v>2</v>
      </c>
      <c r="N1079" s="1" t="str">
        <f t="shared" si="128"/>
        <v>15</v>
      </c>
    </row>
    <row r="1080" spans="1:14" x14ac:dyDescent="0.25">
      <c r="A1080" s="5" t="str">
        <f t="shared" ref="A1080" si="132">B1080&amp;9&amp;D1080</f>
        <v>41501910</v>
      </c>
      <c r="B1080" s="5">
        <v>41501</v>
      </c>
      <c r="C1080" s="5" t="s">
        <v>116</v>
      </c>
      <c r="D1080" s="5">
        <v>10</v>
      </c>
      <c r="E1080" s="8" t="s">
        <v>215</v>
      </c>
      <c r="F1080" s="9">
        <v>2</v>
      </c>
      <c r="G1080" s="28" t="s">
        <v>158</v>
      </c>
      <c r="H1080" s="28">
        <v>3375</v>
      </c>
      <c r="I1080" s="28">
        <v>3</v>
      </c>
      <c r="J1080" s="28" t="s">
        <v>159</v>
      </c>
      <c r="K1080" s="28">
        <v>1012</v>
      </c>
      <c r="L1080" s="28" t="str">
        <f>G1080&amp;"+"&amp;H1080&amp;"，"&amp;J1080&amp;"+"&amp;K1080&amp;""</f>
        <v>攻击+3375，防御+1012</v>
      </c>
      <c r="M1080" s="1">
        <v>2</v>
      </c>
      <c r="N1080" s="1" t="str">
        <f t="shared" si="128"/>
        <v>15</v>
      </c>
    </row>
    <row r="1081" spans="1:14" x14ac:dyDescent="0.25">
      <c r="A1081" s="5" t="str">
        <f t="shared" si="131"/>
        <v>41501911</v>
      </c>
      <c r="B1081" s="5">
        <v>41501</v>
      </c>
      <c r="C1081" s="5" t="s">
        <v>116</v>
      </c>
      <c r="D1081" s="5">
        <v>11</v>
      </c>
      <c r="E1081" s="8" t="s">
        <v>216</v>
      </c>
      <c r="F1081" s="9">
        <v>2</v>
      </c>
      <c r="G1081" s="28" t="s">
        <v>158</v>
      </c>
      <c r="H1081" s="28">
        <v>0</v>
      </c>
      <c r="I1081" s="28">
        <v>3</v>
      </c>
      <c r="J1081" s="28" t="s">
        <v>159</v>
      </c>
      <c r="K1081" s="28">
        <v>0</v>
      </c>
      <c r="L1081" s="28" t="str">
        <f>G1081&amp;"+"&amp;H1081&amp;"，"&amp;J1081&amp;"+"&amp;K1081&amp;""</f>
        <v>攻击+0，防御+0</v>
      </c>
      <c r="M1081" s="1">
        <v>2</v>
      </c>
      <c r="N1081" s="1" t="str">
        <f t="shared" si="128"/>
        <v>15</v>
      </c>
    </row>
    <row r="1082" spans="1:14" x14ac:dyDescent="0.25">
      <c r="A1082" s="5" t="str">
        <f t="shared" si="131"/>
        <v>41501912</v>
      </c>
      <c r="B1082" s="5">
        <v>41501</v>
      </c>
      <c r="C1082" s="5" t="s">
        <v>116</v>
      </c>
      <c r="D1082" s="5">
        <v>12</v>
      </c>
      <c r="E1082" s="8" t="s">
        <v>217</v>
      </c>
      <c r="F1082" s="9">
        <v>5</v>
      </c>
      <c r="G1082" s="28" t="s">
        <v>161</v>
      </c>
      <c r="H1082" s="28">
        <v>0</v>
      </c>
      <c r="I1082" s="28">
        <v>22</v>
      </c>
      <c r="J1082" s="28" t="s">
        <v>236</v>
      </c>
      <c r="K1082" s="28">
        <v>0</v>
      </c>
      <c r="L1082" s="28" t="str">
        <f>G1082&amp;"+"&amp;H1082/10&amp;"%，"&amp;J1082&amp;"+"&amp;K1082/10&amp;"%"</f>
        <v>攻击加成+0%，最终增伤+0%</v>
      </c>
      <c r="M1082" s="1">
        <v>2</v>
      </c>
      <c r="N1082" s="1" t="str">
        <f t="shared" si="128"/>
        <v>15</v>
      </c>
    </row>
    <row r="1083" spans="1:14" x14ac:dyDescent="0.25">
      <c r="A1083" s="5" t="str">
        <f t="shared" si="131"/>
        <v>41501913</v>
      </c>
      <c r="B1083" s="5">
        <v>41501</v>
      </c>
      <c r="C1083" s="5" t="s">
        <v>116</v>
      </c>
      <c r="D1083" s="5">
        <v>13</v>
      </c>
      <c r="E1083" s="8" t="s">
        <v>218</v>
      </c>
      <c r="F1083" s="9">
        <v>2</v>
      </c>
      <c r="G1083" s="28" t="s">
        <v>158</v>
      </c>
      <c r="H1083" s="28">
        <v>0</v>
      </c>
      <c r="I1083" s="28">
        <v>3</v>
      </c>
      <c r="J1083" s="28" t="s">
        <v>159</v>
      </c>
      <c r="K1083" s="28">
        <v>0</v>
      </c>
      <c r="L1083" s="28" t="str">
        <f>G1083&amp;"+"&amp;H1083&amp;"，"&amp;J1083&amp;"+"&amp;K1083&amp;""</f>
        <v>攻击+0，防御+0</v>
      </c>
      <c r="M1083" s="1">
        <v>2</v>
      </c>
      <c r="N1083" s="1" t="str">
        <f t="shared" si="128"/>
        <v>15</v>
      </c>
    </row>
    <row r="1084" spans="1:14" x14ac:dyDescent="0.25">
      <c r="A1084" s="5" t="str">
        <f t="shared" si="131"/>
        <v>41501914</v>
      </c>
      <c r="B1084" s="5">
        <v>41501</v>
      </c>
      <c r="C1084" s="5" t="s">
        <v>116</v>
      </c>
      <c r="D1084" s="5">
        <v>14</v>
      </c>
      <c r="E1084" s="8" t="s">
        <v>219</v>
      </c>
      <c r="F1084" s="9">
        <v>5</v>
      </c>
      <c r="G1084" s="28" t="s">
        <v>161</v>
      </c>
      <c r="H1084" s="28">
        <v>0</v>
      </c>
      <c r="I1084" s="28">
        <v>22</v>
      </c>
      <c r="J1084" s="28" t="s">
        <v>236</v>
      </c>
      <c r="K1084" s="28">
        <v>0</v>
      </c>
      <c r="L1084" s="28" t="str">
        <f>G1084&amp;"+"&amp;H1084/10&amp;"%，"&amp;J1084&amp;"+"&amp;K1084/10&amp;"%"</f>
        <v>攻击加成+0%，最终增伤+0%</v>
      </c>
      <c r="M1084" s="1">
        <v>2</v>
      </c>
      <c r="N1084" s="1" t="str">
        <f t="shared" si="128"/>
        <v>15</v>
      </c>
    </row>
    <row r="1085" spans="1:14" x14ac:dyDescent="0.25">
      <c r="A1085" s="5" t="str">
        <f t="shared" si="131"/>
        <v>41501915</v>
      </c>
      <c r="B1085" s="5">
        <v>41501</v>
      </c>
      <c r="C1085" s="5" t="s">
        <v>116</v>
      </c>
      <c r="D1085" s="5">
        <v>15</v>
      </c>
      <c r="E1085" s="8" t="s">
        <v>220</v>
      </c>
      <c r="F1085" s="9">
        <v>2</v>
      </c>
      <c r="G1085" s="28" t="s">
        <v>158</v>
      </c>
      <c r="H1085" s="28">
        <v>0</v>
      </c>
      <c r="I1085" s="28">
        <v>3</v>
      </c>
      <c r="J1085" s="28" t="s">
        <v>159</v>
      </c>
      <c r="K1085" s="28">
        <v>0</v>
      </c>
      <c r="L1085" s="28" t="str">
        <f>G1085&amp;"+"&amp;H1085&amp;"，"&amp;J1085&amp;"+"&amp;K1085&amp;""</f>
        <v>攻击+0，防御+0</v>
      </c>
      <c r="M1085" s="1">
        <v>2</v>
      </c>
      <c r="N1085" s="1" t="str">
        <f t="shared" si="128"/>
        <v>15</v>
      </c>
    </row>
    <row r="1086" spans="1:14" x14ac:dyDescent="0.25">
      <c r="A1086" s="5" t="str">
        <f t="shared" si="130"/>
        <v>41502901</v>
      </c>
      <c r="B1086" s="5">
        <v>41502</v>
      </c>
      <c r="C1086" s="19" t="s">
        <v>117</v>
      </c>
      <c r="D1086" s="5">
        <v>1</v>
      </c>
      <c r="E1086" s="8" t="s">
        <v>133</v>
      </c>
      <c r="F1086" s="9">
        <v>2</v>
      </c>
      <c r="G1086" s="28" t="s">
        <v>158</v>
      </c>
      <c r="H1086" s="28">
        <v>300</v>
      </c>
      <c r="I1086" s="28">
        <v>1</v>
      </c>
      <c r="J1086" s="28" t="s">
        <v>156</v>
      </c>
      <c r="K1086" s="28">
        <v>750</v>
      </c>
      <c r="L1086" s="28" t="str">
        <f>G1086&amp;"+"&amp;H1086&amp;"，"&amp;J1086&amp;"+"&amp;K1086</f>
        <v>攻击+300，生命+750</v>
      </c>
      <c r="M1086" s="1">
        <v>2</v>
      </c>
      <c r="N1086" s="1" t="str">
        <f t="shared" si="128"/>
        <v>15</v>
      </c>
    </row>
    <row r="1087" spans="1:14" x14ac:dyDescent="0.25">
      <c r="A1087" s="5" t="str">
        <f t="shared" si="130"/>
        <v>41502902</v>
      </c>
      <c r="B1087" s="5">
        <v>41502</v>
      </c>
      <c r="C1087" s="19" t="s">
        <v>117</v>
      </c>
      <c r="D1087" s="5">
        <v>2</v>
      </c>
      <c r="E1087" s="8" t="s">
        <v>134</v>
      </c>
      <c r="F1087" s="9">
        <v>5</v>
      </c>
      <c r="G1087" s="28" t="s">
        <v>161</v>
      </c>
      <c r="H1087" s="28">
        <v>60</v>
      </c>
      <c r="I1087" s="28">
        <v>9</v>
      </c>
      <c r="J1087" s="28" t="s">
        <v>164</v>
      </c>
      <c r="K1087" s="28">
        <v>60</v>
      </c>
      <c r="L1087" s="28" t="str">
        <f>G1087&amp;"+"&amp;H1087/10&amp;"%，"&amp;J1087&amp;"+"&amp;K1087/10&amp;"%"</f>
        <v>攻击加成+6%，命中+6%</v>
      </c>
      <c r="M1087" s="1">
        <v>2</v>
      </c>
      <c r="N1087" s="1" t="str">
        <f t="shared" si="128"/>
        <v>15</v>
      </c>
    </row>
    <row r="1088" spans="1:14" x14ac:dyDescent="0.25">
      <c r="A1088" s="5" t="str">
        <f t="shared" si="130"/>
        <v>41502903</v>
      </c>
      <c r="B1088" s="5">
        <v>41502</v>
      </c>
      <c r="C1088" s="19" t="s">
        <v>117</v>
      </c>
      <c r="D1088" s="5">
        <v>3</v>
      </c>
      <c r="E1088" s="8" t="s">
        <v>135</v>
      </c>
      <c r="F1088" s="9">
        <v>3</v>
      </c>
      <c r="G1088" s="28" t="s">
        <v>159</v>
      </c>
      <c r="H1088" s="28">
        <v>300</v>
      </c>
      <c r="I1088" s="28">
        <v>1</v>
      </c>
      <c r="J1088" s="28" t="s">
        <v>156</v>
      </c>
      <c r="K1088" s="28">
        <v>2250</v>
      </c>
      <c r="L1088" s="28" t="str">
        <f>G1088&amp;"+"&amp;H1088&amp;"，"&amp;J1088&amp;"+"&amp;K1088&amp;""</f>
        <v>防御+300，生命+2250</v>
      </c>
      <c r="M1088" s="1">
        <v>2</v>
      </c>
      <c r="N1088" s="1" t="str">
        <f t="shared" si="128"/>
        <v>15</v>
      </c>
    </row>
    <row r="1089" spans="1:14" x14ac:dyDescent="0.25">
      <c r="A1089" s="5" t="str">
        <f t="shared" si="130"/>
        <v>41502904</v>
      </c>
      <c r="B1089" s="5">
        <v>41502</v>
      </c>
      <c r="C1089" s="19" t="s">
        <v>117</v>
      </c>
      <c r="D1089" s="5">
        <v>4</v>
      </c>
      <c r="E1089" s="8" t="s">
        <v>136</v>
      </c>
      <c r="F1089" s="9">
        <v>7</v>
      </c>
      <c r="G1089" s="28" t="s">
        <v>151</v>
      </c>
      <c r="H1089" s="28">
        <v>45</v>
      </c>
      <c r="I1089" s="28">
        <v>13</v>
      </c>
      <c r="J1089" s="28" t="s">
        <v>167</v>
      </c>
      <c r="K1089" s="28">
        <v>120</v>
      </c>
      <c r="L1089" s="28" t="str">
        <f>G1089&amp;"+"&amp;H1089/10&amp;"%，"&amp;J1089&amp;"+"&amp;K1089/10&amp;"%"</f>
        <v>伤害加成+4.5%，暴击伤害+12%</v>
      </c>
      <c r="M1089" s="1">
        <v>2</v>
      </c>
      <c r="N1089" s="1" t="str">
        <f t="shared" si="128"/>
        <v>15</v>
      </c>
    </row>
    <row r="1090" spans="1:14" x14ac:dyDescent="0.25">
      <c r="A1090" s="5" t="str">
        <f t="shared" si="130"/>
        <v>41502905</v>
      </c>
      <c r="B1090" s="5">
        <v>41502</v>
      </c>
      <c r="C1090" s="19" t="s">
        <v>117</v>
      </c>
      <c r="D1090" s="5">
        <v>5</v>
      </c>
      <c r="E1090" s="8" t="s">
        <v>137</v>
      </c>
      <c r="F1090" s="9">
        <v>7</v>
      </c>
      <c r="G1090" s="28" t="s">
        <v>151</v>
      </c>
      <c r="H1090" s="28">
        <v>75</v>
      </c>
      <c r="I1090" s="28">
        <v>8</v>
      </c>
      <c r="J1090" s="28" t="s">
        <v>163</v>
      </c>
      <c r="K1090" s="28">
        <v>30</v>
      </c>
      <c r="L1090" s="28" t="str">
        <f>G1090&amp;"+"&amp;H1090/10&amp;"%，"&amp;J1090&amp;"+"&amp;K1090/10&amp;"%"</f>
        <v>伤害加成+7.5%，伤害减免+3%</v>
      </c>
      <c r="M1090" s="1">
        <v>2</v>
      </c>
      <c r="N1090" s="1" t="str">
        <f t="shared" si="128"/>
        <v>15</v>
      </c>
    </row>
    <row r="1091" spans="1:14" x14ac:dyDescent="0.25">
      <c r="A1091" s="5" t="str">
        <f t="shared" si="130"/>
        <v>41502906</v>
      </c>
      <c r="B1091" s="5">
        <v>41502</v>
      </c>
      <c r="C1091" s="19" t="s">
        <v>117</v>
      </c>
      <c r="D1091" s="5">
        <v>6</v>
      </c>
      <c r="E1091" s="8" t="s">
        <v>211</v>
      </c>
      <c r="F1091" s="9">
        <v>2</v>
      </c>
      <c r="G1091" s="28" t="s">
        <v>158</v>
      </c>
      <c r="H1091" s="28">
        <v>1500</v>
      </c>
      <c r="I1091" s="28">
        <v>3</v>
      </c>
      <c r="J1091" s="28" t="s">
        <v>159</v>
      </c>
      <c r="K1091" s="28">
        <v>450</v>
      </c>
      <c r="L1091" s="28" t="str">
        <f>G1091&amp;"+"&amp;H1091&amp;"，"&amp;J1091&amp;"+"&amp;K1091&amp;""</f>
        <v>攻击+1500，防御+450</v>
      </c>
      <c r="M1091" s="1">
        <v>2</v>
      </c>
      <c r="N1091" s="1" t="str">
        <f t="shared" si="128"/>
        <v>15</v>
      </c>
    </row>
    <row r="1092" spans="1:14" x14ac:dyDescent="0.25">
      <c r="A1092" s="5" t="str">
        <f t="shared" si="130"/>
        <v>41502907</v>
      </c>
      <c r="B1092" s="5">
        <v>41502</v>
      </c>
      <c r="C1092" s="19" t="s">
        <v>117</v>
      </c>
      <c r="D1092" s="5">
        <v>7</v>
      </c>
      <c r="E1092" s="8" t="s">
        <v>212</v>
      </c>
      <c r="F1092" s="9">
        <v>5</v>
      </c>
      <c r="G1092" s="28" t="s">
        <v>161</v>
      </c>
      <c r="H1092" s="28">
        <v>60</v>
      </c>
      <c r="I1092" s="28">
        <v>22</v>
      </c>
      <c r="J1092" s="28" t="s">
        <v>236</v>
      </c>
      <c r="K1092" s="28">
        <v>22</v>
      </c>
      <c r="L1092" s="28" t="str">
        <f>G1092&amp;"+"&amp;H1092/10&amp;"%，"&amp;J1092&amp;"+"&amp;K1092/10&amp;"%"</f>
        <v>攻击加成+6%，最终增伤+2.2%</v>
      </c>
      <c r="M1092" s="1">
        <v>2</v>
      </c>
      <c r="N1092" s="1" t="str">
        <f t="shared" si="128"/>
        <v>15</v>
      </c>
    </row>
    <row r="1093" spans="1:14" x14ac:dyDescent="0.25">
      <c r="A1093" s="5" t="str">
        <f t="shared" si="130"/>
        <v>41502908</v>
      </c>
      <c r="B1093" s="5">
        <v>41502</v>
      </c>
      <c r="C1093" s="19" t="s">
        <v>117</v>
      </c>
      <c r="D1093" s="5">
        <v>8</v>
      </c>
      <c r="E1093" s="8" t="s">
        <v>213</v>
      </c>
      <c r="F1093" s="9">
        <v>2</v>
      </c>
      <c r="G1093" s="28" t="s">
        <v>158</v>
      </c>
      <c r="H1093" s="28">
        <v>2250</v>
      </c>
      <c r="I1093" s="28">
        <v>3</v>
      </c>
      <c r="J1093" s="28" t="s">
        <v>159</v>
      </c>
      <c r="K1093" s="28">
        <v>675</v>
      </c>
      <c r="L1093" s="28" t="str">
        <f>G1093&amp;"+"&amp;H1093&amp;"，"&amp;J1093&amp;"+"&amp;K1093&amp;""</f>
        <v>攻击+2250，防御+675</v>
      </c>
      <c r="M1093" s="1">
        <v>2</v>
      </c>
      <c r="N1093" s="1" t="str">
        <f t="shared" si="128"/>
        <v>15</v>
      </c>
    </row>
    <row r="1094" spans="1:14" x14ac:dyDescent="0.25">
      <c r="A1094" s="5" t="str">
        <f t="shared" si="130"/>
        <v>41502909</v>
      </c>
      <c r="B1094" s="5">
        <v>41502</v>
      </c>
      <c r="C1094" s="19" t="s">
        <v>117</v>
      </c>
      <c r="D1094" s="5">
        <v>9</v>
      </c>
      <c r="E1094" s="8" t="s">
        <v>214</v>
      </c>
      <c r="F1094" s="9">
        <v>5</v>
      </c>
      <c r="G1094" s="28" t="s">
        <v>161</v>
      </c>
      <c r="H1094" s="28">
        <v>90</v>
      </c>
      <c r="I1094" s="28">
        <v>22</v>
      </c>
      <c r="J1094" s="28" t="s">
        <v>236</v>
      </c>
      <c r="K1094" s="28">
        <v>33</v>
      </c>
      <c r="L1094" s="28" t="str">
        <f>G1094&amp;"+"&amp;H1094/10&amp;"%，"&amp;J1094&amp;"+"&amp;K1094/10&amp;"%"</f>
        <v>攻击加成+9%，最终增伤+3.3%</v>
      </c>
      <c r="M1094" s="1">
        <v>2</v>
      </c>
      <c r="N1094" s="1" t="str">
        <f t="shared" si="128"/>
        <v>15</v>
      </c>
    </row>
    <row r="1095" spans="1:14" x14ac:dyDescent="0.25">
      <c r="A1095" s="5" t="str">
        <f t="shared" ref="A1095" si="133">B1095&amp;9&amp;D1095</f>
        <v>41502910</v>
      </c>
      <c r="B1095" s="5">
        <v>41502</v>
      </c>
      <c r="C1095" s="19" t="s">
        <v>117</v>
      </c>
      <c r="D1095" s="5">
        <v>10</v>
      </c>
      <c r="E1095" s="8" t="s">
        <v>215</v>
      </c>
      <c r="F1095" s="9">
        <v>2</v>
      </c>
      <c r="G1095" s="28" t="s">
        <v>158</v>
      </c>
      <c r="H1095" s="28">
        <v>3375</v>
      </c>
      <c r="I1095" s="28">
        <v>3</v>
      </c>
      <c r="J1095" s="28" t="s">
        <v>159</v>
      </c>
      <c r="K1095" s="28">
        <v>1012</v>
      </c>
      <c r="L1095" s="28" t="str">
        <f>G1095&amp;"+"&amp;H1095&amp;"，"&amp;J1095&amp;"+"&amp;K1095&amp;""</f>
        <v>攻击+3375，防御+1012</v>
      </c>
      <c r="M1095" s="1">
        <v>2</v>
      </c>
      <c r="N1095" s="1" t="str">
        <f t="shared" si="128"/>
        <v>15</v>
      </c>
    </row>
    <row r="1096" spans="1:14" x14ac:dyDescent="0.25">
      <c r="A1096" s="5" t="str">
        <f t="shared" si="131"/>
        <v>41502911</v>
      </c>
      <c r="B1096" s="5">
        <v>41502</v>
      </c>
      <c r="C1096" s="19" t="s">
        <v>117</v>
      </c>
      <c r="D1096" s="5">
        <v>11</v>
      </c>
      <c r="E1096" s="8" t="s">
        <v>216</v>
      </c>
      <c r="F1096" s="9">
        <v>2</v>
      </c>
      <c r="G1096" s="28" t="s">
        <v>158</v>
      </c>
      <c r="H1096" s="28">
        <v>0</v>
      </c>
      <c r="I1096" s="28">
        <v>3</v>
      </c>
      <c r="J1096" s="28" t="s">
        <v>159</v>
      </c>
      <c r="K1096" s="28">
        <v>0</v>
      </c>
      <c r="L1096" s="28" t="str">
        <f>G1096&amp;"+"&amp;H1096&amp;"，"&amp;J1096&amp;"+"&amp;K1096&amp;""</f>
        <v>攻击+0，防御+0</v>
      </c>
      <c r="M1096" s="1">
        <v>2</v>
      </c>
      <c r="N1096" s="1" t="str">
        <f t="shared" si="128"/>
        <v>15</v>
      </c>
    </row>
    <row r="1097" spans="1:14" x14ac:dyDescent="0.25">
      <c r="A1097" s="5" t="str">
        <f t="shared" si="131"/>
        <v>41502912</v>
      </c>
      <c r="B1097" s="5">
        <v>41502</v>
      </c>
      <c r="C1097" s="19" t="s">
        <v>117</v>
      </c>
      <c r="D1097" s="5">
        <v>12</v>
      </c>
      <c r="E1097" s="8" t="s">
        <v>217</v>
      </c>
      <c r="F1097" s="9">
        <v>5</v>
      </c>
      <c r="G1097" s="28" t="s">
        <v>161</v>
      </c>
      <c r="H1097" s="28">
        <v>0</v>
      </c>
      <c r="I1097" s="28">
        <v>22</v>
      </c>
      <c r="J1097" s="28" t="s">
        <v>236</v>
      </c>
      <c r="K1097" s="28">
        <v>0</v>
      </c>
      <c r="L1097" s="28" t="str">
        <f>G1097&amp;"+"&amp;H1097/10&amp;"%，"&amp;J1097&amp;"+"&amp;K1097/10&amp;"%"</f>
        <v>攻击加成+0%，最终增伤+0%</v>
      </c>
      <c r="M1097" s="1">
        <v>2</v>
      </c>
      <c r="N1097" s="1" t="str">
        <f t="shared" si="128"/>
        <v>15</v>
      </c>
    </row>
    <row r="1098" spans="1:14" x14ac:dyDescent="0.25">
      <c r="A1098" s="5" t="str">
        <f t="shared" si="131"/>
        <v>41502913</v>
      </c>
      <c r="B1098" s="5">
        <v>41502</v>
      </c>
      <c r="C1098" s="19" t="s">
        <v>117</v>
      </c>
      <c r="D1098" s="5">
        <v>13</v>
      </c>
      <c r="E1098" s="8" t="s">
        <v>218</v>
      </c>
      <c r="F1098" s="9">
        <v>2</v>
      </c>
      <c r="G1098" s="28" t="s">
        <v>158</v>
      </c>
      <c r="H1098" s="28">
        <v>0</v>
      </c>
      <c r="I1098" s="28">
        <v>3</v>
      </c>
      <c r="J1098" s="28" t="s">
        <v>159</v>
      </c>
      <c r="K1098" s="28">
        <v>0</v>
      </c>
      <c r="L1098" s="28" t="str">
        <f>G1098&amp;"+"&amp;H1098&amp;"，"&amp;J1098&amp;"+"&amp;K1098&amp;""</f>
        <v>攻击+0，防御+0</v>
      </c>
      <c r="M1098" s="1">
        <v>2</v>
      </c>
      <c r="N1098" s="1" t="str">
        <f t="shared" si="128"/>
        <v>15</v>
      </c>
    </row>
    <row r="1099" spans="1:14" x14ac:dyDescent="0.25">
      <c r="A1099" s="5" t="str">
        <f t="shared" si="131"/>
        <v>41502914</v>
      </c>
      <c r="B1099" s="5">
        <v>41502</v>
      </c>
      <c r="C1099" s="19" t="s">
        <v>117</v>
      </c>
      <c r="D1099" s="5">
        <v>14</v>
      </c>
      <c r="E1099" s="8" t="s">
        <v>219</v>
      </c>
      <c r="F1099" s="9">
        <v>5</v>
      </c>
      <c r="G1099" s="28" t="s">
        <v>161</v>
      </c>
      <c r="H1099" s="28">
        <v>0</v>
      </c>
      <c r="I1099" s="28">
        <v>22</v>
      </c>
      <c r="J1099" s="28" t="s">
        <v>236</v>
      </c>
      <c r="K1099" s="28">
        <v>0</v>
      </c>
      <c r="L1099" s="28" t="str">
        <f>G1099&amp;"+"&amp;H1099/10&amp;"%，"&amp;J1099&amp;"+"&amp;K1099/10&amp;"%"</f>
        <v>攻击加成+0%，最终增伤+0%</v>
      </c>
      <c r="M1099" s="1">
        <v>2</v>
      </c>
      <c r="N1099" s="1" t="str">
        <f t="shared" si="128"/>
        <v>15</v>
      </c>
    </row>
    <row r="1100" spans="1:14" x14ac:dyDescent="0.25">
      <c r="A1100" s="5" t="str">
        <f t="shared" si="131"/>
        <v>41502915</v>
      </c>
      <c r="B1100" s="5">
        <v>41502</v>
      </c>
      <c r="C1100" s="19" t="s">
        <v>117</v>
      </c>
      <c r="D1100" s="5">
        <v>15</v>
      </c>
      <c r="E1100" s="8" t="s">
        <v>220</v>
      </c>
      <c r="F1100" s="9">
        <v>2</v>
      </c>
      <c r="G1100" s="28" t="s">
        <v>158</v>
      </c>
      <c r="H1100" s="28">
        <v>0</v>
      </c>
      <c r="I1100" s="28">
        <v>3</v>
      </c>
      <c r="J1100" s="28" t="s">
        <v>159</v>
      </c>
      <c r="K1100" s="28">
        <v>0</v>
      </c>
      <c r="L1100" s="28" t="str">
        <f>G1100&amp;"+"&amp;H1100&amp;"，"&amp;J1100&amp;"+"&amp;K1100&amp;""</f>
        <v>攻击+0，防御+0</v>
      </c>
      <c r="M1100" s="1">
        <v>2</v>
      </c>
      <c r="N1100" s="1" t="str">
        <f t="shared" si="128"/>
        <v>15</v>
      </c>
    </row>
    <row r="1101" spans="1:14" x14ac:dyDescent="0.25">
      <c r="A1101" s="5" t="str">
        <f t="shared" si="130"/>
        <v>41503901</v>
      </c>
      <c r="B1101" s="5">
        <v>41503</v>
      </c>
      <c r="C1101" s="5" t="s">
        <v>118</v>
      </c>
      <c r="D1101" s="5">
        <v>1</v>
      </c>
      <c r="E1101" s="8" t="s">
        <v>133</v>
      </c>
      <c r="F1101" s="9">
        <v>2</v>
      </c>
      <c r="G1101" s="28" t="s">
        <v>158</v>
      </c>
      <c r="H1101" s="28">
        <v>240</v>
      </c>
      <c r="I1101" s="28">
        <v>1</v>
      </c>
      <c r="J1101" s="28" t="s">
        <v>156</v>
      </c>
      <c r="K1101" s="28">
        <v>1200</v>
      </c>
      <c r="L1101" s="28" t="str">
        <f>G1101&amp;"+"&amp;H1101&amp;"，"&amp;J1101&amp;"+"&amp;K1101</f>
        <v>攻击+240，生命+1200</v>
      </c>
      <c r="M1101" s="1">
        <v>1</v>
      </c>
      <c r="N1101" s="1" t="str">
        <f t="shared" si="128"/>
        <v>15</v>
      </c>
    </row>
    <row r="1102" spans="1:14" x14ac:dyDescent="0.25">
      <c r="A1102" s="5" t="str">
        <f t="shared" si="130"/>
        <v>41503902</v>
      </c>
      <c r="B1102" s="5">
        <v>41503</v>
      </c>
      <c r="C1102" s="5" t="s">
        <v>118</v>
      </c>
      <c r="D1102" s="5">
        <v>2</v>
      </c>
      <c r="E1102" s="8" t="s">
        <v>134</v>
      </c>
      <c r="F1102" s="9">
        <v>5</v>
      </c>
      <c r="G1102" s="28" t="s">
        <v>161</v>
      </c>
      <c r="H1102" s="28">
        <v>45</v>
      </c>
      <c r="I1102" s="28">
        <v>6</v>
      </c>
      <c r="J1102" s="28" t="s">
        <v>162</v>
      </c>
      <c r="K1102" s="28">
        <v>30</v>
      </c>
      <c r="L1102" s="28" t="str">
        <f>G1102&amp;"+"&amp;H1102/10&amp;"%，"&amp;J1102&amp;"+"&amp;K1102/10&amp;"%"</f>
        <v>攻击加成+4.5%，防御加成+3%</v>
      </c>
      <c r="M1102" s="1">
        <v>1</v>
      </c>
      <c r="N1102" s="1" t="str">
        <f t="shared" si="128"/>
        <v>15</v>
      </c>
    </row>
    <row r="1103" spans="1:14" x14ac:dyDescent="0.25">
      <c r="A1103" s="5" t="str">
        <f t="shared" si="130"/>
        <v>41503903</v>
      </c>
      <c r="B1103" s="5">
        <v>41503</v>
      </c>
      <c r="C1103" s="5" t="s">
        <v>118</v>
      </c>
      <c r="D1103" s="5">
        <v>3</v>
      </c>
      <c r="E1103" s="8" t="s">
        <v>135</v>
      </c>
      <c r="F1103" s="9">
        <v>3</v>
      </c>
      <c r="G1103" s="28" t="s">
        <v>159</v>
      </c>
      <c r="H1103" s="28">
        <v>180</v>
      </c>
      <c r="I1103" s="28">
        <v>4</v>
      </c>
      <c r="J1103" s="28" t="s">
        <v>160</v>
      </c>
      <c r="K1103" s="28">
        <v>45</v>
      </c>
      <c r="L1103" s="28" t="str">
        <f>G1103&amp;"+"&amp;H1103&amp;"，"&amp;J1103&amp;"+"&amp;K1103/10&amp;"%"</f>
        <v>防御+180，生命加成+4.5%</v>
      </c>
      <c r="M1103" s="1">
        <v>1</v>
      </c>
      <c r="N1103" s="1" t="str">
        <f t="shared" si="128"/>
        <v>15</v>
      </c>
    </row>
    <row r="1104" spans="1:14" x14ac:dyDescent="0.25">
      <c r="A1104" s="5" t="str">
        <f t="shared" si="130"/>
        <v>41503904</v>
      </c>
      <c r="B1104" s="5">
        <v>41503</v>
      </c>
      <c r="C1104" s="5" t="s">
        <v>118</v>
      </c>
      <c r="D1104" s="5">
        <v>4</v>
      </c>
      <c r="E1104" s="8" t="s">
        <v>136</v>
      </c>
      <c r="F1104" s="9">
        <v>8</v>
      </c>
      <c r="G1104" s="28" t="s">
        <v>163</v>
      </c>
      <c r="H1104" s="28">
        <v>22</v>
      </c>
      <c r="I1104" s="28">
        <v>14</v>
      </c>
      <c r="J1104" s="28" t="s">
        <v>168</v>
      </c>
      <c r="K1104" s="28">
        <v>150</v>
      </c>
      <c r="L1104" s="28" t="str">
        <f>G1104&amp;"+"&amp;H1104/10&amp;"%，"&amp;J1104&amp;"+"&amp;K1104/10&amp;"%"</f>
        <v>伤害减免+2.2%，暴击免伤+15%</v>
      </c>
      <c r="M1104" s="1">
        <v>1</v>
      </c>
      <c r="N1104" s="1" t="str">
        <f t="shared" si="128"/>
        <v>15</v>
      </c>
    </row>
    <row r="1105" spans="1:14" x14ac:dyDescent="0.25">
      <c r="A1105" s="5" t="str">
        <f t="shared" si="130"/>
        <v>41503905</v>
      </c>
      <c r="B1105" s="5">
        <v>41503</v>
      </c>
      <c r="C1105" s="5" t="s">
        <v>118</v>
      </c>
      <c r="D1105" s="5">
        <v>5</v>
      </c>
      <c r="E1105" s="8" t="s">
        <v>137</v>
      </c>
      <c r="F1105" s="9">
        <v>7</v>
      </c>
      <c r="G1105" s="28" t="s">
        <v>151</v>
      </c>
      <c r="H1105" s="28">
        <v>75</v>
      </c>
      <c r="I1105" s="28">
        <v>8</v>
      </c>
      <c r="J1105" s="28" t="s">
        <v>163</v>
      </c>
      <c r="K1105" s="28">
        <v>30</v>
      </c>
      <c r="L1105" s="28" t="str">
        <f>G1105&amp;"+"&amp;H1105/10&amp;"%，"&amp;J1105&amp;"+"&amp;K1105/10&amp;"%"</f>
        <v>伤害加成+7.5%，伤害减免+3%</v>
      </c>
      <c r="M1105" s="1">
        <v>1</v>
      </c>
      <c r="N1105" s="1" t="str">
        <f t="shared" si="128"/>
        <v>15</v>
      </c>
    </row>
    <row r="1106" spans="1:14" x14ac:dyDescent="0.25">
      <c r="A1106" s="5" t="str">
        <f t="shared" si="130"/>
        <v>41503906</v>
      </c>
      <c r="B1106" s="5">
        <v>41503</v>
      </c>
      <c r="C1106" s="5" t="s">
        <v>118</v>
      </c>
      <c r="D1106" s="5">
        <v>6</v>
      </c>
      <c r="E1106" s="8" t="s">
        <v>211</v>
      </c>
      <c r="F1106" s="9">
        <v>2</v>
      </c>
      <c r="G1106" s="28" t="s">
        <v>158</v>
      </c>
      <c r="H1106" s="28">
        <v>562</v>
      </c>
      <c r="I1106" s="28">
        <v>1</v>
      </c>
      <c r="J1106" s="28" t="s">
        <v>156</v>
      </c>
      <c r="K1106" s="28">
        <v>12000</v>
      </c>
      <c r="L1106" s="28" t="str">
        <f>G1106&amp;"+"&amp;H1106&amp;"，"&amp;J1106&amp;"+"&amp;K1106&amp;""</f>
        <v>攻击+562，生命+12000</v>
      </c>
      <c r="M1106" s="1">
        <v>1</v>
      </c>
      <c r="N1106" s="1" t="str">
        <f t="shared" si="128"/>
        <v>15</v>
      </c>
    </row>
    <row r="1107" spans="1:14" x14ac:dyDescent="0.25">
      <c r="A1107" s="5" t="str">
        <f t="shared" si="130"/>
        <v>41503907</v>
      </c>
      <c r="B1107" s="5">
        <v>41503</v>
      </c>
      <c r="C1107" s="5" t="s">
        <v>118</v>
      </c>
      <c r="D1107" s="5">
        <v>7</v>
      </c>
      <c r="E1107" s="8" t="s">
        <v>212</v>
      </c>
      <c r="F1107" s="9">
        <v>4</v>
      </c>
      <c r="G1107" s="28" t="s">
        <v>160</v>
      </c>
      <c r="H1107" s="28">
        <v>90</v>
      </c>
      <c r="I1107" s="28">
        <v>23</v>
      </c>
      <c r="J1107" s="28" t="s">
        <v>262</v>
      </c>
      <c r="K1107" s="28">
        <v>22</v>
      </c>
      <c r="L1107" s="28" t="str">
        <f>G1107&amp;"+"&amp;H1107/10&amp;"%，"&amp;J1107&amp;"+"&amp;K1107/10&amp;"%"</f>
        <v>生命加成+9%，最终免伤+2.2%</v>
      </c>
      <c r="M1107" s="1">
        <v>1</v>
      </c>
      <c r="N1107" s="1" t="str">
        <f t="shared" si="128"/>
        <v>15</v>
      </c>
    </row>
    <row r="1108" spans="1:14" x14ac:dyDescent="0.25">
      <c r="A1108" s="5" t="str">
        <f t="shared" si="130"/>
        <v>41503908</v>
      </c>
      <c r="B1108" s="5">
        <v>41503</v>
      </c>
      <c r="C1108" s="5" t="s">
        <v>118</v>
      </c>
      <c r="D1108" s="5">
        <v>8</v>
      </c>
      <c r="E1108" s="8" t="s">
        <v>213</v>
      </c>
      <c r="F1108" s="9">
        <v>2</v>
      </c>
      <c r="G1108" s="28" t="s">
        <v>158</v>
      </c>
      <c r="H1108" s="28">
        <v>937</v>
      </c>
      <c r="I1108" s="28">
        <v>1</v>
      </c>
      <c r="J1108" s="28" t="s">
        <v>156</v>
      </c>
      <c r="K1108" s="28">
        <v>18000</v>
      </c>
      <c r="L1108" s="28" t="str">
        <f>G1108&amp;"+"&amp;H1108&amp;"，"&amp;J1108&amp;"+"&amp;K1108&amp;""</f>
        <v>攻击+937，生命+18000</v>
      </c>
      <c r="M1108" s="1">
        <v>1</v>
      </c>
      <c r="N1108" s="1" t="str">
        <f t="shared" si="128"/>
        <v>15</v>
      </c>
    </row>
    <row r="1109" spans="1:14" x14ac:dyDescent="0.25">
      <c r="A1109" s="5" t="str">
        <f t="shared" si="130"/>
        <v>41503909</v>
      </c>
      <c r="B1109" s="5">
        <v>41503</v>
      </c>
      <c r="C1109" s="5" t="s">
        <v>118</v>
      </c>
      <c r="D1109" s="5">
        <v>9</v>
      </c>
      <c r="E1109" s="8" t="s">
        <v>214</v>
      </c>
      <c r="F1109" s="9">
        <v>4</v>
      </c>
      <c r="G1109" s="28" t="s">
        <v>160</v>
      </c>
      <c r="H1109" s="28">
        <v>135</v>
      </c>
      <c r="I1109" s="28">
        <v>23</v>
      </c>
      <c r="J1109" s="28" t="s">
        <v>262</v>
      </c>
      <c r="K1109" s="28">
        <v>33</v>
      </c>
      <c r="L1109" s="28" t="str">
        <f>G1109&amp;"+"&amp;H1109/10&amp;"%，"&amp;J1109&amp;"+"&amp;K1109/10&amp;"%"</f>
        <v>生命加成+13.5%，最终免伤+3.3%</v>
      </c>
      <c r="M1109" s="1">
        <v>1</v>
      </c>
      <c r="N1109" s="1" t="str">
        <f t="shared" si="128"/>
        <v>15</v>
      </c>
    </row>
    <row r="1110" spans="1:14" x14ac:dyDescent="0.25">
      <c r="A1110" s="5" t="str">
        <f t="shared" ref="A1110" si="134">B1110&amp;9&amp;D1110</f>
        <v>41503910</v>
      </c>
      <c r="B1110" s="5">
        <v>41503</v>
      </c>
      <c r="C1110" s="5" t="s">
        <v>118</v>
      </c>
      <c r="D1110" s="5">
        <v>10</v>
      </c>
      <c r="E1110" s="8" t="s">
        <v>215</v>
      </c>
      <c r="F1110" s="9">
        <v>2</v>
      </c>
      <c r="G1110" s="28" t="s">
        <v>158</v>
      </c>
      <c r="H1110" s="28">
        <v>1406</v>
      </c>
      <c r="I1110" s="28">
        <v>1</v>
      </c>
      <c r="J1110" s="28" t="s">
        <v>156</v>
      </c>
      <c r="K1110" s="28">
        <v>27000</v>
      </c>
      <c r="L1110" s="28" t="str">
        <f>G1110&amp;"+"&amp;H1110&amp;"，"&amp;J1110&amp;"+"&amp;K1110&amp;""</f>
        <v>攻击+1406，生命+27000</v>
      </c>
      <c r="M1110" s="1">
        <v>1</v>
      </c>
      <c r="N1110" s="1" t="str">
        <f t="shared" ref="N1110:N1173" si="135">MIDB(B1110,2,2)</f>
        <v>15</v>
      </c>
    </row>
    <row r="1111" spans="1:14" x14ac:dyDescent="0.25">
      <c r="A1111" s="5" t="str">
        <f t="shared" si="131"/>
        <v>41503911</v>
      </c>
      <c r="B1111" s="5">
        <v>41503</v>
      </c>
      <c r="C1111" s="5" t="s">
        <v>118</v>
      </c>
      <c r="D1111" s="5">
        <v>11</v>
      </c>
      <c r="E1111" s="8" t="s">
        <v>216</v>
      </c>
      <c r="F1111" s="9">
        <v>2</v>
      </c>
      <c r="G1111" s="28" t="s">
        <v>158</v>
      </c>
      <c r="H1111" s="28">
        <v>0</v>
      </c>
      <c r="I1111" s="28">
        <v>1</v>
      </c>
      <c r="J1111" s="28" t="s">
        <v>156</v>
      </c>
      <c r="K1111" s="28">
        <v>0</v>
      </c>
      <c r="L1111" s="28" t="str">
        <f>G1111&amp;"+"&amp;H1111&amp;"，"&amp;J1111&amp;"+"&amp;K1111&amp;""</f>
        <v>攻击+0，生命+0</v>
      </c>
      <c r="M1111" s="1">
        <v>1</v>
      </c>
      <c r="N1111" s="1" t="str">
        <f t="shared" si="135"/>
        <v>15</v>
      </c>
    </row>
    <row r="1112" spans="1:14" x14ac:dyDescent="0.25">
      <c r="A1112" s="5" t="str">
        <f t="shared" si="131"/>
        <v>41503912</v>
      </c>
      <c r="B1112" s="5">
        <v>41503</v>
      </c>
      <c r="C1112" s="5" t="s">
        <v>118</v>
      </c>
      <c r="D1112" s="5">
        <v>12</v>
      </c>
      <c r="E1112" s="8" t="s">
        <v>217</v>
      </c>
      <c r="F1112" s="9">
        <v>4</v>
      </c>
      <c r="G1112" s="28" t="s">
        <v>160</v>
      </c>
      <c r="H1112" s="28">
        <v>0</v>
      </c>
      <c r="I1112" s="28">
        <v>23</v>
      </c>
      <c r="J1112" s="28" t="s">
        <v>262</v>
      </c>
      <c r="K1112" s="28">
        <v>0</v>
      </c>
      <c r="L1112" s="28" t="str">
        <f>G1112&amp;"+"&amp;H1112/10&amp;"%，"&amp;J1112&amp;"+"&amp;K1112/10&amp;"%"</f>
        <v>生命加成+0%，最终免伤+0%</v>
      </c>
      <c r="M1112" s="1">
        <v>1</v>
      </c>
      <c r="N1112" s="1" t="str">
        <f t="shared" si="135"/>
        <v>15</v>
      </c>
    </row>
    <row r="1113" spans="1:14" x14ac:dyDescent="0.25">
      <c r="A1113" s="5" t="str">
        <f t="shared" si="131"/>
        <v>41503913</v>
      </c>
      <c r="B1113" s="5">
        <v>41503</v>
      </c>
      <c r="C1113" s="5" t="s">
        <v>118</v>
      </c>
      <c r="D1113" s="5">
        <v>13</v>
      </c>
      <c r="E1113" s="8" t="s">
        <v>218</v>
      </c>
      <c r="F1113" s="9">
        <v>2</v>
      </c>
      <c r="G1113" s="28" t="s">
        <v>158</v>
      </c>
      <c r="H1113" s="28">
        <v>0</v>
      </c>
      <c r="I1113" s="28">
        <v>1</v>
      </c>
      <c r="J1113" s="28" t="s">
        <v>156</v>
      </c>
      <c r="K1113" s="28">
        <v>0</v>
      </c>
      <c r="L1113" s="28" t="str">
        <f>G1113&amp;"+"&amp;H1113&amp;"，"&amp;J1113&amp;"+"&amp;K1113&amp;""</f>
        <v>攻击+0，生命+0</v>
      </c>
      <c r="M1113" s="1">
        <v>1</v>
      </c>
      <c r="N1113" s="1" t="str">
        <f t="shared" si="135"/>
        <v>15</v>
      </c>
    </row>
    <row r="1114" spans="1:14" x14ac:dyDescent="0.25">
      <c r="A1114" s="5" t="str">
        <f t="shared" si="131"/>
        <v>41503914</v>
      </c>
      <c r="B1114" s="5">
        <v>41503</v>
      </c>
      <c r="C1114" s="5" t="s">
        <v>118</v>
      </c>
      <c r="D1114" s="5">
        <v>14</v>
      </c>
      <c r="E1114" s="8" t="s">
        <v>219</v>
      </c>
      <c r="F1114" s="9">
        <v>4</v>
      </c>
      <c r="G1114" s="28" t="s">
        <v>160</v>
      </c>
      <c r="H1114" s="28">
        <v>0</v>
      </c>
      <c r="I1114" s="28">
        <v>23</v>
      </c>
      <c r="J1114" s="28" t="s">
        <v>262</v>
      </c>
      <c r="K1114" s="28">
        <v>0</v>
      </c>
      <c r="L1114" s="28" t="str">
        <f>G1114&amp;"+"&amp;H1114/10&amp;"%，"&amp;J1114&amp;"+"&amp;K1114/10&amp;"%"</f>
        <v>生命加成+0%，最终免伤+0%</v>
      </c>
      <c r="M1114" s="1">
        <v>1</v>
      </c>
      <c r="N1114" s="1" t="str">
        <f t="shared" si="135"/>
        <v>15</v>
      </c>
    </row>
    <row r="1115" spans="1:14" x14ac:dyDescent="0.25">
      <c r="A1115" s="5" t="str">
        <f t="shared" si="131"/>
        <v>41503915</v>
      </c>
      <c r="B1115" s="5">
        <v>41503</v>
      </c>
      <c r="C1115" s="5" t="s">
        <v>118</v>
      </c>
      <c r="D1115" s="5">
        <v>15</v>
      </c>
      <c r="E1115" s="8" t="s">
        <v>220</v>
      </c>
      <c r="F1115" s="9">
        <v>2</v>
      </c>
      <c r="G1115" s="28" t="s">
        <v>158</v>
      </c>
      <c r="H1115" s="28">
        <v>0</v>
      </c>
      <c r="I1115" s="28">
        <v>1</v>
      </c>
      <c r="J1115" s="28" t="s">
        <v>156</v>
      </c>
      <c r="K1115" s="28">
        <v>0</v>
      </c>
      <c r="L1115" s="28" t="str">
        <f>G1115&amp;"+"&amp;H1115&amp;"，"&amp;J1115&amp;"+"&amp;K1115&amp;""</f>
        <v>攻击+0，生命+0</v>
      </c>
      <c r="M1115" s="1">
        <v>1</v>
      </c>
      <c r="N1115" s="1" t="str">
        <f t="shared" si="135"/>
        <v>15</v>
      </c>
    </row>
    <row r="1116" spans="1:14" x14ac:dyDescent="0.25">
      <c r="A1116" s="5" t="str">
        <f t="shared" si="130"/>
        <v>41504901</v>
      </c>
      <c r="B1116" s="5">
        <v>41504</v>
      </c>
      <c r="C1116" s="19" t="s">
        <v>119</v>
      </c>
      <c r="D1116" s="5">
        <v>1</v>
      </c>
      <c r="E1116" s="8" t="s">
        <v>133</v>
      </c>
      <c r="F1116" s="9">
        <v>2</v>
      </c>
      <c r="G1116" s="28" t="s">
        <v>158</v>
      </c>
      <c r="H1116" s="28">
        <v>300</v>
      </c>
      <c r="I1116" s="28">
        <v>1</v>
      </c>
      <c r="J1116" s="28" t="s">
        <v>156</v>
      </c>
      <c r="K1116" s="28">
        <v>750</v>
      </c>
      <c r="L1116" s="28" t="str">
        <f>G1116&amp;"+"&amp;H1116&amp;"，"&amp;J1116&amp;"+"&amp;K1116</f>
        <v>攻击+300，生命+750</v>
      </c>
      <c r="M1116" s="1">
        <v>2</v>
      </c>
      <c r="N1116" s="1" t="str">
        <f t="shared" si="135"/>
        <v>15</v>
      </c>
    </row>
    <row r="1117" spans="1:14" x14ac:dyDescent="0.25">
      <c r="A1117" s="5" t="str">
        <f t="shared" si="130"/>
        <v>41504902</v>
      </c>
      <c r="B1117" s="5">
        <v>41504</v>
      </c>
      <c r="C1117" s="19" t="s">
        <v>119</v>
      </c>
      <c r="D1117" s="5">
        <v>2</v>
      </c>
      <c r="E1117" s="8" t="s">
        <v>134</v>
      </c>
      <c r="F1117" s="9">
        <v>5</v>
      </c>
      <c r="G1117" s="28" t="s">
        <v>161</v>
      </c>
      <c r="H1117" s="28">
        <v>60</v>
      </c>
      <c r="I1117" s="28">
        <v>9</v>
      </c>
      <c r="J1117" s="28" t="s">
        <v>164</v>
      </c>
      <c r="K1117" s="28">
        <v>60</v>
      </c>
      <c r="L1117" s="28" t="str">
        <f>G1117&amp;"+"&amp;H1117/10&amp;"%，"&amp;J1117&amp;"+"&amp;K1117/10&amp;"%"</f>
        <v>攻击加成+6%，命中+6%</v>
      </c>
      <c r="M1117" s="1">
        <v>2</v>
      </c>
      <c r="N1117" s="1" t="str">
        <f t="shared" si="135"/>
        <v>15</v>
      </c>
    </row>
    <row r="1118" spans="1:14" x14ac:dyDescent="0.25">
      <c r="A1118" s="5" t="str">
        <f t="shared" si="130"/>
        <v>41504903</v>
      </c>
      <c r="B1118" s="5">
        <v>41504</v>
      </c>
      <c r="C1118" s="19" t="s">
        <v>119</v>
      </c>
      <c r="D1118" s="5">
        <v>3</v>
      </c>
      <c r="E1118" s="8" t="s">
        <v>135</v>
      </c>
      <c r="F1118" s="9">
        <v>3</v>
      </c>
      <c r="G1118" s="28" t="s">
        <v>159</v>
      </c>
      <c r="H1118" s="28">
        <v>300</v>
      </c>
      <c r="I1118" s="28">
        <v>1</v>
      </c>
      <c r="J1118" s="28" t="s">
        <v>156</v>
      </c>
      <c r="K1118" s="28">
        <v>2250</v>
      </c>
      <c r="L1118" s="28" t="str">
        <f>G1118&amp;"+"&amp;H1118&amp;"，"&amp;J1118&amp;"+"&amp;K1118&amp;""</f>
        <v>防御+300，生命+2250</v>
      </c>
      <c r="M1118" s="1">
        <v>2</v>
      </c>
      <c r="N1118" s="1" t="str">
        <f t="shared" si="135"/>
        <v>15</v>
      </c>
    </row>
    <row r="1119" spans="1:14" x14ac:dyDescent="0.25">
      <c r="A1119" s="5" t="str">
        <f t="shared" si="130"/>
        <v>41504904</v>
      </c>
      <c r="B1119" s="5">
        <v>41504</v>
      </c>
      <c r="C1119" s="19" t="s">
        <v>119</v>
      </c>
      <c r="D1119" s="5">
        <v>4</v>
      </c>
      <c r="E1119" s="8" t="s">
        <v>136</v>
      </c>
      <c r="F1119" s="9">
        <v>7</v>
      </c>
      <c r="G1119" s="28" t="s">
        <v>151</v>
      </c>
      <c r="H1119" s="28">
        <v>45</v>
      </c>
      <c r="I1119" s="28">
        <v>13</v>
      </c>
      <c r="J1119" s="28" t="s">
        <v>167</v>
      </c>
      <c r="K1119" s="28">
        <v>120</v>
      </c>
      <c r="L1119" s="28" t="str">
        <f>G1119&amp;"+"&amp;H1119/10&amp;"%，"&amp;J1119&amp;"+"&amp;K1119/10&amp;"%"</f>
        <v>伤害加成+4.5%，暴击伤害+12%</v>
      </c>
      <c r="M1119" s="1">
        <v>2</v>
      </c>
      <c r="N1119" s="1" t="str">
        <f t="shared" si="135"/>
        <v>15</v>
      </c>
    </row>
    <row r="1120" spans="1:14" x14ac:dyDescent="0.25">
      <c r="A1120" s="5" t="str">
        <f t="shared" ref="A1120:A1139" si="136">B1120&amp;90&amp;D1120</f>
        <v>41504905</v>
      </c>
      <c r="B1120" s="5">
        <v>41504</v>
      </c>
      <c r="C1120" s="19" t="s">
        <v>119</v>
      </c>
      <c r="D1120" s="5">
        <v>5</v>
      </c>
      <c r="E1120" s="8" t="s">
        <v>137</v>
      </c>
      <c r="F1120" s="9">
        <v>7</v>
      </c>
      <c r="G1120" s="28" t="s">
        <v>151</v>
      </c>
      <c r="H1120" s="28">
        <v>75</v>
      </c>
      <c r="I1120" s="28">
        <v>8</v>
      </c>
      <c r="J1120" s="28" t="s">
        <v>163</v>
      </c>
      <c r="K1120" s="28">
        <v>30</v>
      </c>
      <c r="L1120" s="28" t="str">
        <f>G1120&amp;"+"&amp;H1120/10&amp;"%，"&amp;J1120&amp;"+"&amp;K1120/10&amp;"%"</f>
        <v>伤害加成+7.5%，伤害减免+3%</v>
      </c>
      <c r="M1120" s="1">
        <v>2</v>
      </c>
      <c r="N1120" s="1" t="str">
        <f t="shared" si="135"/>
        <v>15</v>
      </c>
    </row>
    <row r="1121" spans="1:14" x14ac:dyDescent="0.25">
      <c r="A1121" s="5" t="str">
        <f t="shared" si="136"/>
        <v>41504906</v>
      </c>
      <c r="B1121" s="5">
        <v>41504</v>
      </c>
      <c r="C1121" s="19" t="s">
        <v>119</v>
      </c>
      <c r="D1121" s="5">
        <v>6</v>
      </c>
      <c r="E1121" s="8" t="s">
        <v>211</v>
      </c>
      <c r="F1121" s="9">
        <v>2</v>
      </c>
      <c r="G1121" s="28" t="s">
        <v>158</v>
      </c>
      <c r="H1121" s="28">
        <v>1500</v>
      </c>
      <c r="I1121" s="28">
        <v>3</v>
      </c>
      <c r="J1121" s="28" t="s">
        <v>159</v>
      </c>
      <c r="K1121" s="28">
        <v>450</v>
      </c>
      <c r="L1121" s="28" t="str">
        <f>G1121&amp;"+"&amp;H1121&amp;"，"&amp;J1121&amp;"+"&amp;K1121&amp;""</f>
        <v>攻击+1500，防御+450</v>
      </c>
      <c r="M1121" s="1">
        <v>2</v>
      </c>
      <c r="N1121" s="1" t="str">
        <f t="shared" si="135"/>
        <v>15</v>
      </c>
    </row>
    <row r="1122" spans="1:14" x14ac:dyDescent="0.25">
      <c r="A1122" s="5" t="str">
        <f t="shared" si="136"/>
        <v>41504907</v>
      </c>
      <c r="B1122" s="5">
        <v>41504</v>
      </c>
      <c r="C1122" s="19" t="s">
        <v>119</v>
      </c>
      <c r="D1122" s="5">
        <v>7</v>
      </c>
      <c r="E1122" s="8" t="s">
        <v>212</v>
      </c>
      <c r="F1122" s="9">
        <v>5</v>
      </c>
      <c r="G1122" s="28" t="s">
        <v>161</v>
      </c>
      <c r="H1122" s="28">
        <v>60</v>
      </c>
      <c r="I1122" s="28">
        <v>22</v>
      </c>
      <c r="J1122" s="28" t="s">
        <v>236</v>
      </c>
      <c r="K1122" s="28">
        <v>22</v>
      </c>
      <c r="L1122" s="28" t="str">
        <f>G1122&amp;"+"&amp;H1122/10&amp;"%，"&amp;J1122&amp;"+"&amp;K1122/10&amp;"%"</f>
        <v>攻击加成+6%，最终增伤+2.2%</v>
      </c>
      <c r="M1122" s="1">
        <v>2</v>
      </c>
      <c r="N1122" s="1" t="str">
        <f t="shared" si="135"/>
        <v>15</v>
      </c>
    </row>
    <row r="1123" spans="1:14" x14ac:dyDescent="0.25">
      <c r="A1123" s="5" t="str">
        <f t="shared" si="136"/>
        <v>41504908</v>
      </c>
      <c r="B1123" s="5">
        <v>41504</v>
      </c>
      <c r="C1123" s="19" t="s">
        <v>119</v>
      </c>
      <c r="D1123" s="5">
        <v>8</v>
      </c>
      <c r="E1123" s="8" t="s">
        <v>213</v>
      </c>
      <c r="F1123" s="9">
        <v>2</v>
      </c>
      <c r="G1123" s="28" t="s">
        <v>158</v>
      </c>
      <c r="H1123" s="28">
        <v>2250</v>
      </c>
      <c r="I1123" s="28">
        <v>3</v>
      </c>
      <c r="J1123" s="28" t="s">
        <v>159</v>
      </c>
      <c r="K1123" s="28">
        <v>675</v>
      </c>
      <c r="L1123" s="28" t="str">
        <f>G1123&amp;"+"&amp;H1123&amp;"，"&amp;J1123&amp;"+"&amp;K1123&amp;""</f>
        <v>攻击+2250，防御+675</v>
      </c>
      <c r="M1123" s="1">
        <v>2</v>
      </c>
      <c r="N1123" s="1" t="str">
        <f t="shared" si="135"/>
        <v>15</v>
      </c>
    </row>
    <row r="1124" spans="1:14" x14ac:dyDescent="0.25">
      <c r="A1124" s="5" t="str">
        <f t="shared" si="136"/>
        <v>41504909</v>
      </c>
      <c r="B1124" s="5">
        <v>41504</v>
      </c>
      <c r="C1124" s="19" t="s">
        <v>119</v>
      </c>
      <c r="D1124" s="5">
        <v>9</v>
      </c>
      <c r="E1124" s="8" t="s">
        <v>214</v>
      </c>
      <c r="F1124" s="9">
        <v>5</v>
      </c>
      <c r="G1124" s="28" t="s">
        <v>161</v>
      </c>
      <c r="H1124" s="28">
        <v>90</v>
      </c>
      <c r="I1124" s="28">
        <v>22</v>
      </c>
      <c r="J1124" s="28" t="s">
        <v>236</v>
      </c>
      <c r="K1124" s="28">
        <v>33</v>
      </c>
      <c r="L1124" s="28" t="str">
        <f>G1124&amp;"+"&amp;H1124/10&amp;"%，"&amp;J1124&amp;"+"&amp;K1124/10&amp;"%"</f>
        <v>攻击加成+9%，最终增伤+3.3%</v>
      </c>
      <c r="M1124" s="1">
        <v>2</v>
      </c>
      <c r="N1124" s="1" t="str">
        <f t="shared" si="135"/>
        <v>15</v>
      </c>
    </row>
    <row r="1125" spans="1:14" x14ac:dyDescent="0.25">
      <c r="A1125" s="5" t="str">
        <f t="shared" ref="A1125" si="137">B1125&amp;9&amp;D1125</f>
        <v>41504910</v>
      </c>
      <c r="B1125" s="5">
        <v>41504</v>
      </c>
      <c r="C1125" s="19" t="s">
        <v>119</v>
      </c>
      <c r="D1125" s="5">
        <v>10</v>
      </c>
      <c r="E1125" s="8" t="s">
        <v>215</v>
      </c>
      <c r="F1125" s="9">
        <v>2</v>
      </c>
      <c r="G1125" s="28" t="s">
        <v>158</v>
      </c>
      <c r="H1125" s="28">
        <v>3375</v>
      </c>
      <c r="I1125" s="28">
        <v>3</v>
      </c>
      <c r="J1125" s="28" t="s">
        <v>159</v>
      </c>
      <c r="K1125" s="28">
        <v>1012</v>
      </c>
      <c r="L1125" s="28" t="str">
        <f>G1125&amp;"+"&amp;H1125&amp;"，"&amp;J1125&amp;"+"&amp;K1125&amp;""</f>
        <v>攻击+3375，防御+1012</v>
      </c>
      <c r="M1125" s="1">
        <v>2</v>
      </c>
      <c r="N1125" s="1" t="str">
        <f t="shared" si="135"/>
        <v>15</v>
      </c>
    </row>
    <row r="1126" spans="1:14" x14ac:dyDescent="0.25">
      <c r="A1126" s="5" t="str">
        <f t="shared" si="131"/>
        <v>41504911</v>
      </c>
      <c r="B1126" s="5">
        <v>41504</v>
      </c>
      <c r="C1126" s="19" t="s">
        <v>119</v>
      </c>
      <c r="D1126" s="5">
        <v>11</v>
      </c>
      <c r="E1126" s="8" t="s">
        <v>216</v>
      </c>
      <c r="F1126" s="9">
        <v>2</v>
      </c>
      <c r="G1126" s="28" t="s">
        <v>158</v>
      </c>
      <c r="H1126" s="28">
        <v>0</v>
      </c>
      <c r="I1126" s="28">
        <v>3</v>
      </c>
      <c r="J1126" s="28" t="s">
        <v>159</v>
      </c>
      <c r="K1126" s="28">
        <v>0</v>
      </c>
      <c r="L1126" s="28" t="str">
        <f>G1126&amp;"+"&amp;H1126&amp;"，"&amp;J1126&amp;"+"&amp;K1126&amp;""</f>
        <v>攻击+0，防御+0</v>
      </c>
      <c r="M1126" s="1">
        <v>2</v>
      </c>
      <c r="N1126" s="1" t="str">
        <f t="shared" si="135"/>
        <v>15</v>
      </c>
    </row>
    <row r="1127" spans="1:14" x14ac:dyDescent="0.25">
      <c r="A1127" s="5" t="str">
        <f t="shared" si="131"/>
        <v>41504912</v>
      </c>
      <c r="B1127" s="5">
        <v>41504</v>
      </c>
      <c r="C1127" s="19" t="s">
        <v>119</v>
      </c>
      <c r="D1127" s="5">
        <v>12</v>
      </c>
      <c r="E1127" s="8" t="s">
        <v>217</v>
      </c>
      <c r="F1127" s="9">
        <v>5</v>
      </c>
      <c r="G1127" s="28" t="s">
        <v>161</v>
      </c>
      <c r="H1127" s="28">
        <v>0</v>
      </c>
      <c r="I1127" s="28">
        <v>22</v>
      </c>
      <c r="J1127" s="28" t="s">
        <v>236</v>
      </c>
      <c r="K1127" s="28">
        <v>0</v>
      </c>
      <c r="L1127" s="28" t="str">
        <f>G1127&amp;"+"&amp;H1127/10&amp;"%，"&amp;J1127&amp;"+"&amp;K1127/10&amp;"%"</f>
        <v>攻击加成+0%，最终增伤+0%</v>
      </c>
      <c r="M1127" s="1">
        <v>2</v>
      </c>
      <c r="N1127" s="1" t="str">
        <f t="shared" si="135"/>
        <v>15</v>
      </c>
    </row>
    <row r="1128" spans="1:14" x14ac:dyDescent="0.25">
      <c r="A1128" s="5" t="str">
        <f t="shared" si="131"/>
        <v>41504913</v>
      </c>
      <c r="B1128" s="5">
        <v>41504</v>
      </c>
      <c r="C1128" s="19" t="s">
        <v>119</v>
      </c>
      <c r="D1128" s="5">
        <v>13</v>
      </c>
      <c r="E1128" s="8" t="s">
        <v>218</v>
      </c>
      <c r="F1128" s="9">
        <v>2</v>
      </c>
      <c r="G1128" s="28" t="s">
        <v>158</v>
      </c>
      <c r="H1128" s="28">
        <v>0</v>
      </c>
      <c r="I1128" s="28">
        <v>3</v>
      </c>
      <c r="J1128" s="28" t="s">
        <v>159</v>
      </c>
      <c r="K1128" s="28">
        <v>0</v>
      </c>
      <c r="L1128" s="28" t="str">
        <f>G1128&amp;"+"&amp;H1128&amp;"，"&amp;J1128&amp;"+"&amp;K1128&amp;""</f>
        <v>攻击+0，防御+0</v>
      </c>
      <c r="M1128" s="1">
        <v>2</v>
      </c>
      <c r="N1128" s="1" t="str">
        <f t="shared" si="135"/>
        <v>15</v>
      </c>
    </row>
    <row r="1129" spans="1:14" x14ac:dyDescent="0.25">
      <c r="A1129" s="5" t="str">
        <f t="shared" ref="A1129:A1145" si="138">B1129&amp;9&amp;D1129</f>
        <v>41504914</v>
      </c>
      <c r="B1129" s="5">
        <v>41504</v>
      </c>
      <c r="C1129" s="19" t="s">
        <v>119</v>
      </c>
      <c r="D1129" s="5">
        <v>14</v>
      </c>
      <c r="E1129" s="8" t="s">
        <v>219</v>
      </c>
      <c r="F1129" s="9">
        <v>5</v>
      </c>
      <c r="G1129" s="28" t="s">
        <v>161</v>
      </c>
      <c r="H1129" s="28">
        <v>0</v>
      </c>
      <c r="I1129" s="28">
        <v>22</v>
      </c>
      <c r="J1129" s="28" t="s">
        <v>236</v>
      </c>
      <c r="K1129" s="28">
        <v>0</v>
      </c>
      <c r="L1129" s="28" t="str">
        <f>G1129&amp;"+"&amp;H1129/10&amp;"%，"&amp;J1129&amp;"+"&amp;K1129/10&amp;"%"</f>
        <v>攻击加成+0%，最终增伤+0%</v>
      </c>
      <c r="M1129" s="1">
        <v>2</v>
      </c>
      <c r="N1129" s="1" t="str">
        <f t="shared" si="135"/>
        <v>15</v>
      </c>
    </row>
    <row r="1130" spans="1:14" x14ac:dyDescent="0.25">
      <c r="A1130" s="5" t="str">
        <f t="shared" si="138"/>
        <v>41504915</v>
      </c>
      <c r="B1130" s="5">
        <v>41504</v>
      </c>
      <c r="C1130" s="19" t="s">
        <v>119</v>
      </c>
      <c r="D1130" s="5">
        <v>15</v>
      </c>
      <c r="E1130" s="8" t="s">
        <v>220</v>
      </c>
      <c r="F1130" s="9">
        <v>2</v>
      </c>
      <c r="G1130" s="28" t="s">
        <v>158</v>
      </c>
      <c r="H1130" s="28">
        <v>0</v>
      </c>
      <c r="I1130" s="28">
        <v>3</v>
      </c>
      <c r="J1130" s="28" t="s">
        <v>159</v>
      </c>
      <c r="K1130" s="28">
        <v>0</v>
      </c>
      <c r="L1130" s="28" t="str">
        <f>G1130&amp;"+"&amp;H1130&amp;"，"&amp;J1130&amp;"+"&amp;K1130&amp;""</f>
        <v>攻击+0，防御+0</v>
      </c>
      <c r="M1130" s="1">
        <v>2</v>
      </c>
      <c r="N1130" s="1" t="str">
        <f t="shared" si="135"/>
        <v>15</v>
      </c>
    </row>
    <row r="1131" spans="1:14" x14ac:dyDescent="0.25">
      <c r="A1131" s="5" t="str">
        <f t="shared" si="136"/>
        <v>41505901</v>
      </c>
      <c r="B1131" s="5">
        <v>41505</v>
      </c>
      <c r="C1131" s="5" t="s">
        <v>140</v>
      </c>
      <c r="D1131" s="5">
        <v>1</v>
      </c>
      <c r="E1131" s="8" t="s">
        <v>133</v>
      </c>
      <c r="F1131" s="9">
        <v>2</v>
      </c>
      <c r="G1131" s="28" t="s">
        <v>158</v>
      </c>
      <c r="H1131" s="28">
        <v>240</v>
      </c>
      <c r="I1131" s="28">
        <v>1</v>
      </c>
      <c r="J1131" s="28" t="s">
        <v>156</v>
      </c>
      <c r="K1131" s="28">
        <v>1200</v>
      </c>
      <c r="L1131" s="28" t="str">
        <f>G1131&amp;"+"&amp;H1131&amp;"，"&amp;J1131&amp;"+"&amp;K1131</f>
        <v>攻击+240，生命+1200</v>
      </c>
      <c r="M1131" s="1">
        <v>1</v>
      </c>
      <c r="N1131" s="1" t="str">
        <f t="shared" si="135"/>
        <v>15</v>
      </c>
    </row>
    <row r="1132" spans="1:14" x14ac:dyDescent="0.25">
      <c r="A1132" s="5" t="str">
        <f t="shared" si="136"/>
        <v>41505902</v>
      </c>
      <c r="B1132" s="5">
        <v>41505</v>
      </c>
      <c r="C1132" s="5" t="s">
        <v>140</v>
      </c>
      <c r="D1132" s="5">
        <v>2</v>
      </c>
      <c r="E1132" s="8" t="s">
        <v>134</v>
      </c>
      <c r="F1132" s="9">
        <v>5</v>
      </c>
      <c r="G1132" s="28" t="s">
        <v>161</v>
      </c>
      <c r="H1132" s="28">
        <v>45</v>
      </c>
      <c r="I1132" s="28">
        <v>6</v>
      </c>
      <c r="J1132" s="28" t="s">
        <v>162</v>
      </c>
      <c r="K1132" s="28">
        <v>30</v>
      </c>
      <c r="L1132" s="28" t="str">
        <f>G1132&amp;"+"&amp;H1132/10&amp;"%，"&amp;J1132&amp;"+"&amp;K1132/10&amp;"%"</f>
        <v>攻击加成+4.5%，防御加成+3%</v>
      </c>
      <c r="M1132" s="1">
        <v>1</v>
      </c>
      <c r="N1132" s="1" t="str">
        <f t="shared" si="135"/>
        <v>15</v>
      </c>
    </row>
    <row r="1133" spans="1:14" x14ac:dyDescent="0.25">
      <c r="A1133" s="5" t="str">
        <f t="shared" si="136"/>
        <v>41505903</v>
      </c>
      <c r="B1133" s="5">
        <v>41505</v>
      </c>
      <c r="C1133" s="5" t="s">
        <v>140</v>
      </c>
      <c r="D1133" s="5">
        <v>3</v>
      </c>
      <c r="E1133" s="8" t="s">
        <v>135</v>
      </c>
      <c r="F1133" s="9">
        <v>3</v>
      </c>
      <c r="G1133" s="28" t="s">
        <v>159</v>
      </c>
      <c r="H1133" s="28">
        <v>180</v>
      </c>
      <c r="I1133" s="28">
        <v>4</v>
      </c>
      <c r="J1133" s="28" t="s">
        <v>160</v>
      </c>
      <c r="K1133" s="28">
        <v>45</v>
      </c>
      <c r="L1133" s="28" t="str">
        <f>G1133&amp;"+"&amp;H1133&amp;"，"&amp;J1133&amp;"+"&amp;K1133/10&amp;"%"</f>
        <v>防御+180，生命加成+4.5%</v>
      </c>
      <c r="M1133" s="1">
        <v>1</v>
      </c>
      <c r="N1133" s="1" t="str">
        <f t="shared" si="135"/>
        <v>15</v>
      </c>
    </row>
    <row r="1134" spans="1:14" x14ac:dyDescent="0.25">
      <c r="A1134" s="5" t="str">
        <f t="shared" si="136"/>
        <v>41505904</v>
      </c>
      <c r="B1134" s="5">
        <v>41505</v>
      </c>
      <c r="C1134" s="5" t="s">
        <v>140</v>
      </c>
      <c r="D1134" s="5">
        <v>4</v>
      </c>
      <c r="E1134" s="8" t="s">
        <v>136</v>
      </c>
      <c r="F1134" s="9">
        <v>8</v>
      </c>
      <c r="G1134" s="28" t="s">
        <v>163</v>
      </c>
      <c r="H1134" s="28">
        <v>22</v>
      </c>
      <c r="I1134" s="28">
        <v>14</v>
      </c>
      <c r="J1134" s="28" t="s">
        <v>168</v>
      </c>
      <c r="K1134" s="28">
        <v>150</v>
      </c>
      <c r="L1134" s="28" t="str">
        <f>G1134&amp;"+"&amp;H1134/10&amp;"%，"&amp;J1134&amp;"+"&amp;K1134/10&amp;"%"</f>
        <v>伤害减免+2.2%，暴击免伤+15%</v>
      </c>
      <c r="M1134" s="1">
        <v>1</v>
      </c>
      <c r="N1134" s="1" t="str">
        <f t="shared" si="135"/>
        <v>15</v>
      </c>
    </row>
    <row r="1135" spans="1:14" x14ac:dyDescent="0.25">
      <c r="A1135" s="5" t="str">
        <f t="shared" si="136"/>
        <v>41505905</v>
      </c>
      <c r="B1135" s="5">
        <v>41505</v>
      </c>
      <c r="C1135" s="5" t="s">
        <v>140</v>
      </c>
      <c r="D1135" s="5">
        <v>5</v>
      </c>
      <c r="E1135" s="8" t="s">
        <v>137</v>
      </c>
      <c r="F1135" s="9">
        <v>7</v>
      </c>
      <c r="G1135" s="28" t="s">
        <v>151</v>
      </c>
      <c r="H1135" s="28">
        <v>75</v>
      </c>
      <c r="I1135" s="28">
        <v>8</v>
      </c>
      <c r="J1135" s="28" t="s">
        <v>163</v>
      </c>
      <c r="K1135" s="28">
        <v>30</v>
      </c>
      <c r="L1135" s="28" t="str">
        <f>G1135&amp;"+"&amp;H1135/10&amp;"%，"&amp;J1135&amp;"+"&amp;K1135/10&amp;"%"</f>
        <v>伤害加成+7.5%，伤害减免+3%</v>
      </c>
      <c r="M1135" s="1">
        <v>1</v>
      </c>
      <c r="N1135" s="1" t="str">
        <f t="shared" si="135"/>
        <v>15</v>
      </c>
    </row>
    <row r="1136" spans="1:14" x14ac:dyDescent="0.25">
      <c r="A1136" s="5" t="str">
        <f t="shared" si="136"/>
        <v>41505906</v>
      </c>
      <c r="B1136" s="5">
        <v>41505</v>
      </c>
      <c r="C1136" s="5" t="s">
        <v>140</v>
      </c>
      <c r="D1136" s="5">
        <v>6</v>
      </c>
      <c r="E1136" s="8" t="s">
        <v>211</v>
      </c>
      <c r="F1136" s="9">
        <v>2</v>
      </c>
      <c r="G1136" s="28" t="s">
        <v>158</v>
      </c>
      <c r="H1136" s="28">
        <v>562</v>
      </c>
      <c r="I1136" s="28">
        <v>1</v>
      </c>
      <c r="J1136" s="28" t="s">
        <v>156</v>
      </c>
      <c r="K1136" s="28">
        <v>12000</v>
      </c>
      <c r="L1136" s="28" t="str">
        <f>G1136&amp;"+"&amp;H1136&amp;"，"&amp;J1136&amp;"+"&amp;K1136&amp;""</f>
        <v>攻击+562，生命+12000</v>
      </c>
      <c r="M1136" s="1">
        <v>1</v>
      </c>
      <c r="N1136" s="1" t="str">
        <f t="shared" si="135"/>
        <v>15</v>
      </c>
    </row>
    <row r="1137" spans="1:14" x14ac:dyDescent="0.25">
      <c r="A1137" s="5" t="str">
        <f t="shared" si="136"/>
        <v>41505907</v>
      </c>
      <c r="B1137" s="5">
        <v>41505</v>
      </c>
      <c r="C1137" s="5" t="s">
        <v>140</v>
      </c>
      <c r="D1137" s="5">
        <v>7</v>
      </c>
      <c r="E1137" s="8" t="s">
        <v>212</v>
      </c>
      <c r="F1137" s="9">
        <v>4</v>
      </c>
      <c r="G1137" s="28" t="s">
        <v>160</v>
      </c>
      <c r="H1137" s="28">
        <v>90</v>
      </c>
      <c r="I1137" s="28">
        <v>23</v>
      </c>
      <c r="J1137" s="28" t="s">
        <v>262</v>
      </c>
      <c r="K1137" s="28">
        <v>22</v>
      </c>
      <c r="L1137" s="28" t="str">
        <f>G1137&amp;"+"&amp;H1137/10&amp;"%，"&amp;J1137&amp;"+"&amp;K1137/10&amp;"%"</f>
        <v>生命加成+9%，最终免伤+2.2%</v>
      </c>
      <c r="M1137" s="1">
        <v>1</v>
      </c>
      <c r="N1137" s="1" t="str">
        <f t="shared" si="135"/>
        <v>15</v>
      </c>
    </row>
    <row r="1138" spans="1:14" x14ac:dyDescent="0.25">
      <c r="A1138" s="5" t="str">
        <f t="shared" si="136"/>
        <v>41505908</v>
      </c>
      <c r="B1138" s="5">
        <v>41505</v>
      </c>
      <c r="C1138" s="5" t="s">
        <v>140</v>
      </c>
      <c r="D1138" s="5">
        <v>8</v>
      </c>
      <c r="E1138" s="8" t="s">
        <v>213</v>
      </c>
      <c r="F1138" s="9">
        <v>2</v>
      </c>
      <c r="G1138" s="28" t="s">
        <v>158</v>
      </c>
      <c r="H1138" s="28">
        <v>937</v>
      </c>
      <c r="I1138" s="28">
        <v>1</v>
      </c>
      <c r="J1138" s="28" t="s">
        <v>156</v>
      </c>
      <c r="K1138" s="28">
        <v>18000</v>
      </c>
      <c r="L1138" s="28" t="str">
        <f>G1138&amp;"+"&amp;H1138&amp;"，"&amp;J1138&amp;"+"&amp;K1138&amp;""</f>
        <v>攻击+937，生命+18000</v>
      </c>
      <c r="M1138" s="1">
        <v>1</v>
      </c>
      <c r="N1138" s="1" t="str">
        <f t="shared" si="135"/>
        <v>15</v>
      </c>
    </row>
    <row r="1139" spans="1:14" x14ac:dyDescent="0.25">
      <c r="A1139" s="5" t="str">
        <f t="shared" si="136"/>
        <v>41505909</v>
      </c>
      <c r="B1139" s="5">
        <v>41505</v>
      </c>
      <c r="C1139" s="5" t="s">
        <v>140</v>
      </c>
      <c r="D1139" s="5">
        <v>9</v>
      </c>
      <c r="E1139" s="8" t="s">
        <v>214</v>
      </c>
      <c r="F1139" s="9">
        <v>4</v>
      </c>
      <c r="G1139" s="28" t="s">
        <v>160</v>
      </c>
      <c r="H1139" s="28">
        <v>135</v>
      </c>
      <c r="I1139" s="28">
        <v>23</v>
      </c>
      <c r="J1139" s="28" t="s">
        <v>262</v>
      </c>
      <c r="K1139" s="28">
        <v>33</v>
      </c>
      <c r="L1139" s="28" t="str">
        <f>G1139&amp;"+"&amp;H1139/10&amp;"%，"&amp;J1139&amp;"+"&amp;K1139/10&amp;"%"</f>
        <v>生命加成+13.5%，最终免伤+3.3%</v>
      </c>
      <c r="M1139" s="1">
        <v>1</v>
      </c>
      <c r="N1139" s="1" t="str">
        <f t="shared" si="135"/>
        <v>15</v>
      </c>
    </row>
    <row r="1140" spans="1:14" x14ac:dyDescent="0.25">
      <c r="A1140" s="5" t="str">
        <f t="shared" ref="A1140" si="139">B1140&amp;9&amp;D1140</f>
        <v>41505910</v>
      </c>
      <c r="B1140" s="5">
        <v>41505</v>
      </c>
      <c r="C1140" s="5" t="s">
        <v>140</v>
      </c>
      <c r="D1140" s="5">
        <v>10</v>
      </c>
      <c r="E1140" s="8" t="s">
        <v>215</v>
      </c>
      <c r="F1140" s="9">
        <v>2</v>
      </c>
      <c r="G1140" s="28" t="s">
        <v>158</v>
      </c>
      <c r="H1140" s="28">
        <v>1406</v>
      </c>
      <c r="I1140" s="28">
        <v>1</v>
      </c>
      <c r="J1140" s="28" t="s">
        <v>156</v>
      </c>
      <c r="K1140" s="28">
        <v>27000</v>
      </c>
      <c r="L1140" s="28" t="str">
        <f>G1140&amp;"+"&amp;H1140&amp;"，"&amp;J1140&amp;"+"&amp;K1140&amp;""</f>
        <v>攻击+1406，生命+27000</v>
      </c>
      <c r="M1140" s="1">
        <v>1</v>
      </c>
      <c r="N1140" s="1" t="str">
        <f t="shared" si="135"/>
        <v>15</v>
      </c>
    </row>
    <row r="1141" spans="1:14" x14ac:dyDescent="0.25">
      <c r="A1141" s="5" t="str">
        <f t="shared" si="138"/>
        <v>41505911</v>
      </c>
      <c r="B1141" s="5">
        <v>41505</v>
      </c>
      <c r="C1141" s="5" t="s">
        <v>140</v>
      </c>
      <c r="D1141" s="5">
        <v>11</v>
      </c>
      <c r="E1141" s="8" t="s">
        <v>216</v>
      </c>
      <c r="F1141" s="9">
        <v>2</v>
      </c>
      <c r="G1141" s="28" t="s">
        <v>158</v>
      </c>
      <c r="H1141" s="28">
        <v>0</v>
      </c>
      <c r="I1141" s="28">
        <v>1</v>
      </c>
      <c r="J1141" s="28" t="s">
        <v>156</v>
      </c>
      <c r="K1141" s="28">
        <v>0</v>
      </c>
      <c r="L1141" s="28" t="str">
        <f>G1141&amp;"+"&amp;H1141&amp;"，"&amp;J1141&amp;"+"&amp;K1141&amp;""</f>
        <v>攻击+0，生命+0</v>
      </c>
      <c r="M1141" s="1">
        <v>1</v>
      </c>
      <c r="N1141" s="1" t="str">
        <f t="shared" si="135"/>
        <v>15</v>
      </c>
    </row>
    <row r="1142" spans="1:14" x14ac:dyDescent="0.25">
      <c r="A1142" s="5" t="str">
        <f t="shared" si="138"/>
        <v>41505912</v>
      </c>
      <c r="B1142" s="5">
        <v>41505</v>
      </c>
      <c r="C1142" s="5" t="s">
        <v>140</v>
      </c>
      <c r="D1142" s="5">
        <v>12</v>
      </c>
      <c r="E1142" s="8" t="s">
        <v>217</v>
      </c>
      <c r="F1142" s="9">
        <v>4</v>
      </c>
      <c r="G1142" s="28" t="s">
        <v>160</v>
      </c>
      <c r="H1142" s="28">
        <v>0</v>
      </c>
      <c r="I1142" s="28">
        <v>23</v>
      </c>
      <c r="J1142" s="28" t="s">
        <v>262</v>
      </c>
      <c r="K1142" s="28">
        <v>0</v>
      </c>
      <c r="L1142" s="28" t="str">
        <f>G1142&amp;"+"&amp;H1142/10&amp;"%，"&amp;J1142&amp;"+"&amp;K1142/10&amp;"%"</f>
        <v>生命加成+0%，最终免伤+0%</v>
      </c>
      <c r="M1142" s="1">
        <v>1</v>
      </c>
      <c r="N1142" s="1" t="str">
        <f t="shared" si="135"/>
        <v>15</v>
      </c>
    </row>
    <row r="1143" spans="1:14" x14ac:dyDescent="0.25">
      <c r="A1143" s="5" t="str">
        <f t="shared" si="138"/>
        <v>41505913</v>
      </c>
      <c r="B1143" s="5">
        <v>41505</v>
      </c>
      <c r="C1143" s="5" t="s">
        <v>140</v>
      </c>
      <c r="D1143" s="5">
        <v>13</v>
      </c>
      <c r="E1143" s="8" t="s">
        <v>218</v>
      </c>
      <c r="F1143" s="9">
        <v>2</v>
      </c>
      <c r="G1143" s="28" t="s">
        <v>158</v>
      </c>
      <c r="H1143" s="28">
        <v>0</v>
      </c>
      <c r="I1143" s="28">
        <v>1</v>
      </c>
      <c r="J1143" s="28" t="s">
        <v>156</v>
      </c>
      <c r="K1143" s="28">
        <v>0</v>
      </c>
      <c r="L1143" s="28" t="str">
        <f>G1143&amp;"+"&amp;H1143&amp;"，"&amp;J1143&amp;"+"&amp;K1143&amp;""</f>
        <v>攻击+0，生命+0</v>
      </c>
      <c r="M1143" s="1">
        <v>1</v>
      </c>
      <c r="N1143" s="1" t="str">
        <f t="shared" si="135"/>
        <v>15</v>
      </c>
    </row>
    <row r="1144" spans="1:14" x14ac:dyDescent="0.25">
      <c r="A1144" s="5" t="str">
        <f t="shared" si="138"/>
        <v>41505914</v>
      </c>
      <c r="B1144" s="5">
        <v>41505</v>
      </c>
      <c r="C1144" s="5" t="s">
        <v>140</v>
      </c>
      <c r="D1144" s="5">
        <v>14</v>
      </c>
      <c r="E1144" s="8" t="s">
        <v>219</v>
      </c>
      <c r="F1144" s="9">
        <v>4</v>
      </c>
      <c r="G1144" s="28" t="s">
        <v>160</v>
      </c>
      <c r="H1144" s="28">
        <v>0</v>
      </c>
      <c r="I1144" s="28">
        <v>23</v>
      </c>
      <c r="J1144" s="28" t="s">
        <v>262</v>
      </c>
      <c r="K1144" s="28">
        <v>0</v>
      </c>
      <c r="L1144" s="28" t="str">
        <f>G1144&amp;"+"&amp;H1144/10&amp;"%，"&amp;J1144&amp;"+"&amp;K1144/10&amp;"%"</f>
        <v>生命加成+0%，最终免伤+0%</v>
      </c>
      <c r="M1144" s="1">
        <v>1</v>
      </c>
      <c r="N1144" s="1" t="str">
        <f t="shared" si="135"/>
        <v>15</v>
      </c>
    </row>
    <row r="1145" spans="1:14" x14ac:dyDescent="0.25">
      <c r="A1145" s="5" t="str">
        <f t="shared" si="138"/>
        <v>41505915</v>
      </c>
      <c r="B1145" s="5">
        <v>41505</v>
      </c>
      <c r="C1145" s="5" t="s">
        <v>140</v>
      </c>
      <c r="D1145" s="5">
        <v>15</v>
      </c>
      <c r="E1145" s="8" t="s">
        <v>220</v>
      </c>
      <c r="F1145" s="9">
        <v>2</v>
      </c>
      <c r="G1145" s="28" t="s">
        <v>158</v>
      </c>
      <c r="H1145" s="28">
        <v>0</v>
      </c>
      <c r="I1145" s="28">
        <v>1</v>
      </c>
      <c r="J1145" s="28" t="s">
        <v>156</v>
      </c>
      <c r="K1145" s="28">
        <v>0</v>
      </c>
      <c r="L1145" s="28" t="str">
        <f>G1145&amp;"+"&amp;H1145&amp;"，"&amp;J1145&amp;"+"&amp;K1145&amp;""</f>
        <v>攻击+0，生命+0</v>
      </c>
      <c r="M1145" s="1">
        <v>1</v>
      </c>
      <c r="N1145" s="1" t="str">
        <f t="shared" si="135"/>
        <v>15</v>
      </c>
    </row>
    <row r="1146" spans="1:14" x14ac:dyDescent="0.25">
      <c r="A1146" s="5" t="str">
        <f t="shared" ref="A1146:A1199" si="140">B1146&amp;90&amp;D1146</f>
        <v>41506901</v>
      </c>
      <c r="B1146" s="27">
        <v>41506</v>
      </c>
      <c r="C1146" s="19" t="s">
        <v>120</v>
      </c>
      <c r="D1146" s="27">
        <v>1</v>
      </c>
      <c r="E1146" s="8" t="s">
        <v>133</v>
      </c>
      <c r="F1146" s="9">
        <v>3</v>
      </c>
      <c r="G1146" s="28" t="s">
        <v>159</v>
      </c>
      <c r="H1146" s="28">
        <v>225</v>
      </c>
      <c r="I1146" s="28">
        <v>1</v>
      </c>
      <c r="J1146" s="28" t="s">
        <v>156</v>
      </c>
      <c r="K1146" s="28">
        <v>1875</v>
      </c>
      <c r="L1146" s="28" t="str">
        <f>G1146&amp;"+"&amp;H1146&amp;"，"&amp;J1146&amp;"+"&amp;K1146</f>
        <v>防御+225，生命+1875</v>
      </c>
      <c r="M1146" s="1">
        <v>3</v>
      </c>
      <c r="N1146" s="1" t="str">
        <f t="shared" si="135"/>
        <v>15</v>
      </c>
    </row>
    <row r="1147" spans="1:14" x14ac:dyDescent="0.25">
      <c r="A1147" s="5" t="str">
        <f t="shared" si="140"/>
        <v>41506902</v>
      </c>
      <c r="B1147" s="27">
        <v>41506</v>
      </c>
      <c r="C1147" s="19" t="s">
        <v>120</v>
      </c>
      <c r="D1147" s="27">
        <v>2</v>
      </c>
      <c r="E1147" s="8" t="s">
        <v>134</v>
      </c>
      <c r="F1147" s="9">
        <v>4</v>
      </c>
      <c r="G1147" s="28" t="s">
        <v>160</v>
      </c>
      <c r="H1147" s="28">
        <v>45</v>
      </c>
      <c r="I1147" s="28">
        <v>10</v>
      </c>
      <c r="J1147" s="28" t="s">
        <v>165</v>
      </c>
      <c r="K1147" s="28">
        <v>60</v>
      </c>
      <c r="L1147" s="28" t="str">
        <f>G1147&amp;"+"&amp;H1147/10&amp;"%，"&amp;J1147&amp;"+"&amp;K1147/10&amp;"%"</f>
        <v>生命加成+4.5%，闪避+6%</v>
      </c>
      <c r="M1147" s="1">
        <v>3</v>
      </c>
      <c r="N1147" s="1" t="str">
        <f t="shared" si="135"/>
        <v>15</v>
      </c>
    </row>
    <row r="1148" spans="1:14" x14ac:dyDescent="0.25">
      <c r="A1148" s="5" t="str">
        <f t="shared" si="140"/>
        <v>41506903</v>
      </c>
      <c r="B1148" s="27">
        <v>41506</v>
      </c>
      <c r="C1148" s="19" t="s">
        <v>120</v>
      </c>
      <c r="D1148" s="27">
        <v>3</v>
      </c>
      <c r="E1148" s="8" t="s">
        <v>135</v>
      </c>
      <c r="F1148" s="9">
        <v>6</v>
      </c>
      <c r="G1148" s="28" t="s">
        <v>162</v>
      </c>
      <c r="H1148" s="28">
        <v>60</v>
      </c>
      <c r="I1148" s="28">
        <v>1</v>
      </c>
      <c r="J1148" s="28" t="s">
        <v>156</v>
      </c>
      <c r="K1148" s="28">
        <v>5625</v>
      </c>
      <c r="L1148" s="28" t="str">
        <f>G1148&amp;"+"&amp;H1148/10&amp;"%，"&amp;J1148&amp;"+"&amp;K1148&amp;""</f>
        <v>防御加成+6%，生命+5625</v>
      </c>
      <c r="M1148" s="1">
        <v>3</v>
      </c>
      <c r="N1148" s="1" t="str">
        <f t="shared" si="135"/>
        <v>15</v>
      </c>
    </row>
    <row r="1149" spans="1:14" x14ac:dyDescent="0.25">
      <c r="A1149" s="5" t="str">
        <f t="shared" si="140"/>
        <v>41506904</v>
      </c>
      <c r="B1149" s="27">
        <v>41506</v>
      </c>
      <c r="C1149" s="19" t="s">
        <v>120</v>
      </c>
      <c r="D1149" s="27">
        <v>4</v>
      </c>
      <c r="E1149" s="8" t="s">
        <v>136</v>
      </c>
      <c r="F1149" s="9">
        <v>8</v>
      </c>
      <c r="G1149" s="28" t="s">
        <v>163</v>
      </c>
      <c r="H1149" s="28">
        <v>22</v>
      </c>
      <c r="I1149" s="28">
        <v>14</v>
      </c>
      <c r="J1149" s="28" t="s">
        <v>168</v>
      </c>
      <c r="K1149" s="28">
        <v>150</v>
      </c>
      <c r="L1149" s="28" t="str">
        <f>G1149&amp;"+"&amp;H1149/10&amp;"%，"&amp;J1149&amp;"+"&amp;K1149/10&amp;"%"</f>
        <v>伤害减免+2.2%，暴击免伤+15%</v>
      </c>
      <c r="M1149" s="1">
        <v>3</v>
      </c>
      <c r="N1149" s="1" t="str">
        <f t="shared" si="135"/>
        <v>15</v>
      </c>
    </row>
    <row r="1150" spans="1:14" x14ac:dyDescent="0.25">
      <c r="A1150" s="5" t="str">
        <f t="shared" si="140"/>
        <v>41506905</v>
      </c>
      <c r="B1150" s="27">
        <v>41506</v>
      </c>
      <c r="C1150" s="19" t="s">
        <v>120</v>
      </c>
      <c r="D1150" s="27">
        <v>5</v>
      </c>
      <c r="E1150" s="8" t="s">
        <v>137</v>
      </c>
      <c r="F1150" s="9">
        <v>4</v>
      </c>
      <c r="G1150" s="28" t="s">
        <v>160</v>
      </c>
      <c r="H1150" s="28">
        <v>90</v>
      </c>
      <c r="I1150" s="28">
        <v>8</v>
      </c>
      <c r="J1150" s="28" t="s">
        <v>163</v>
      </c>
      <c r="K1150" s="28">
        <v>30</v>
      </c>
      <c r="L1150" s="28" t="str">
        <f>G1150&amp;"+"&amp;H1150/10&amp;"%，"&amp;J1150&amp;"+"&amp;K1150/10&amp;"%"</f>
        <v>生命加成+9%，伤害减免+3%</v>
      </c>
      <c r="M1150" s="1">
        <v>3</v>
      </c>
      <c r="N1150" s="1" t="str">
        <f t="shared" si="135"/>
        <v>15</v>
      </c>
    </row>
    <row r="1151" spans="1:14" x14ac:dyDescent="0.25">
      <c r="A1151" s="5" t="str">
        <f t="shared" si="140"/>
        <v>41506906</v>
      </c>
      <c r="B1151" s="27">
        <v>41506</v>
      </c>
      <c r="C1151" s="19" t="s">
        <v>120</v>
      </c>
      <c r="D1151" s="5">
        <v>6</v>
      </c>
      <c r="E1151" s="8" t="s">
        <v>211</v>
      </c>
      <c r="F1151" s="9">
        <v>3</v>
      </c>
      <c r="G1151" s="28" t="s">
        <v>159</v>
      </c>
      <c r="H1151" s="28">
        <v>450</v>
      </c>
      <c r="I1151" s="28">
        <v>1</v>
      </c>
      <c r="J1151" s="28" t="s">
        <v>156</v>
      </c>
      <c r="K1151" s="28">
        <v>14700</v>
      </c>
      <c r="L1151" s="28" t="str">
        <f>G1151&amp;"+"&amp;H1151&amp;"，"&amp;J1151&amp;"+"&amp;K1151&amp;""</f>
        <v>防御+450，生命+14700</v>
      </c>
      <c r="M1151" s="1">
        <v>3</v>
      </c>
      <c r="N1151" s="1" t="str">
        <f t="shared" si="135"/>
        <v>15</v>
      </c>
    </row>
    <row r="1152" spans="1:14" x14ac:dyDescent="0.25">
      <c r="A1152" s="5" t="str">
        <f t="shared" si="140"/>
        <v>41506907</v>
      </c>
      <c r="B1152" s="27">
        <v>41506</v>
      </c>
      <c r="C1152" s="19" t="s">
        <v>120</v>
      </c>
      <c r="D1152" s="5">
        <v>7</v>
      </c>
      <c r="E1152" s="8" t="s">
        <v>212</v>
      </c>
      <c r="F1152" s="9">
        <v>6</v>
      </c>
      <c r="G1152" s="28" t="s">
        <v>162</v>
      </c>
      <c r="H1152" s="28">
        <v>60</v>
      </c>
      <c r="I1152" s="28">
        <v>23</v>
      </c>
      <c r="J1152" s="28" t="s">
        <v>262</v>
      </c>
      <c r="K1152" s="28">
        <v>22</v>
      </c>
      <c r="L1152" s="28" t="str">
        <f>G1152&amp;"+"&amp;H1152/10&amp;"%，"&amp;J1152&amp;"+"&amp;K1152/10&amp;"%"</f>
        <v>防御加成+6%，最终免伤+2.2%</v>
      </c>
      <c r="M1152" s="1">
        <v>3</v>
      </c>
      <c r="N1152" s="1" t="str">
        <f t="shared" si="135"/>
        <v>15</v>
      </c>
    </row>
    <row r="1153" spans="1:14" x14ac:dyDescent="0.25">
      <c r="A1153" s="5" t="str">
        <f t="shared" si="140"/>
        <v>41506908</v>
      </c>
      <c r="B1153" s="27">
        <v>41506</v>
      </c>
      <c r="C1153" s="19" t="s">
        <v>120</v>
      </c>
      <c r="D1153" s="5">
        <v>8</v>
      </c>
      <c r="E1153" s="8" t="s">
        <v>213</v>
      </c>
      <c r="F1153" s="9">
        <v>3</v>
      </c>
      <c r="G1153" s="28" t="s">
        <v>159</v>
      </c>
      <c r="H1153" s="28">
        <v>675</v>
      </c>
      <c r="I1153" s="28">
        <v>1</v>
      </c>
      <c r="J1153" s="28" t="s">
        <v>156</v>
      </c>
      <c r="K1153" s="28">
        <v>21600</v>
      </c>
      <c r="L1153" s="28" t="str">
        <f>G1153&amp;"+"&amp;H1153&amp;"，"&amp;J1153&amp;"+"&amp;K1153&amp;""</f>
        <v>防御+675，生命+21600</v>
      </c>
      <c r="M1153" s="1">
        <v>3</v>
      </c>
      <c r="N1153" s="1" t="str">
        <f t="shared" si="135"/>
        <v>15</v>
      </c>
    </row>
    <row r="1154" spans="1:14" x14ac:dyDescent="0.25">
      <c r="A1154" s="5" t="str">
        <f t="shared" si="140"/>
        <v>41506909</v>
      </c>
      <c r="B1154" s="27">
        <v>41506</v>
      </c>
      <c r="C1154" s="19" t="s">
        <v>120</v>
      </c>
      <c r="D1154" s="5">
        <v>9</v>
      </c>
      <c r="E1154" s="8" t="s">
        <v>214</v>
      </c>
      <c r="F1154" s="9">
        <v>6</v>
      </c>
      <c r="G1154" s="28" t="s">
        <v>162</v>
      </c>
      <c r="H1154" s="28">
        <v>90</v>
      </c>
      <c r="I1154" s="28">
        <v>23</v>
      </c>
      <c r="J1154" s="28" t="s">
        <v>262</v>
      </c>
      <c r="K1154" s="28">
        <v>30</v>
      </c>
      <c r="L1154" s="28" t="str">
        <f>G1154&amp;"+"&amp;H1154/10&amp;"%，"&amp;J1154&amp;"+"&amp;K1154/10&amp;"%"</f>
        <v>防御加成+9%，最终免伤+3%</v>
      </c>
      <c r="M1154" s="1">
        <v>3</v>
      </c>
      <c r="N1154" s="1" t="str">
        <f t="shared" si="135"/>
        <v>15</v>
      </c>
    </row>
    <row r="1155" spans="1:14" x14ac:dyDescent="0.25">
      <c r="A1155" s="5" t="str">
        <f t="shared" ref="A1155:A1205" si="141">B1155&amp;9&amp;D1155</f>
        <v>41506910</v>
      </c>
      <c r="B1155" s="27">
        <v>41506</v>
      </c>
      <c r="C1155" s="19" t="s">
        <v>120</v>
      </c>
      <c r="D1155" s="5">
        <v>10</v>
      </c>
      <c r="E1155" s="8" t="s">
        <v>215</v>
      </c>
      <c r="F1155" s="9">
        <v>3</v>
      </c>
      <c r="G1155" s="28" t="s">
        <v>159</v>
      </c>
      <c r="H1155" s="28">
        <v>1012</v>
      </c>
      <c r="I1155" s="28">
        <v>1</v>
      </c>
      <c r="J1155" s="28" t="s">
        <v>156</v>
      </c>
      <c r="K1155" s="28">
        <v>32400</v>
      </c>
      <c r="L1155" s="28" t="str">
        <f>G1155&amp;"+"&amp;H1155&amp;"，"&amp;J1155&amp;"+"&amp;K1155&amp;""</f>
        <v>防御+1012，生命+32400</v>
      </c>
      <c r="M1155" s="1">
        <v>3</v>
      </c>
      <c r="N1155" s="1" t="str">
        <f t="shared" si="135"/>
        <v>15</v>
      </c>
    </row>
    <row r="1156" spans="1:14" x14ac:dyDescent="0.25">
      <c r="A1156" s="5" t="str">
        <f t="shared" si="141"/>
        <v>41506911</v>
      </c>
      <c r="B1156" s="27">
        <v>41506</v>
      </c>
      <c r="C1156" s="19" t="s">
        <v>120</v>
      </c>
      <c r="D1156" s="5">
        <v>11</v>
      </c>
      <c r="E1156" s="8" t="s">
        <v>216</v>
      </c>
      <c r="F1156" s="9">
        <v>3</v>
      </c>
      <c r="G1156" s="28" t="s">
        <v>159</v>
      </c>
      <c r="H1156" s="28">
        <v>0</v>
      </c>
      <c r="I1156" s="28">
        <v>1</v>
      </c>
      <c r="J1156" s="28" t="s">
        <v>156</v>
      </c>
      <c r="K1156" s="28">
        <v>0</v>
      </c>
      <c r="L1156" s="28" t="str">
        <f>G1156&amp;"+"&amp;H1156&amp;"，"&amp;J1156&amp;"+"&amp;K1156&amp;""</f>
        <v>防御+0，生命+0</v>
      </c>
      <c r="M1156" s="1">
        <v>3</v>
      </c>
      <c r="N1156" s="1" t="str">
        <f t="shared" si="135"/>
        <v>15</v>
      </c>
    </row>
    <row r="1157" spans="1:14" x14ac:dyDescent="0.25">
      <c r="A1157" s="5" t="str">
        <f t="shared" si="141"/>
        <v>41506912</v>
      </c>
      <c r="B1157" s="27">
        <v>41506</v>
      </c>
      <c r="C1157" s="19" t="s">
        <v>120</v>
      </c>
      <c r="D1157" s="5">
        <v>12</v>
      </c>
      <c r="E1157" s="8" t="s">
        <v>217</v>
      </c>
      <c r="F1157" s="9">
        <v>6</v>
      </c>
      <c r="G1157" s="28" t="s">
        <v>162</v>
      </c>
      <c r="H1157" s="28">
        <v>0</v>
      </c>
      <c r="I1157" s="28">
        <v>23</v>
      </c>
      <c r="J1157" s="28" t="s">
        <v>262</v>
      </c>
      <c r="K1157" s="28">
        <v>0</v>
      </c>
      <c r="L1157" s="28" t="str">
        <f>G1157&amp;"+"&amp;H1157/10&amp;"%，"&amp;J1157&amp;"+"&amp;K1157/10&amp;"%"</f>
        <v>防御加成+0%，最终免伤+0%</v>
      </c>
      <c r="M1157" s="1">
        <v>3</v>
      </c>
      <c r="N1157" s="1" t="str">
        <f t="shared" si="135"/>
        <v>15</v>
      </c>
    </row>
    <row r="1158" spans="1:14" x14ac:dyDescent="0.25">
      <c r="A1158" s="5" t="str">
        <f t="shared" si="141"/>
        <v>41506913</v>
      </c>
      <c r="B1158" s="27">
        <v>41506</v>
      </c>
      <c r="C1158" s="19" t="s">
        <v>120</v>
      </c>
      <c r="D1158" s="5">
        <v>13</v>
      </c>
      <c r="E1158" s="8" t="s">
        <v>218</v>
      </c>
      <c r="F1158" s="9">
        <v>3</v>
      </c>
      <c r="G1158" s="28" t="s">
        <v>159</v>
      </c>
      <c r="H1158" s="28">
        <v>0</v>
      </c>
      <c r="I1158" s="28">
        <v>1</v>
      </c>
      <c r="J1158" s="28" t="s">
        <v>156</v>
      </c>
      <c r="K1158" s="28">
        <v>0</v>
      </c>
      <c r="L1158" s="28" t="str">
        <f>G1158&amp;"+"&amp;H1158&amp;"，"&amp;J1158&amp;"+"&amp;K1158&amp;""</f>
        <v>防御+0，生命+0</v>
      </c>
      <c r="M1158" s="1">
        <v>3</v>
      </c>
      <c r="N1158" s="1" t="str">
        <f t="shared" si="135"/>
        <v>15</v>
      </c>
    </row>
    <row r="1159" spans="1:14" x14ac:dyDescent="0.25">
      <c r="A1159" s="5" t="str">
        <f t="shared" si="141"/>
        <v>41506914</v>
      </c>
      <c r="B1159" s="27">
        <v>41506</v>
      </c>
      <c r="C1159" s="19" t="s">
        <v>120</v>
      </c>
      <c r="D1159" s="5">
        <v>14</v>
      </c>
      <c r="E1159" s="8" t="s">
        <v>219</v>
      </c>
      <c r="F1159" s="9">
        <v>6</v>
      </c>
      <c r="G1159" s="28" t="s">
        <v>162</v>
      </c>
      <c r="H1159" s="28">
        <v>0</v>
      </c>
      <c r="I1159" s="28">
        <v>23</v>
      </c>
      <c r="J1159" s="28" t="s">
        <v>262</v>
      </c>
      <c r="K1159" s="28">
        <v>0</v>
      </c>
      <c r="L1159" s="28" t="str">
        <f>G1159&amp;"+"&amp;H1159/10&amp;"%，"&amp;J1159&amp;"+"&amp;K1159/10&amp;"%"</f>
        <v>防御加成+0%，最终免伤+0%</v>
      </c>
      <c r="M1159" s="1">
        <v>3</v>
      </c>
      <c r="N1159" s="1" t="str">
        <f t="shared" si="135"/>
        <v>15</v>
      </c>
    </row>
    <row r="1160" spans="1:14" x14ac:dyDescent="0.25">
      <c r="A1160" s="5" t="str">
        <f t="shared" si="141"/>
        <v>41506915</v>
      </c>
      <c r="B1160" s="27">
        <v>41506</v>
      </c>
      <c r="C1160" s="19" t="s">
        <v>120</v>
      </c>
      <c r="D1160" s="5">
        <v>15</v>
      </c>
      <c r="E1160" s="8" t="s">
        <v>220</v>
      </c>
      <c r="F1160" s="9">
        <v>3</v>
      </c>
      <c r="G1160" s="28" t="s">
        <v>159</v>
      </c>
      <c r="H1160" s="28">
        <v>0</v>
      </c>
      <c r="I1160" s="28">
        <v>1</v>
      </c>
      <c r="J1160" s="28" t="s">
        <v>156</v>
      </c>
      <c r="K1160" s="28">
        <v>0</v>
      </c>
      <c r="L1160" s="28" t="str">
        <f>G1160&amp;"+"&amp;H1160&amp;"，"&amp;J1160&amp;"+"&amp;K1160&amp;""</f>
        <v>防御+0，生命+0</v>
      </c>
      <c r="M1160" s="1">
        <v>3</v>
      </c>
      <c r="N1160" s="1" t="str">
        <f t="shared" si="135"/>
        <v>15</v>
      </c>
    </row>
    <row r="1161" spans="1:14" x14ac:dyDescent="0.25">
      <c r="A1161" s="5" t="str">
        <f t="shared" si="140"/>
        <v>41507901</v>
      </c>
      <c r="B1161" s="5">
        <v>41507</v>
      </c>
      <c r="C1161" s="5" t="s">
        <v>121</v>
      </c>
      <c r="D1161" s="5">
        <v>1</v>
      </c>
      <c r="E1161" s="8" t="s">
        <v>133</v>
      </c>
      <c r="F1161" s="9">
        <v>2</v>
      </c>
      <c r="G1161" s="28" t="s">
        <v>158</v>
      </c>
      <c r="H1161" s="28">
        <v>300</v>
      </c>
      <c r="I1161" s="28">
        <v>1</v>
      </c>
      <c r="J1161" s="28" t="s">
        <v>156</v>
      </c>
      <c r="K1161" s="28">
        <v>750</v>
      </c>
      <c r="L1161" s="28" t="str">
        <f>G1161&amp;"+"&amp;H1161&amp;"，"&amp;J1161&amp;"+"&amp;K1161</f>
        <v>攻击+300，生命+750</v>
      </c>
      <c r="M1161" s="1">
        <v>2</v>
      </c>
      <c r="N1161" s="1" t="str">
        <f t="shared" si="135"/>
        <v>15</v>
      </c>
    </row>
    <row r="1162" spans="1:14" x14ac:dyDescent="0.25">
      <c r="A1162" s="5" t="str">
        <f t="shared" si="140"/>
        <v>41507902</v>
      </c>
      <c r="B1162" s="5">
        <v>41507</v>
      </c>
      <c r="C1162" s="5" t="s">
        <v>121</v>
      </c>
      <c r="D1162" s="5">
        <v>2</v>
      </c>
      <c r="E1162" s="8" t="s">
        <v>134</v>
      </c>
      <c r="F1162" s="9">
        <v>5</v>
      </c>
      <c r="G1162" s="28" t="s">
        <v>161</v>
      </c>
      <c r="H1162" s="28">
        <v>60</v>
      </c>
      <c r="I1162" s="28">
        <v>9</v>
      </c>
      <c r="J1162" s="28" t="s">
        <v>164</v>
      </c>
      <c r="K1162" s="28">
        <v>60</v>
      </c>
      <c r="L1162" s="28" t="str">
        <f>G1162&amp;"+"&amp;H1162/10&amp;"%，"&amp;J1162&amp;"+"&amp;K1162/10&amp;"%"</f>
        <v>攻击加成+6%，命中+6%</v>
      </c>
      <c r="M1162" s="1">
        <v>2</v>
      </c>
      <c r="N1162" s="1" t="str">
        <f t="shared" si="135"/>
        <v>15</v>
      </c>
    </row>
    <row r="1163" spans="1:14" x14ac:dyDescent="0.25">
      <c r="A1163" s="5" t="str">
        <f t="shared" si="140"/>
        <v>41507903</v>
      </c>
      <c r="B1163" s="5">
        <v>41507</v>
      </c>
      <c r="C1163" s="5" t="s">
        <v>121</v>
      </c>
      <c r="D1163" s="5">
        <v>3</v>
      </c>
      <c r="E1163" s="8" t="s">
        <v>135</v>
      </c>
      <c r="F1163" s="9">
        <v>3</v>
      </c>
      <c r="G1163" s="28" t="s">
        <v>159</v>
      </c>
      <c r="H1163" s="28">
        <v>300</v>
      </c>
      <c r="I1163" s="28">
        <v>1</v>
      </c>
      <c r="J1163" s="28" t="s">
        <v>156</v>
      </c>
      <c r="K1163" s="28">
        <v>2250</v>
      </c>
      <c r="L1163" s="28" t="str">
        <f>G1163&amp;"+"&amp;H1163&amp;"，"&amp;J1163&amp;"+"&amp;K1163&amp;""</f>
        <v>防御+300，生命+2250</v>
      </c>
      <c r="M1163" s="1">
        <v>2</v>
      </c>
      <c r="N1163" s="1" t="str">
        <f t="shared" si="135"/>
        <v>15</v>
      </c>
    </row>
    <row r="1164" spans="1:14" x14ac:dyDescent="0.25">
      <c r="A1164" s="5" t="str">
        <f t="shared" si="140"/>
        <v>41507904</v>
      </c>
      <c r="B1164" s="5">
        <v>41507</v>
      </c>
      <c r="C1164" s="5" t="s">
        <v>121</v>
      </c>
      <c r="D1164" s="5">
        <v>4</v>
      </c>
      <c r="E1164" s="8" t="s">
        <v>136</v>
      </c>
      <c r="F1164" s="9">
        <v>7</v>
      </c>
      <c r="G1164" s="28" t="s">
        <v>151</v>
      </c>
      <c r="H1164" s="28">
        <v>45</v>
      </c>
      <c r="I1164" s="28">
        <v>13</v>
      </c>
      <c r="J1164" s="28" t="s">
        <v>167</v>
      </c>
      <c r="K1164" s="28">
        <v>120</v>
      </c>
      <c r="L1164" s="28" t="str">
        <f>G1164&amp;"+"&amp;H1164/10&amp;"%，"&amp;J1164&amp;"+"&amp;K1164/10&amp;"%"</f>
        <v>伤害加成+4.5%，暴击伤害+12%</v>
      </c>
      <c r="M1164" s="1">
        <v>2</v>
      </c>
      <c r="N1164" s="1" t="str">
        <f t="shared" si="135"/>
        <v>15</v>
      </c>
    </row>
    <row r="1165" spans="1:14" x14ac:dyDescent="0.25">
      <c r="A1165" s="5" t="str">
        <f t="shared" si="140"/>
        <v>41507905</v>
      </c>
      <c r="B1165" s="5">
        <v>41507</v>
      </c>
      <c r="C1165" s="5" t="s">
        <v>121</v>
      </c>
      <c r="D1165" s="5">
        <v>5</v>
      </c>
      <c r="E1165" s="8" t="s">
        <v>137</v>
      </c>
      <c r="F1165" s="9">
        <v>7</v>
      </c>
      <c r="G1165" s="28" t="s">
        <v>151</v>
      </c>
      <c r="H1165" s="28">
        <v>75</v>
      </c>
      <c r="I1165" s="28">
        <v>8</v>
      </c>
      <c r="J1165" s="28" t="s">
        <v>163</v>
      </c>
      <c r="K1165" s="28">
        <v>30</v>
      </c>
      <c r="L1165" s="28" t="str">
        <f>G1165&amp;"+"&amp;H1165/10&amp;"%，"&amp;J1165&amp;"+"&amp;K1165/10&amp;"%"</f>
        <v>伤害加成+7.5%，伤害减免+3%</v>
      </c>
      <c r="M1165" s="1">
        <v>2</v>
      </c>
      <c r="N1165" s="1" t="str">
        <f t="shared" si="135"/>
        <v>15</v>
      </c>
    </row>
    <row r="1166" spans="1:14" x14ac:dyDescent="0.25">
      <c r="A1166" s="5" t="str">
        <f t="shared" si="140"/>
        <v>41507906</v>
      </c>
      <c r="B1166" s="5">
        <v>41507</v>
      </c>
      <c r="C1166" s="5" t="s">
        <v>121</v>
      </c>
      <c r="D1166" s="5">
        <v>6</v>
      </c>
      <c r="E1166" s="8" t="s">
        <v>211</v>
      </c>
      <c r="F1166" s="9">
        <v>2</v>
      </c>
      <c r="G1166" s="28" t="s">
        <v>158</v>
      </c>
      <c r="H1166" s="28">
        <v>1500</v>
      </c>
      <c r="I1166" s="28">
        <v>3</v>
      </c>
      <c r="J1166" s="28" t="s">
        <v>159</v>
      </c>
      <c r="K1166" s="28">
        <v>450</v>
      </c>
      <c r="L1166" s="28" t="str">
        <f>G1166&amp;"+"&amp;H1166&amp;"，"&amp;J1166&amp;"+"&amp;K1166&amp;""</f>
        <v>攻击+1500，防御+450</v>
      </c>
      <c r="M1166" s="1">
        <v>2</v>
      </c>
      <c r="N1166" s="1" t="str">
        <f t="shared" si="135"/>
        <v>15</v>
      </c>
    </row>
    <row r="1167" spans="1:14" x14ac:dyDescent="0.25">
      <c r="A1167" s="5" t="str">
        <f t="shared" si="140"/>
        <v>41507907</v>
      </c>
      <c r="B1167" s="5">
        <v>41507</v>
      </c>
      <c r="C1167" s="5" t="s">
        <v>121</v>
      </c>
      <c r="D1167" s="5">
        <v>7</v>
      </c>
      <c r="E1167" s="8" t="s">
        <v>212</v>
      </c>
      <c r="F1167" s="9">
        <v>5</v>
      </c>
      <c r="G1167" s="28" t="s">
        <v>161</v>
      </c>
      <c r="H1167" s="28">
        <v>60</v>
      </c>
      <c r="I1167" s="28">
        <v>22</v>
      </c>
      <c r="J1167" s="28" t="s">
        <v>236</v>
      </c>
      <c r="K1167" s="28">
        <v>22</v>
      </c>
      <c r="L1167" s="28" t="str">
        <f>G1167&amp;"+"&amp;H1167/10&amp;"%，"&amp;J1167&amp;"+"&amp;K1167/10&amp;"%"</f>
        <v>攻击加成+6%，最终增伤+2.2%</v>
      </c>
      <c r="M1167" s="1">
        <v>2</v>
      </c>
      <c r="N1167" s="1" t="str">
        <f t="shared" si="135"/>
        <v>15</v>
      </c>
    </row>
    <row r="1168" spans="1:14" x14ac:dyDescent="0.25">
      <c r="A1168" s="5" t="str">
        <f t="shared" si="140"/>
        <v>41507908</v>
      </c>
      <c r="B1168" s="5">
        <v>41507</v>
      </c>
      <c r="C1168" s="5" t="s">
        <v>121</v>
      </c>
      <c r="D1168" s="5">
        <v>8</v>
      </c>
      <c r="E1168" s="8" t="s">
        <v>213</v>
      </c>
      <c r="F1168" s="9">
        <v>2</v>
      </c>
      <c r="G1168" s="28" t="s">
        <v>158</v>
      </c>
      <c r="H1168" s="28">
        <v>2250</v>
      </c>
      <c r="I1168" s="28">
        <v>3</v>
      </c>
      <c r="J1168" s="28" t="s">
        <v>159</v>
      </c>
      <c r="K1168" s="28">
        <v>675</v>
      </c>
      <c r="L1168" s="28" t="str">
        <f>G1168&amp;"+"&amp;H1168&amp;"，"&amp;J1168&amp;"+"&amp;K1168&amp;""</f>
        <v>攻击+2250，防御+675</v>
      </c>
      <c r="M1168" s="1">
        <v>2</v>
      </c>
      <c r="N1168" s="1" t="str">
        <f t="shared" si="135"/>
        <v>15</v>
      </c>
    </row>
    <row r="1169" spans="1:14" x14ac:dyDescent="0.25">
      <c r="A1169" s="5" t="str">
        <f t="shared" si="140"/>
        <v>41507909</v>
      </c>
      <c r="B1169" s="5">
        <v>41507</v>
      </c>
      <c r="C1169" s="5" t="s">
        <v>121</v>
      </c>
      <c r="D1169" s="5">
        <v>9</v>
      </c>
      <c r="E1169" s="8" t="s">
        <v>214</v>
      </c>
      <c r="F1169" s="9">
        <v>5</v>
      </c>
      <c r="G1169" s="28" t="s">
        <v>161</v>
      </c>
      <c r="H1169" s="28">
        <v>90</v>
      </c>
      <c r="I1169" s="28">
        <v>22</v>
      </c>
      <c r="J1169" s="28" t="s">
        <v>236</v>
      </c>
      <c r="K1169" s="28">
        <v>33</v>
      </c>
      <c r="L1169" s="28" t="str">
        <f>G1169&amp;"+"&amp;H1169/10&amp;"%，"&amp;J1169&amp;"+"&amp;K1169/10&amp;"%"</f>
        <v>攻击加成+9%，最终增伤+3.3%</v>
      </c>
      <c r="M1169" s="1">
        <v>2</v>
      </c>
      <c r="N1169" s="1" t="str">
        <f t="shared" si="135"/>
        <v>15</v>
      </c>
    </row>
    <row r="1170" spans="1:14" x14ac:dyDescent="0.25">
      <c r="A1170" s="5" t="str">
        <f t="shared" ref="A1170" si="142">B1170&amp;9&amp;D1170</f>
        <v>41507910</v>
      </c>
      <c r="B1170" s="5">
        <v>41507</v>
      </c>
      <c r="C1170" s="5" t="s">
        <v>121</v>
      </c>
      <c r="D1170" s="5">
        <v>10</v>
      </c>
      <c r="E1170" s="8" t="s">
        <v>215</v>
      </c>
      <c r="F1170" s="9">
        <v>2</v>
      </c>
      <c r="G1170" s="28" t="s">
        <v>158</v>
      </c>
      <c r="H1170" s="28">
        <v>3375</v>
      </c>
      <c r="I1170" s="28">
        <v>3</v>
      </c>
      <c r="J1170" s="28" t="s">
        <v>159</v>
      </c>
      <c r="K1170" s="28">
        <v>1012</v>
      </c>
      <c r="L1170" s="28" t="str">
        <f>G1170&amp;"+"&amp;H1170&amp;"，"&amp;J1170&amp;"+"&amp;K1170&amp;""</f>
        <v>攻击+3375，防御+1012</v>
      </c>
      <c r="M1170" s="1">
        <v>2</v>
      </c>
      <c r="N1170" s="1" t="str">
        <f t="shared" si="135"/>
        <v>15</v>
      </c>
    </row>
    <row r="1171" spans="1:14" x14ac:dyDescent="0.25">
      <c r="A1171" s="5" t="str">
        <f t="shared" si="141"/>
        <v>41507911</v>
      </c>
      <c r="B1171" s="5">
        <v>41507</v>
      </c>
      <c r="C1171" s="5" t="s">
        <v>121</v>
      </c>
      <c r="D1171" s="5">
        <v>11</v>
      </c>
      <c r="E1171" s="8" t="s">
        <v>216</v>
      </c>
      <c r="F1171" s="9">
        <v>2</v>
      </c>
      <c r="G1171" s="28" t="s">
        <v>158</v>
      </c>
      <c r="H1171" s="28">
        <v>0</v>
      </c>
      <c r="I1171" s="28">
        <v>3</v>
      </c>
      <c r="J1171" s="28" t="s">
        <v>159</v>
      </c>
      <c r="K1171" s="28">
        <v>0</v>
      </c>
      <c r="L1171" s="28" t="str">
        <f>G1171&amp;"+"&amp;H1171&amp;"，"&amp;J1171&amp;"+"&amp;K1171&amp;""</f>
        <v>攻击+0，防御+0</v>
      </c>
      <c r="M1171" s="1">
        <v>2</v>
      </c>
      <c r="N1171" s="1" t="str">
        <f t="shared" si="135"/>
        <v>15</v>
      </c>
    </row>
    <row r="1172" spans="1:14" x14ac:dyDescent="0.25">
      <c r="A1172" s="5" t="str">
        <f t="shared" si="141"/>
        <v>41507912</v>
      </c>
      <c r="B1172" s="5">
        <v>41507</v>
      </c>
      <c r="C1172" s="5" t="s">
        <v>121</v>
      </c>
      <c r="D1172" s="5">
        <v>12</v>
      </c>
      <c r="E1172" s="8" t="s">
        <v>217</v>
      </c>
      <c r="F1172" s="9">
        <v>5</v>
      </c>
      <c r="G1172" s="28" t="s">
        <v>161</v>
      </c>
      <c r="H1172" s="28">
        <v>0</v>
      </c>
      <c r="I1172" s="28">
        <v>22</v>
      </c>
      <c r="J1172" s="28" t="s">
        <v>236</v>
      </c>
      <c r="K1172" s="28">
        <v>0</v>
      </c>
      <c r="L1172" s="28" t="str">
        <f>G1172&amp;"+"&amp;H1172/10&amp;"%，"&amp;J1172&amp;"+"&amp;K1172/10&amp;"%"</f>
        <v>攻击加成+0%，最终增伤+0%</v>
      </c>
      <c r="M1172" s="1">
        <v>2</v>
      </c>
      <c r="N1172" s="1" t="str">
        <f t="shared" si="135"/>
        <v>15</v>
      </c>
    </row>
    <row r="1173" spans="1:14" x14ac:dyDescent="0.25">
      <c r="A1173" s="5" t="str">
        <f t="shared" si="141"/>
        <v>41507913</v>
      </c>
      <c r="B1173" s="5">
        <v>41507</v>
      </c>
      <c r="C1173" s="5" t="s">
        <v>121</v>
      </c>
      <c r="D1173" s="5">
        <v>13</v>
      </c>
      <c r="E1173" s="8" t="s">
        <v>218</v>
      </c>
      <c r="F1173" s="9">
        <v>2</v>
      </c>
      <c r="G1173" s="28" t="s">
        <v>158</v>
      </c>
      <c r="H1173" s="28">
        <v>0</v>
      </c>
      <c r="I1173" s="28">
        <v>3</v>
      </c>
      <c r="J1173" s="28" t="s">
        <v>159</v>
      </c>
      <c r="K1173" s="28">
        <v>0</v>
      </c>
      <c r="L1173" s="28" t="str">
        <f>G1173&amp;"+"&amp;H1173&amp;"，"&amp;J1173&amp;"+"&amp;K1173&amp;""</f>
        <v>攻击+0，防御+0</v>
      </c>
      <c r="M1173" s="1">
        <v>2</v>
      </c>
      <c r="N1173" s="1" t="str">
        <f t="shared" si="135"/>
        <v>15</v>
      </c>
    </row>
    <row r="1174" spans="1:14" x14ac:dyDescent="0.25">
      <c r="A1174" s="5" t="str">
        <f t="shared" si="141"/>
        <v>41507914</v>
      </c>
      <c r="B1174" s="5">
        <v>41507</v>
      </c>
      <c r="C1174" s="5" t="s">
        <v>121</v>
      </c>
      <c r="D1174" s="5">
        <v>14</v>
      </c>
      <c r="E1174" s="8" t="s">
        <v>219</v>
      </c>
      <c r="F1174" s="9">
        <v>5</v>
      </c>
      <c r="G1174" s="28" t="s">
        <v>161</v>
      </c>
      <c r="H1174" s="28">
        <v>0</v>
      </c>
      <c r="I1174" s="28">
        <v>22</v>
      </c>
      <c r="J1174" s="28" t="s">
        <v>236</v>
      </c>
      <c r="K1174" s="28">
        <v>0</v>
      </c>
      <c r="L1174" s="28" t="str">
        <f>G1174&amp;"+"&amp;H1174/10&amp;"%，"&amp;J1174&amp;"+"&amp;K1174/10&amp;"%"</f>
        <v>攻击加成+0%，最终增伤+0%</v>
      </c>
      <c r="M1174" s="1">
        <v>2</v>
      </c>
      <c r="N1174" s="1" t="str">
        <f t="shared" ref="N1174:N1237" si="143">MIDB(B1174,2,2)</f>
        <v>15</v>
      </c>
    </row>
    <row r="1175" spans="1:14" x14ac:dyDescent="0.25">
      <c r="A1175" s="5" t="str">
        <f t="shared" si="141"/>
        <v>41507915</v>
      </c>
      <c r="B1175" s="5">
        <v>41507</v>
      </c>
      <c r="C1175" s="5" t="s">
        <v>121</v>
      </c>
      <c r="D1175" s="5">
        <v>15</v>
      </c>
      <c r="E1175" s="8" t="s">
        <v>220</v>
      </c>
      <c r="F1175" s="9">
        <v>2</v>
      </c>
      <c r="G1175" s="28" t="s">
        <v>158</v>
      </c>
      <c r="H1175" s="28">
        <v>0</v>
      </c>
      <c r="I1175" s="28">
        <v>3</v>
      </c>
      <c r="J1175" s="28" t="s">
        <v>159</v>
      </c>
      <c r="K1175" s="28">
        <v>0</v>
      </c>
      <c r="L1175" s="28" t="str">
        <f>G1175&amp;"+"&amp;H1175&amp;"，"&amp;J1175&amp;"+"&amp;K1175&amp;""</f>
        <v>攻击+0，防御+0</v>
      </c>
      <c r="M1175" s="1">
        <v>2</v>
      </c>
      <c r="N1175" s="1" t="str">
        <f t="shared" si="143"/>
        <v>15</v>
      </c>
    </row>
    <row r="1176" spans="1:14" x14ac:dyDescent="0.25">
      <c r="A1176" s="5" t="str">
        <f t="shared" si="140"/>
        <v>41302901</v>
      </c>
      <c r="B1176" s="5">
        <v>41302</v>
      </c>
      <c r="C1176" s="19" t="s">
        <v>122</v>
      </c>
      <c r="D1176" s="5">
        <v>1</v>
      </c>
      <c r="E1176" s="8" t="s">
        <v>133</v>
      </c>
      <c r="F1176" s="9">
        <v>2</v>
      </c>
      <c r="G1176" s="28" t="s">
        <v>158</v>
      </c>
      <c r="H1176" s="28">
        <v>192</v>
      </c>
      <c r="I1176" s="28">
        <v>1</v>
      </c>
      <c r="J1176" s="28" t="s">
        <v>156</v>
      </c>
      <c r="K1176" s="28">
        <v>960</v>
      </c>
      <c r="L1176" s="28" t="str">
        <f>G1176&amp;"+"&amp;H1176&amp;"，"&amp;J1176&amp;"+"&amp;K1176</f>
        <v>攻击+192，生命+960</v>
      </c>
      <c r="M1176" s="1">
        <v>1</v>
      </c>
      <c r="N1176" s="1" t="str">
        <f t="shared" si="143"/>
        <v>13</v>
      </c>
    </row>
    <row r="1177" spans="1:14" x14ac:dyDescent="0.25">
      <c r="A1177" s="5" t="str">
        <f t="shared" si="140"/>
        <v>41302902</v>
      </c>
      <c r="B1177" s="5">
        <v>41302</v>
      </c>
      <c r="C1177" s="19" t="s">
        <v>122</v>
      </c>
      <c r="D1177" s="5">
        <v>2</v>
      </c>
      <c r="E1177" s="8" t="s">
        <v>134</v>
      </c>
      <c r="F1177" s="9">
        <v>5</v>
      </c>
      <c r="G1177" s="28" t="s">
        <v>161</v>
      </c>
      <c r="H1177" s="28">
        <v>36</v>
      </c>
      <c r="I1177" s="28">
        <v>6</v>
      </c>
      <c r="J1177" s="28" t="s">
        <v>162</v>
      </c>
      <c r="K1177" s="28">
        <v>24</v>
      </c>
      <c r="L1177" s="28" t="str">
        <f>G1177&amp;"+"&amp;H1177/10&amp;"%，"&amp;J1177&amp;"+"&amp;K1177/10&amp;"%"</f>
        <v>攻击加成+3.6%，防御加成+2.4%</v>
      </c>
      <c r="M1177" s="1">
        <v>1</v>
      </c>
      <c r="N1177" s="1" t="str">
        <f t="shared" si="143"/>
        <v>13</v>
      </c>
    </row>
    <row r="1178" spans="1:14" x14ac:dyDescent="0.25">
      <c r="A1178" s="5" t="str">
        <f t="shared" si="140"/>
        <v>41302903</v>
      </c>
      <c r="B1178" s="5">
        <v>41302</v>
      </c>
      <c r="C1178" s="19" t="s">
        <v>122</v>
      </c>
      <c r="D1178" s="5">
        <v>3</v>
      </c>
      <c r="E1178" s="8" t="s">
        <v>135</v>
      </c>
      <c r="F1178" s="9">
        <v>3</v>
      </c>
      <c r="G1178" s="28" t="s">
        <v>159</v>
      </c>
      <c r="H1178" s="28">
        <v>144</v>
      </c>
      <c r="I1178" s="28">
        <v>4</v>
      </c>
      <c r="J1178" s="28" t="s">
        <v>160</v>
      </c>
      <c r="K1178" s="28">
        <v>36</v>
      </c>
      <c r="L1178" s="28" t="str">
        <f>G1178&amp;"+"&amp;H1178&amp;"，"&amp;J1178&amp;"+"&amp;K1178/10&amp;"%"</f>
        <v>防御+144，生命加成+3.6%</v>
      </c>
      <c r="M1178" s="1">
        <v>1</v>
      </c>
      <c r="N1178" s="1" t="str">
        <f t="shared" si="143"/>
        <v>13</v>
      </c>
    </row>
    <row r="1179" spans="1:14" x14ac:dyDescent="0.25">
      <c r="A1179" s="5" t="str">
        <f t="shared" si="140"/>
        <v>41302904</v>
      </c>
      <c r="B1179" s="5">
        <v>41302</v>
      </c>
      <c r="C1179" s="19" t="s">
        <v>122</v>
      </c>
      <c r="D1179" s="5">
        <v>4</v>
      </c>
      <c r="E1179" s="8" t="s">
        <v>136</v>
      </c>
      <c r="F1179" s="9">
        <v>8</v>
      </c>
      <c r="G1179" s="28" t="s">
        <v>163</v>
      </c>
      <c r="H1179" s="28">
        <v>18</v>
      </c>
      <c r="I1179" s="28">
        <v>14</v>
      </c>
      <c r="J1179" s="28" t="s">
        <v>168</v>
      </c>
      <c r="K1179" s="28">
        <v>120</v>
      </c>
      <c r="L1179" s="28" t="str">
        <f>G1179&amp;"+"&amp;H1179/10&amp;"%，"&amp;J1179&amp;"+"&amp;K1179/10&amp;"%"</f>
        <v>伤害减免+1.8%，暴击免伤+12%</v>
      </c>
      <c r="M1179" s="1">
        <v>1</v>
      </c>
      <c r="N1179" s="1" t="str">
        <f t="shared" si="143"/>
        <v>13</v>
      </c>
    </row>
    <row r="1180" spans="1:14" x14ac:dyDescent="0.25">
      <c r="A1180" s="5" t="str">
        <f t="shared" si="140"/>
        <v>41302905</v>
      </c>
      <c r="B1180" s="5">
        <v>41302</v>
      </c>
      <c r="C1180" s="19" t="s">
        <v>122</v>
      </c>
      <c r="D1180" s="5">
        <v>5</v>
      </c>
      <c r="E1180" s="8" t="s">
        <v>137</v>
      </c>
      <c r="F1180" s="9">
        <v>7</v>
      </c>
      <c r="G1180" s="28" t="s">
        <v>151</v>
      </c>
      <c r="H1180" s="28">
        <v>60</v>
      </c>
      <c r="I1180" s="28">
        <v>8</v>
      </c>
      <c r="J1180" s="28" t="s">
        <v>163</v>
      </c>
      <c r="K1180" s="28">
        <v>24</v>
      </c>
      <c r="L1180" s="28" t="str">
        <f>G1180&amp;"+"&amp;H1180/10&amp;"%，"&amp;J1180&amp;"+"&amp;K1180/10&amp;"%"</f>
        <v>伤害加成+6%，伤害减免+2.4%</v>
      </c>
      <c r="M1180" s="1">
        <v>1</v>
      </c>
      <c r="N1180" s="1" t="str">
        <f t="shared" si="143"/>
        <v>13</v>
      </c>
    </row>
    <row r="1181" spans="1:14" x14ac:dyDescent="0.25">
      <c r="A1181" s="5" t="str">
        <f t="shared" si="140"/>
        <v>41302906</v>
      </c>
      <c r="B1181" s="5">
        <v>41302</v>
      </c>
      <c r="C1181" s="19" t="s">
        <v>122</v>
      </c>
      <c r="D1181" s="5">
        <v>6</v>
      </c>
      <c r="E1181" s="8" t="s">
        <v>211</v>
      </c>
      <c r="F1181" s="9">
        <v>2</v>
      </c>
      <c r="G1181" s="28" t="s">
        <v>158</v>
      </c>
      <c r="H1181" s="28">
        <v>450</v>
      </c>
      <c r="I1181" s="28">
        <v>1</v>
      </c>
      <c r="J1181" s="28" t="s">
        <v>156</v>
      </c>
      <c r="K1181" s="28">
        <v>9600</v>
      </c>
      <c r="L1181" s="28" t="str">
        <f>G1181&amp;"+"&amp;H1181&amp;"，"&amp;J1181&amp;"+"&amp;K1181&amp;""</f>
        <v>攻击+450，生命+9600</v>
      </c>
      <c r="M1181" s="1">
        <v>1</v>
      </c>
      <c r="N1181" s="1" t="str">
        <f t="shared" si="143"/>
        <v>13</v>
      </c>
    </row>
    <row r="1182" spans="1:14" x14ac:dyDescent="0.25">
      <c r="A1182" s="5" t="str">
        <f t="shared" si="140"/>
        <v>41302907</v>
      </c>
      <c r="B1182" s="5">
        <v>41302</v>
      </c>
      <c r="C1182" s="19" t="s">
        <v>122</v>
      </c>
      <c r="D1182" s="5">
        <v>7</v>
      </c>
      <c r="E1182" s="8" t="s">
        <v>212</v>
      </c>
      <c r="F1182" s="9">
        <v>4</v>
      </c>
      <c r="G1182" s="28" t="s">
        <v>160</v>
      </c>
      <c r="H1182" s="28">
        <v>72</v>
      </c>
      <c r="I1182" s="28">
        <v>23</v>
      </c>
      <c r="J1182" s="28" t="s">
        <v>262</v>
      </c>
      <c r="K1182" s="28">
        <v>18</v>
      </c>
      <c r="L1182" s="28" t="str">
        <f>G1182&amp;"+"&amp;H1182/10&amp;"%，"&amp;J1182&amp;"+"&amp;K1182/10&amp;"%"</f>
        <v>生命加成+7.2%，最终免伤+1.8%</v>
      </c>
      <c r="M1182" s="1">
        <v>1</v>
      </c>
      <c r="N1182" s="1" t="str">
        <f t="shared" si="143"/>
        <v>13</v>
      </c>
    </row>
    <row r="1183" spans="1:14" x14ac:dyDescent="0.25">
      <c r="A1183" s="5" t="str">
        <f t="shared" si="140"/>
        <v>41302908</v>
      </c>
      <c r="B1183" s="5">
        <v>41302</v>
      </c>
      <c r="C1183" s="19" t="s">
        <v>122</v>
      </c>
      <c r="D1183" s="5">
        <v>8</v>
      </c>
      <c r="E1183" s="8" t="s">
        <v>213</v>
      </c>
      <c r="F1183" s="9">
        <v>2</v>
      </c>
      <c r="G1183" s="28" t="s">
        <v>158</v>
      </c>
      <c r="H1183" s="28">
        <v>750</v>
      </c>
      <c r="I1183" s="28">
        <v>1</v>
      </c>
      <c r="J1183" s="28" t="s">
        <v>156</v>
      </c>
      <c r="K1183" s="28">
        <v>14400</v>
      </c>
      <c r="L1183" s="28" t="str">
        <f>G1183&amp;"+"&amp;H1183&amp;"，"&amp;J1183&amp;"+"&amp;K1183&amp;""</f>
        <v>攻击+750，生命+14400</v>
      </c>
      <c r="M1183" s="1">
        <v>1</v>
      </c>
      <c r="N1183" s="1" t="str">
        <f t="shared" si="143"/>
        <v>13</v>
      </c>
    </row>
    <row r="1184" spans="1:14" x14ac:dyDescent="0.25">
      <c r="A1184" s="5" t="str">
        <f t="shared" si="140"/>
        <v>41302909</v>
      </c>
      <c r="B1184" s="5">
        <v>41302</v>
      </c>
      <c r="C1184" s="19" t="s">
        <v>122</v>
      </c>
      <c r="D1184" s="5">
        <v>9</v>
      </c>
      <c r="E1184" s="8" t="s">
        <v>214</v>
      </c>
      <c r="F1184" s="9">
        <v>4</v>
      </c>
      <c r="G1184" s="28" t="s">
        <v>160</v>
      </c>
      <c r="H1184" s="28">
        <v>108</v>
      </c>
      <c r="I1184" s="28">
        <v>23</v>
      </c>
      <c r="J1184" s="28" t="s">
        <v>262</v>
      </c>
      <c r="K1184" s="28">
        <v>27</v>
      </c>
      <c r="L1184" s="28" t="str">
        <f>G1184&amp;"+"&amp;H1184/10&amp;"%，"&amp;J1184&amp;"+"&amp;K1184/10&amp;"%"</f>
        <v>生命加成+10.8%，最终免伤+2.7%</v>
      </c>
      <c r="M1184" s="1">
        <v>1</v>
      </c>
      <c r="N1184" s="1" t="str">
        <f t="shared" si="143"/>
        <v>13</v>
      </c>
    </row>
    <row r="1185" spans="1:14" x14ac:dyDescent="0.25">
      <c r="A1185" s="5" t="str">
        <f t="shared" ref="A1185" si="144">B1185&amp;9&amp;D1185</f>
        <v>41302910</v>
      </c>
      <c r="B1185" s="5">
        <v>41302</v>
      </c>
      <c r="C1185" s="19" t="s">
        <v>122</v>
      </c>
      <c r="D1185" s="5">
        <v>10</v>
      </c>
      <c r="E1185" s="8" t="s">
        <v>215</v>
      </c>
      <c r="F1185" s="9">
        <v>2</v>
      </c>
      <c r="G1185" s="28" t="s">
        <v>158</v>
      </c>
      <c r="H1185" s="28">
        <v>1125</v>
      </c>
      <c r="I1185" s="28">
        <v>1</v>
      </c>
      <c r="J1185" s="28" t="s">
        <v>156</v>
      </c>
      <c r="K1185" s="28">
        <v>21600</v>
      </c>
      <c r="L1185" s="28" t="str">
        <f>G1185&amp;"+"&amp;H1185&amp;"，"&amp;J1185&amp;"+"&amp;K1185&amp;""</f>
        <v>攻击+1125，生命+21600</v>
      </c>
      <c r="M1185" s="1">
        <v>1</v>
      </c>
      <c r="N1185" s="1" t="str">
        <f t="shared" si="143"/>
        <v>13</v>
      </c>
    </row>
    <row r="1186" spans="1:14" x14ac:dyDescent="0.25">
      <c r="A1186" s="5" t="str">
        <f t="shared" si="141"/>
        <v>41302911</v>
      </c>
      <c r="B1186" s="5">
        <v>41302</v>
      </c>
      <c r="C1186" s="19" t="s">
        <v>122</v>
      </c>
      <c r="D1186" s="5">
        <v>11</v>
      </c>
      <c r="E1186" s="8" t="s">
        <v>216</v>
      </c>
      <c r="F1186" s="9">
        <v>2</v>
      </c>
      <c r="G1186" s="28" t="s">
        <v>158</v>
      </c>
      <c r="H1186" s="28">
        <v>0</v>
      </c>
      <c r="I1186" s="28">
        <v>1</v>
      </c>
      <c r="J1186" s="28" t="s">
        <v>156</v>
      </c>
      <c r="K1186" s="28">
        <v>0</v>
      </c>
      <c r="L1186" s="28" t="str">
        <f>G1186&amp;"+"&amp;H1186&amp;"，"&amp;J1186&amp;"+"&amp;K1186&amp;""</f>
        <v>攻击+0，生命+0</v>
      </c>
      <c r="M1186" s="1">
        <v>1</v>
      </c>
      <c r="N1186" s="1" t="str">
        <f t="shared" si="143"/>
        <v>13</v>
      </c>
    </row>
    <row r="1187" spans="1:14" x14ac:dyDescent="0.25">
      <c r="A1187" s="5" t="str">
        <f t="shared" si="141"/>
        <v>41302912</v>
      </c>
      <c r="B1187" s="5">
        <v>41302</v>
      </c>
      <c r="C1187" s="19" t="s">
        <v>122</v>
      </c>
      <c r="D1187" s="5">
        <v>12</v>
      </c>
      <c r="E1187" s="8" t="s">
        <v>217</v>
      </c>
      <c r="F1187" s="9">
        <v>4</v>
      </c>
      <c r="G1187" s="28" t="s">
        <v>160</v>
      </c>
      <c r="H1187" s="28">
        <v>0</v>
      </c>
      <c r="I1187" s="28">
        <v>23</v>
      </c>
      <c r="J1187" s="28" t="s">
        <v>262</v>
      </c>
      <c r="K1187" s="28">
        <v>0</v>
      </c>
      <c r="L1187" s="28" t="str">
        <f>G1187&amp;"+"&amp;H1187/10&amp;"%，"&amp;J1187&amp;"+"&amp;K1187/10&amp;"%"</f>
        <v>生命加成+0%，最终免伤+0%</v>
      </c>
      <c r="M1187" s="1">
        <v>1</v>
      </c>
      <c r="N1187" s="1" t="str">
        <f t="shared" si="143"/>
        <v>13</v>
      </c>
    </row>
    <row r="1188" spans="1:14" x14ac:dyDescent="0.25">
      <c r="A1188" s="5" t="str">
        <f t="shared" si="141"/>
        <v>41302913</v>
      </c>
      <c r="B1188" s="5">
        <v>41302</v>
      </c>
      <c r="C1188" s="19" t="s">
        <v>122</v>
      </c>
      <c r="D1188" s="5">
        <v>13</v>
      </c>
      <c r="E1188" s="8" t="s">
        <v>218</v>
      </c>
      <c r="F1188" s="9">
        <v>2</v>
      </c>
      <c r="G1188" s="28" t="s">
        <v>158</v>
      </c>
      <c r="H1188" s="28">
        <v>0</v>
      </c>
      <c r="I1188" s="28">
        <v>1</v>
      </c>
      <c r="J1188" s="28" t="s">
        <v>156</v>
      </c>
      <c r="K1188" s="28">
        <v>0</v>
      </c>
      <c r="L1188" s="28" t="str">
        <f>G1188&amp;"+"&amp;H1188&amp;"，"&amp;J1188&amp;"+"&amp;K1188&amp;""</f>
        <v>攻击+0，生命+0</v>
      </c>
      <c r="M1188" s="1">
        <v>1</v>
      </c>
      <c r="N1188" s="1" t="str">
        <f t="shared" si="143"/>
        <v>13</v>
      </c>
    </row>
    <row r="1189" spans="1:14" x14ac:dyDescent="0.25">
      <c r="A1189" s="5" t="str">
        <f t="shared" si="141"/>
        <v>41302914</v>
      </c>
      <c r="B1189" s="5">
        <v>41302</v>
      </c>
      <c r="C1189" s="19" t="s">
        <v>122</v>
      </c>
      <c r="D1189" s="5">
        <v>14</v>
      </c>
      <c r="E1189" s="8" t="s">
        <v>219</v>
      </c>
      <c r="F1189" s="9">
        <v>4</v>
      </c>
      <c r="G1189" s="28" t="s">
        <v>160</v>
      </c>
      <c r="H1189" s="28">
        <v>0</v>
      </c>
      <c r="I1189" s="28">
        <v>23</v>
      </c>
      <c r="J1189" s="28" t="s">
        <v>262</v>
      </c>
      <c r="K1189" s="28">
        <v>0</v>
      </c>
      <c r="L1189" s="28" t="str">
        <f>G1189&amp;"+"&amp;H1189/10&amp;"%，"&amp;J1189&amp;"+"&amp;K1189/10&amp;"%"</f>
        <v>生命加成+0%，最终免伤+0%</v>
      </c>
      <c r="M1189" s="1">
        <v>1</v>
      </c>
      <c r="N1189" s="1" t="str">
        <f t="shared" si="143"/>
        <v>13</v>
      </c>
    </row>
    <row r="1190" spans="1:14" x14ac:dyDescent="0.25">
      <c r="A1190" s="5" t="str">
        <f t="shared" si="141"/>
        <v>41302915</v>
      </c>
      <c r="B1190" s="5">
        <v>41302</v>
      </c>
      <c r="C1190" s="19" t="s">
        <v>122</v>
      </c>
      <c r="D1190" s="5">
        <v>15</v>
      </c>
      <c r="E1190" s="8" t="s">
        <v>220</v>
      </c>
      <c r="F1190" s="9">
        <v>2</v>
      </c>
      <c r="G1190" s="28" t="s">
        <v>158</v>
      </c>
      <c r="H1190" s="28">
        <v>0</v>
      </c>
      <c r="I1190" s="28">
        <v>1</v>
      </c>
      <c r="J1190" s="28" t="s">
        <v>156</v>
      </c>
      <c r="K1190" s="28">
        <v>0</v>
      </c>
      <c r="L1190" s="28" t="str">
        <f>G1190&amp;"+"&amp;H1190&amp;"，"&amp;J1190&amp;"+"&amp;K1190&amp;""</f>
        <v>攻击+0，生命+0</v>
      </c>
      <c r="M1190" s="1">
        <v>1</v>
      </c>
      <c r="N1190" s="1" t="str">
        <f t="shared" si="143"/>
        <v>13</v>
      </c>
    </row>
    <row r="1191" spans="1:14" x14ac:dyDescent="0.25">
      <c r="A1191" s="5" t="str">
        <f t="shared" si="140"/>
        <v>41303901</v>
      </c>
      <c r="B1191" s="5">
        <v>41303</v>
      </c>
      <c r="C1191" s="5" t="s">
        <v>123</v>
      </c>
      <c r="D1191" s="5">
        <v>1</v>
      </c>
      <c r="E1191" s="8" t="s">
        <v>133</v>
      </c>
      <c r="F1191" s="9">
        <v>2</v>
      </c>
      <c r="G1191" s="28" t="s">
        <v>158</v>
      </c>
      <c r="H1191" s="28">
        <v>240</v>
      </c>
      <c r="I1191" s="28">
        <v>1</v>
      </c>
      <c r="J1191" s="28" t="s">
        <v>156</v>
      </c>
      <c r="K1191" s="28">
        <v>600</v>
      </c>
      <c r="L1191" s="28" t="str">
        <f>G1191&amp;"+"&amp;H1191&amp;"，"&amp;J1191&amp;"+"&amp;K1191</f>
        <v>攻击+240，生命+600</v>
      </c>
      <c r="M1191" s="1">
        <v>2</v>
      </c>
      <c r="N1191" s="1" t="str">
        <f t="shared" si="143"/>
        <v>13</v>
      </c>
    </row>
    <row r="1192" spans="1:14" x14ac:dyDescent="0.25">
      <c r="A1192" s="5" t="str">
        <f t="shared" si="140"/>
        <v>41303902</v>
      </c>
      <c r="B1192" s="5">
        <v>41303</v>
      </c>
      <c r="C1192" s="5" t="s">
        <v>123</v>
      </c>
      <c r="D1192" s="5">
        <v>2</v>
      </c>
      <c r="E1192" s="8" t="s">
        <v>134</v>
      </c>
      <c r="F1192" s="9">
        <v>5</v>
      </c>
      <c r="G1192" s="28" t="s">
        <v>161</v>
      </c>
      <c r="H1192" s="28">
        <v>48</v>
      </c>
      <c r="I1192" s="28">
        <v>9</v>
      </c>
      <c r="J1192" s="28" t="s">
        <v>164</v>
      </c>
      <c r="K1192" s="28">
        <v>48</v>
      </c>
      <c r="L1192" s="28" t="str">
        <f>G1192&amp;"+"&amp;H1192/10&amp;"%，"&amp;J1192&amp;"+"&amp;K1192/10&amp;"%"</f>
        <v>攻击加成+4.8%，命中+4.8%</v>
      </c>
      <c r="M1192" s="1">
        <v>2</v>
      </c>
      <c r="N1192" s="1" t="str">
        <f t="shared" si="143"/>
        <v>13</v>
      </c>
    </row>
    <row r="1193" spans="1:14" x14ac:dyDescent="0.25">
      <c r="A1193" s="5" t="str">
        <f t="shared" si="140"/>
        <v>41303903</v>
      </c>
      <c r="B1193" s="5">
        <v>41303</v>
      </c>
      <c r="C1193" s="5" t="s">
        <v>123</v>
      </c>
      <c r="D1193" s="5">
        <v>3</v>
      </c>
      <c r="E1193" s="8" t="s">
        <v>135</v>
      </c>
      <c r="F1193" s="9">
        <v>3</v>
      </c>
      <c r="G1193" s="28" t="s">
        <v>159</v>
      </c>
      <c r="H1193" s="28">
        <v>240</v>
      </c>
      <c r="I1193" s="28">
        <v>1</v>
      </c>
      <c r="J1193" s="28" t="s">
        <v>156</v>
      </c>
      <c r="K1193" s="28">
        <v>1800</v>
      </c>
      <c r="L1193" s="28" t="str">
        <f>G1193&amp;"+"&amp;H1193&amp;"，"&amp;J1193&amp;"+"&amp;K1193&amp;""</f>
        <v>防御+240，生命+1800</v>
      </c>
      <c r="M1193" s="1">
        <v>2</v>
      </c>
      <c r="N1193" s="1" t="str">
        <f t="shared" si="143"/>
        <v>13</v>
      </c>
    </row>
    <row r="1194" spans="1:14" x14ac:dyDescent="0.25">
      <c r="A1194" s="5" t="str">
        <f t="shared" si="140"/>
        <v>41303904</v>
      </c>
      <c r="B1194" s="5">
        <v>41303</v>
      </c>
      <c r="C1194" s="5" t="s">
        <v>123</v>
      </c>
      <c r="D1194" s="5">
        <v>4</v>
      </c>
      <c r="E1194" s="8" t="s">
        <v>136</v>
      </c>
      <c r="F1194" s="9">
        <v>7</v>
      </c>
      <c r="G1194" s="28" t="s">
        <v>151</v>
      </c>
      <c r="H1194" s="28">
        <v>36</v>
      </c>
      <c r="I1194" s="28">
        <v>13</v>
      </c>
      <c r="J1194" s="28" t="s">
        <v>167</v>
      </c>
      <c r="K1194" s="28">
        <v>96</v>
      </c>
      <c r="L1194" s="28" t="str">
        <f>G1194&amp;"+"&amp;H1194/10&amp;"%，"&amp;J1194&amp;"+"&amp;K1194/10&amp;"%"</f>
        <v>伤害加成+3.6%，暴击伤害+9.6%</v>
      </c>
      <c r="M1194" s="1">
        <v>2</v>
      </c>
      <c r="N1194" s="1" t="str">
        <f t="shared" si="143"/>
        <v>13</v>
      </c>
    </row>
    <row r="1195" spans="1:14" x14ac:dyDescent="0.25">
      <c r="A1195" s="5" t="str">
        <f t="shared" si="140"/>
        <v>41303905</v>
      </c>
      <c r="B1195" s="5">
        <v>41303</v>
      </c>
      <c r="C1195" s="5" t="s">
        <v>123</v>
      </c>
      <c r="D1195" s="5">
        <v>5</v>
      </c>
      <c r="E1195" s="8" t="s">
        <v>137</v>
      </c>
      <c r="F1195" s="9">
        <v>7</v>
      </c>
      <c r="G1195" s="28" t="s">
        <v>151</v>
      </c>
      <c r="H1195" s="28">
        <v>60</v>
      </c>
      <c r="I1195" s="28">
        <v>8</v>
      </c>
      <c r="J1195" s="28" t="s">
        <v>163</v>
      </c>
      <c r="K1195" s="28">
        <v>24</v>
      </c>
      <c r="L1195" s="28" t="str">
        <f>G1195&amp;"+"&amp;H1195/10&amp;"%，"&amp;J1195&amp;"+"&amp;K1195/10&amp;"%"</f>
        <v>伤害加成+6%，伤害减免+2.4%</v>
      </c>
      <c r="M1195" s="1">
        <v>2</v>
      </c>
      <c r="N1195" s="1" t="str">
        <f t="shared" si="143"/>
        <v>13</v>
      </c>
    </row>
    <row r="1196" spans="1:14" x14ac:dyDescent="0.25">
      <c r="A1196" s="5" t="str">
        <f t="shared" si="140"/>
        <v>41303906</v>
      </c>
      <c r="B1196" s="5">
        <v>41303</v>
      </c>
      <c r="C1196" s="5" t="s">
        <v>123</v>
      </c>
      <c r="D1196" s="5">
        <v>6</v>
      </c>
      <c r="E1196" s="8" t="s">
        <v>211</v>
      </c>
      <c r="F1196" s="9">
        <v>2</v>
      </c>
      <c r="G1196" s="28" t="s">
        <v>158</v>
      </c>
      <c r="H1196" s="28">
        <v>1200</v>
      </c>
      <c r="I1196" s="28">
        <v>3</v>
      </c>
      <c r="J1196" s="28" t="s">
        <v>159</v>
      </c>
      <c r="K1196" s="28">
        <v>360</v>
      </c>
      <c r="L1196" s="28" t="str">
        <f>G1196&amp;"+"&amp;H1196&amp;"，"&amp;J1196&amp;"+"&amp;K1196&amp;""</f>
        <v>攻击+1200，防御+360</v>
      </c>
      <c r="M1196" s="1">
        <v>2</v>
      </c>
      <c r="N1196" s="1" t="str">
        <f t="shared" si="143"/>
        <v>13</v>
      </c>
    </row>
    <row r="1197" spans="1:14" x14ac:dyDescent="0.25">
      <c r="A1197" s="5" t="str">
        <f t="shared" si="140"/>
        <v>41303907</v>
      </c>
      <c r="B1197" s="5">
        <v>41303</v>
      </c>
      <c r="C1197" s="5" t="s">
        <v>123</v>
      </c>
      <c r="D1197" s="5">
        <v>7</v>
      </c>
      <c r="E1197" s="8" t="s">
        <v>212</v>
      </c>
      <c r="F1197" s="9">
        <v>5</v>
      </c>
      <c r="G1197" s="28" t="s">
        <v>161</v>
      </c>
      <c r="H1197" s="28">
        <v>48</v>
      </c>
      <c r="I1197" s="28">
        <v>22</v>
      </c>
      <c r="J1197" s="28" t="s">
        <v>236</v>
      </c>
      <c r="K1197" s="28">
        <v>18</v>
      </c>
      <c r="L1197" s="28" t="str">
        <f>G1197&amp;"+"&amp;H1197/10&amp;"%，"&amp;J1197&amp;"+"&amp;K1197/10&amp;"%"</f>
        <v>攻击加成+4.8%，最终增伤+1.8%</v>
      </c>
      <c r="M1197" s="1">
        <v>2</v>
      </c>
      <c r="N1197" s="1" t="str">
        <f t="shared" si="143"/>
        <v>13</v>
      </c>
    </row>
    <row r="1198" spans="1:14" x14ac:dyDescent="0.25">
      <c r="A1198" s="5" t="str">
        <f t="shared" si="140"/>
        <v>41303908</v>
      </c>
      <c r="B1198" s="5">
        <v>41303</v>
      </c>
      <c r="C1198" s="5" t="s">
        <v>123</v>
      </c>
      <c r="D1198" s="5">
        <v>8</v>
      </c>
      <c r="E1198" s="8" t="s">
        <v>213</v>
      </c>
      <c r="F1198" s="9">
        <v>2</v>
      </c>
      <c r="G1198" s="28" t="s">
        <v>158</v>
      </c>
      <c r="H1198" s="28">
        <v>1800</v>
      </c>
      <c r="I1198" s="28">
        <v>3</v>
      </c>
      <c r="J1198" s="28" t="s">
        <v>159</v>
      </c>
      <c r="K1198" s="28">
        <v>540</v>
      </c>
      <c r="L1198" s="28" t="str">
        <f>G1198&amp;"+"&amp;H1198&amp;"，"&amp;J1198&amp;"+"&amp;K1198&amp;""</f>
        <v>攻击+1800，防御+540</v>
      </c>
      <c r="M1198" s="1">
        <v>2</v>
      </c>
      <c r="N1198" s="1" t="str">
        <f t="shared" si="143"/>
        <v>13</v>
      </c>
    </row>
    <row r="1199" spans="1:14" x14ac:dyDescent="0.25">
      <c r="A1199" s="5" t="str">
        <f t="shared" si="140"/>
        <v>41303909</v>
      </c>
      <c r="B1199" s="5">
        <v>41303</v>
      </c>
      <c r="C1199" s="5" t="s">
        <v>123</v>
      </c>
      <c r="D1199" s="5">
        <v>9</v>
      </c>
      <c r="E1199" s="8" t="s">
        <v>214</v>
      </c>
      <c r="F1199" s="9">
        <v>5</v>
      </c>
      <c r="G1199" s="28" t="s">
        <v>161</v>
      </c>
      <c r="H1199" s="28">
        <v>72</v>
      </c>
      <c r="I1199" s="28">
        <v>22</v>
      </c>
      <c r="J1199" s="28" t="s">
        <v>236</v>
      </c>
      <c r="K1199" s="28">
        <v>27</v>
      </c>
      <c r="L1199" s="28" t="str">
        <f>G1199&amp;"+"&amp;H1199/10&amp;"%，"&amp;J1199&amp;"+"&amp;K1199/10&amp;"%"</f>
        <v>攻击加成+7.2%，最终增伤+2.7%</v>
      </c>
      <c r="M1199" s="1">
        <v>2</v>
      </c>
      <c r="N1199" s="1" t="str">
        <f t="shared" si="143"/>
        <v>13</v>
      </c>
    </row>
    <row r="1200" spans="1:14" x14ac:dyDescent="0.25">
      <c r="A1200" s="5" t="str">
        <f t="shared" ref="A1200" si="145">B1200&amp;9&amp;D1200</f>
        <v>41303910</v>
      </c>
      <c r="B1200" s="5">
        <v>41303</v>
      </c>
      <c r="C1200" s="5" t="s">
        <v>123</v>
      </c>
      <c r="D1200" s="5">
        <v>10</v>
      </c>
      <c r="E1200" s="8" t="s">
        <v>215</v>
      </c>
      <c r="F1200" s="9">
        <v>2</v>
      </c>
      <c r="G1200" s="28" t="s">
        <v>158</v>
      </c>
      <c r="H1200" s="28">
        <v>2700</v>
      </c>
      <c r="I1200" s="28">
        <v>3</v>
      </c>
      <c r="J1200" s="28" t="s">
        <v>159</v>
      </c>
      <c r="K1200" s="28">
        <v>810</v>
      </c>
      <c r="L1200" s="28" t="str">
        <f>G1200&amp;"+"&amp;H1200&amp;"，"&amp;J1200&amp;"+"&amp;K1200&amp;""</f>
        <v>攻击+2700，防御+810</v>
      </c>
      <c r="M1200" s="1">
        <v>2</v>
      </c>
      <c r="N1200" s="1" t="str">
        <f t="shared" si="143"/>
        <v>13</v>
      </c>
    </row>
    <row r="1201" spans="1:14" x14ac:dyDescent="0.25">
      <c r="A1201" s="5" t="str">
        <f t="shared" si="141"/>
        <v>41303911</v>
      </c>
      <c r="B1201" s="5">
        <v>41303</v>
      </c>
      <c r="C1201" s="5" t="s">
        <v>123</v>
      </c>
      <c r="D1201" s="5">
        <v>11</v>
      </c>
      <c r="E1201" s="8" t="s">
        <v>216</v>
      </c>
      <c r="F1201" s="9">
        <v>2</v>
      </c>
      <c r="G1201" s="28" t="s">
        <v>158</v>
      </c>
      <c r="H1201" s="28">
        <v>0</v>
      </c>
      <c r="I1201" s="28">
        <v>3</v>
      </c>
      <c r="J1201" s="28" t="s">
        <v>159</v>
      </c>
      <c r="K1201" s="28">
        <v>0</v>
      </c>
      <c r="L1201" s="28" t="str">
        <f>G1201&amp;"+"&amp;H1201&amp;"，"&amp;J1201&amp;"+"&amp;K1201&amp;""</f>
        <v>攻击+0，防御+0</v>
      </c>
      <c r="M1201" s="1">
        <v>2</v>
      </c>
      <c r="N1201" s="1" t="str">
        <f t="shared" si="143"/>
        <v>13</v>
      </c>
    </row>
    <row r="1202" spans="1:14" x14ac:dyDescent="0.25">
      <c r="A1202" s="5" t="str">
        <f t="shared" si="141"/>
        <v>41303912</v>
      </c>
      <c r="B1202" s="5">
        <v>41303</v>
      </c>
      <c r="C1202" s="5" t="s">
        <v>123</v>
      </c>
      <c r="D1202" s="5">
        <v>12</v>
      </c>
      <c r="E1202" s="8" t="s">
        <v>217</v>
      </c>
      <c r="F1202" s="9">
        <v>5</v>
      </c>
      <c r="G1202" s="28" t="s">
        <v>161</v>
      </c>
      <c r="H1202" s="28">
        <v>0</v>
      </c>
      <c r="I1202" s="28">
        <v>22</v>
      </c>
      <c r="J1202" s="28" t="s">
        <v>236</v>
      </c>
      <c r="K1202" s="28">
        <v>0</v>
      </c>
      <c r="L1202" s="28" t="str">
        <f>G1202&amp;"+"&amp;H1202/10&amp;"%，"&amp;J1202&amp;"+"&amp;K1202/10&amp;"%"</f>
        <v>攻击加成+0%，最终增伤+0%</v>
      </c>
      <c r="M1202" s="1">
        <v>2</v>
      </c>
      <c r="N1202" s="1" t="str">
        <f t="shared" si="143"/>
        <v>13</v>
      </c>
    </row>
    <row r="1203" spans="1:14" x14ac:dyDescent="0.25">
      <c r="A1203" s="5" t="str">
        <f t="shared" si="141"/>
        <v>41303913</v>
      </c>
      <c r="B1203" s="5">
        <v>41303</v>
      </c>
      <c r="C1203" s="5" t="s">
        <v>123</v>
      </c>
      <c r="D1203" s="5">
        <v>13</v>
      </c>
      <c r="E1203" s="8" t="s">
        <v>218</v>
      </c>
      <c r="F1203" s="9">
        <v>2</v>
      </c>
      <c r="G1203" s="28" t="s">
        <v>158</v>
      </c>
      <c r="H1203" s="28">
        <v>0</v>
      </c>
      <c r="I1203" s="28">
        <v>3</v>
      </c>
      <c r="J1203" s="28" t="s">
        <v>159</v>
      </c>
      <c r="K1203" s="28">
        <v>0</v>
      </c>
      <c r="L1203" s="28" t="str">
        <f>G1203&amp;"+"&amp;H1203&amp;"，"&amp;J1203&amp;"+"&amp;K1203&amp;""</f>
        <v>攻击+0，防御+0</v>
      </c>
      <c r="M1203" s="1">
        <v>2</v>
      </c>
      <c r="N1203" s="1" t="str">
        <f t="shared" si="143"/>
        <v>13</v>
      </c>
    </row>
    <row r="1204" spans="1:14" x14ac:dyDescent="0.25">
      <c r="A1204" s="5" t="str">
        <f t="shared" si="141"/>
        <v>41303914</v>
      </c>
      <c r="B1204" s="5">
        <v>41303</v>
      </c>
      <c r="C1204" s="5" t="s">
        <v>123</v>
      </c>
      <c r="D1204" s="5">
        <v>14</v>
      </c>
      <c r="E1204" s="8" t="s">
        <v>219</v>
      </c>
      <c r="F1204" s="9">
        <v>5</v>
      </c>
      <c r="G1204" s="28" t="s">
        <v>161</v>
      </c>
      <c r="H1204" s="28">
        <v>0</v>
      </c>
      <c r="I1204" s="28">
        <v>22</v>
      </c>
      <c r="J1204" s="28" t="s">
        <v>236</v>
      </c>
      <c r="K1204" s="28">
        <v>0</v>
      </c>
      <c r="L1204" s="28" t="str">
        <f>G1204&amp;"+"&amp;H1204/10&amp;"%，"&amp;J1204&amp;"+"&amp;K1204/10&amp;"%"</f>
        <v>攻击加成+0%，最终增伤+0%</v>
      </c>
      <c r="M1204" s="1">
        <v>2</v>
      </c>
      <c r="N1204" s="1" t="str">
        <f t="shared" si="143"/>
        <v>13</v>
      </c>
    </row>
    <row r="1205" spans="1:14" x14ac:dyDescent="0.25">
      <c r="A1205" s="5" t="str">
        <f t="shared" si="141"/>
        <v>41303915</v>
      </c>
      <c r="B1205" s="5">
        <v>41303</v>
      </c>
      <c r="C1205" s="5" t="s">
        <v>123</v>
      </c>
      <c r="D1205" s="5">
        <v>15</v>
      </c>
      <c r="E1205" s="8" t="s">
        <v>220</v>
      </c>
      <c r="F1205" s="9">
        <v>2</v>
      </c>
      <c r="G1205" s="28" t="s">
        <v>158</v>
      </c>
      <c r="H1205" s="28">
        <v>0</v>
      </c>
      <c r="I1205" s="28">
        <v>3</v>
      </c>
      <c r="J1205" s="28" t="s">
        <v>159</v>
      </c>
      <c r="K1205" s="28">
        <v>0</v>
      </c>
      <c r="L1205" s="28" t="str">
        <f>G1205&amp;"+"&amp;H1205&amp;"，"&amp;J1205&amp;"+"&amp;K1205&amp;""</f>
        <v>攻击+0，防御+0</v>
      </c>
      <c r="M1205" s="1">
        <v>2</v>
      </c>
      <c r="N1205" s="1" t="str">
        <f t="shared" si="143"/>
        <v>13</v>
      </c>
    </row>
    <row r="1206" spans="1:14" x14ac:dyDescent="0.25">
      <c r="A1206" s="5" t="str">
        <f t="shared" ref="A1206:A1330" si="146">B1206&amp;90&amp;D1206</f>
        <v>41508901</v>
      </c>
      <c r="B1206" s="5">
        <v>41508</v>
      </c>
      <c r="C1206" s="19" t="s">
        <v>141</v>
      </c>
      <c r="D1206" s="5">
        <v>1</v>
      </c>
      <c r="E1206" s="8" t="s">
        <v>133</v>
      </c>
      <c r="F1206" s="9">
        <v>2</v>
      </c>
      <c r="G1206" s="28" t="s">
        <v>158</v>
      </c>
      <c r="H1206" s="28">
        <v>240</v>
      </c>
      <c r="I1206" s="28">
        <v>1</v>
      </c>
      <c r="J1206" s="28" t="s">
        <v>156</v>
      </c>
      <c r="K1206" s="28">
        <v>1200</v>
      </c>
      <c r="L1206" s="28" t="str">
        <f>G1206&amp;"+"&amp;H1206&amp;"，"&amp;J1206&amp;"+"&amp;K1206</f>
        <v>攻击+240，生命+1200</v>
      </c>
      <c r="M1206" s="1">
        <v>1</v>
      </c>
      <c r="N1206" s="1" t="str">
        <f t="shared" si="143"/>
        <v>15</v>
      </c>
    </row>
    <row r="1207" spans="1:14" x14ac:dyDescent="0.25">
      <c r="A1207" s="5" t="str">
        <f t="shared" si="146"/>
        <v>41508902</v>
      </c>
      <c r="B1207" s="5">
        <v>41508</v>
      </c>
      <c r="C1207" s="19" t="s">
        <v>141</v>
      </c>
      <c r="D1207" s="5">
        <v>2</v>
      </c>
      <c r="E1207" s="8" t="s">
        <v>134</v>
      </c>
      <c r="F1207" s="9">
        <v>5</v>
      </c>
      <c r="G1207" s="28" t="s">
        <v>161</v>
      </c>
      <c r="H1207" s="28">
        <v>45</v>
      </c>
      <c r="I1207" s="28">
        <v>6</v>
      </c>
      <c r="J1207" s="28" t="s">
        <v>162</v>
      </c>
      <c r="K1207" s="28">
        <v>30</v>
      </c>
      <c r="L1207" s="28" t="str">
        <f>G1207&amp;"+"&amp;H1207/10&amp;"%，"&amp;J1207&amp;"+"&amp;K1207/10&amp;"%"</f>
        <v>攻击加成+4.5%，防御加成+3%</v>
      </c>
      <c r="M1207" s="1">
        <v>1</v>
      </c>
      <c r="N1207" s="1" t="str">
        <f t="shared" si="143"/>
        <v>15</v>
      </c>
    </row>
    <row r="1208" spans="1:14" x14ac:dyDescent="0.25">
      <c r="A1208" s="5" t="str">
        <f t="shared" si="146"/>
        <v>41508903</v>
      </c>
      <c r="B1208" s="5">
        <v>41508</v>
      </c>
      <c r="C1208" s="19" t="s">
        <v>141</v>
      </c>
      <c r="D1208" s="5">
        <v>3</v>
      </c>
      <c r="E1208" s="8" t="s">
        <v>135</v>
      </c>
      <c r="F1208" s="9">
        <v>3</v>
      </c>
      <c r="G1208" s="28" t="s">
        <v>159</v>
      </c>
      <c r="H1208" s="28">
        <v>180</v>
      </c>
      <c r="I1208" s="28">
        <v>4</v>
      </c>
      <c r="J1208" s="28" t="s">
        <v>160</v>
      </c>
      <c r="K1208" s="28">
        <v>45</v>
      </c>
      <c r="L1208" s="28" t="str">
        <f>G1208&amp;"+"&amp;H1208&amp;"，"&amp;J1208&amp;"+"&amp;K1208/10&amp;"%"</f>
        <v>防御+180，生命加成+4.5%</v>
      </c>
      <c r="M1208" s="1">
        <v>1</v>
      </c>
      <c r="N1208" s="1" t="str">
        <f t="shared" si="143"/>
        <v>15</v>
      </c>
    </row>
    <row r="1209" spans="1:14" x14ac:dyDescent="0.25">
      <c r="A1209" s="5" t="str">
        <f t="shared" si="146"/>
        <v>41508904</v>
      </c>
      <c r="B1209" s="5">
        <v>41508</v>
      </c>
      <c r="C1209" s="19" t="s">
        <v>141</v>
      </c>
      <c r="D1209" s="5">
        <v>4</v>
      </c>
      <c r="E1209" s="8" t="s">
        <v>136</v>
      </c>
      <c r="F1209" s="9">
        <v>8</v>
      </c>
      <c r="G1209" s="28" t="s">
        <v>163</v>
      </c>
      <c r="H1209" s="28">
        <v>22</v>
      </c>
      <c r="I1209" s="28">
        <v>14</v>
      </c>
      <c r="J1209" s="28" t="s">
        <v>168</v>
      </c>
      <c r="K1209" s="28">
        <v>150</v>
      </c>
      <c r="L1209" s="28" t="str">
        <f>G1209&amp;"+"&amp;H1209/10&amp;"%，"&amp;J1209&amp;"+"&amp;K1209/10&amp;"%"</f>
        <v>伤害减免+2.2%，暴击免伤+15%</v>
      </c>
      <c r="M1209" s="1">
        <v>1</v>
      </c>
      <c r="N1209" s="1" t="str">
        <f t="shared" si="143"/>
        <v>15</v>
      </c>
    </row>
    <row r="1210" spans="1:14" x14ac:dyDescent="0.25">
      <c r="A1210" s="5" t="str">
        <f t="shared" si="146"/>
        <v>41508905</v>
      </c>
      <c r="B1210" s="5">
        <v>41508</v>
      </c>
      <c r="C1210" s="19" t="s">
        <v>141</v>
      </c>
      <c r="D1210" s="5">
        <v>5</v>
      </c>
      <c r="E1210" s="8" t="s">
        <v>137</v>
      </c>
      <c r="F1210" s="9">
        <v>7</v>
      </c>
      <c r="G1210" s="28" t="s">
        <v>151</v>
      </c>
      <c r="H1210" s="28">
        <v>75</v>
      </c>
      <c r="I1210" s="28">
        <v>8</v>
      </c>
      <c r="J1210" s="28" t="s">
        <v>163</v>
      </c>
      <c r="K1210" s="28">
        <v>30</v>
      </c>
      <c r="L1210" s="28" t="str">
        <f>G1210&amp;"+"&amp;H1210/10&amp;"%，"&amp;J1210&amp;"+"&amp;K1210/10&amp;"%"</f>
        <v>伤害加成+7.5%，伤害减免+3%</v>
      </c>
      <c r="M1210" s="1">
        <v>1</v>
      </c>
      <c r="N1210" s="1" t="str">
        <f t="shared" si="143"/>
        <v>15</v>
      </c>
    </row>
    <row r="1211" spans="1:14" x14ac:dyDescent="0.25">
      <c r="A1211" s="5" t="str">
        <f t="shared" si="146"/>
        <v>41508906</v>
      </c>
      <c r="B1211" s="5">
        <v>41508</v>
      </c>
      <c r="C1211" s="19" t="s">
        <v>141</v>
      </c>
      <c r="D1211" s="5">
        <v>6</v>
      </c>
      <c r="E1211" s="8" t="s">
        <v>211</v>
      </c>
      <c r="F1211" s="9">
        <v>2</v>
      </c>
      <c r="G1211" s="28" t="s">
        <v>158</v>
      </c>
      <c r="H1211" s="28">
        <v>562</v>
      </c>
      <c r="I1211" s="28">
        <v>1</v>
      </c>
      <c r="J1211" s="28" t="s">
        <v>156</v>
      </c>
      <c r="K1211" s="28">
        <v>12000</v>
      </c>
      <c r="L1211" s="28" t="str">
        <f>G1211&amp;"+"&amp;H1211&amp;"，"&amp;J1211&amp;"+"&amp;K1211&amp;""</f>
        <v>攻击+562，生命+12000</v>
      </c>
      <c r="M1211" s="1">
        <v>1</v>
      </c>
      <c r="N1211" s="1" t="str">
        <f t="shared" si="143"/>
        <v>15</v>
      </c>
    </row>
    <row r="1212" spans="1:14" x14ac:dyDescent="0.25">
      <c r="A1212" s="5" t="str">
        <f t="shared" si="146"/>
        <v>41508907</v>
      </c>
      <c r="B1212" s="5">
        <v>41508</v>
      </c>
      <c r="C1212" s="19" t="s">
        <v>141</v>
      </c>
      <c r="D1212" s="5">
        <v>7</v>
      </c>
      <c r="E1212" s="8" t="s">
        <v>212</v>
      </c>
      <c r="F1212" s="9">
        <v>4</v>
      </c>
      <c r="G1212" s="28" t="s">
        <v>160</v>
      </c>
      <c r="H1212" s="28">
        <v>90</v>
      </c>
      <c r="I1212" s="28">
        <v>23</v>
      </c>
      <c r="J1212" s="28" t="s">
        <v>262</v>
      </c>
      <c r="K1212" s="28">
        <v>22</v>
      </c>
      <c r="L1212" s="28" t="str">
        <f>G1212&amp;"+"&amp;H1212/10&amp;"%，"&amp;J1212&amp;"+"&amp;K1212/10&amp;"%"</f>
        <v>生命加成+9%，最终免伤+2.2%</v>
      </c>
      <c r="M1212" s="1">
        <v>1</v>
      </c>
      <c r="N1212" s="1" t="str">
        <f t="shared" si="143"/>
        <v>15</v>
      </c>
    </row>
    <row r="1213" spans="1:14" x14ac:dyDescent="0.25">
      <c r="A1213" s="5" t="str">
        <f t="shared" si="146"/>
        <v>41508908</v>
      </c>
      <c r="B1213" s="5">
        <v>41508</v>
      </c>
      <c r="C1213" s="19" t="s">
        <v>141</v>
      </c>
      <c r="D1213" s="5">
        <v>8</v>
      </c>
      <c r="E1213" s="8" t="s">
        <v>213</v>
      </c>
      <c r="F1213" s="9">
        <v>2</v>
      </c>
      <c r="G1213" s="28" t="s">
        <v>158</v>
      </c>
      <c r="H1213" s="28">
        <v>937</v>
      </c>
      <c r="I1213" s="28">
        <v>1</v>
      </c>
      <c r="J1213" s="28" t="s">
        <v>156</v>
      </c>
      <c r="K1213" s="28">
        <v>18000</v>
      </c>
      <c r="L1213" s="28" t="str">
        <f>G1213&amp;"+"&amp;H1213&amp;"，"&amp;J1213&amp;"+"&amp;K1213&amp;""</f>
        <v>攻击+937，生命+18000</v>
      </c>
      <c r="M1213" s="1">
        <v>1</v>
      </c>
      <c r="N1213" s="1" t="str">
        <f t="shared" si="143"/>
        <v>15</v>
      </c>
    </row>
    <row r="1214" spans="1:14" x14ac:dyDescent="0.25">
      <c r="A1214" s="5" t="str">
        <f t="shared" si="146"/>
        <v>41508909</v>
      </c>
      <c r="B1214" s="5">
        <v>41508</v>
      </c>
      <c r="C1214" s="19" t="s">
        <v>141</v>
      </c>
      <c r="D1214" s="5">
        <v>9</v>
      </c>
      <c r="E1214" s="8" t="s">
        <v>214</v>
      </c>
      <c r="F1214" s="9">
        <v>4</v>
      </c>
      <c r="G1214" s="28" t="s">
        <v>160</v>
      </c>
      <c r="H1214" s="28">
        <v>135</v>
      </c>
      <c r="I1214" s="28">
        <v>23</v>
      </c>
      <c r="J1214" s="28" t="s">
        <v>262</v>
      </c>
      <c r="K1214" s="28">
        <v>33</v>
      </c>
      <c r="L1214" s="28" t="str">
        <f>G1214&amp;"+"&amp;H1214/10&amp;"%，"&amp;J1214&amp;"+"&amp;K1214/10&amp;"%"</f>
        <v>生命加成+13.5%，最终免伤+3.3%</v>
      </c>
      <c r="M1214" s="1">
        <v>1</v>
      </c>
      <c r="N1214" s="1" t="str">
        <f t="shared" si="143"/>
        <v>15</v>
      </c>
    </row>
    <row r="1215" spans="1:14" x14ac:dyDescent="0.25">
      <c r="A1215" s="5" t="str">
        <f t="shared" ref="A1215:A1278" si="147">B1215&amp;9&amp;D1215</f>
        <v>41508910</v>
      </c>
      <c r="B1215" s="5">
        <v>41508</v>
      </c>
      <c r="C1215" s="19" t="s">
        <v>141</v>
      </c>
      <c r="D1215" s="5">
        <v>10</v>
      </c>
      <c r="E1215" s="8" t="s">
        <v>215</v>
      </c>
      <c r="F1215" s="9">
        <v>2</v>
      </c>
      <c r="G1215" s="28" t="s">
        <v>158</v>
      </c>
      <c r="H1215" s="28">
        <v>1406</v>
      </c>
      <c r="I1215" s="28">
        <v>1</v>
      </c>
      <c r="J1215" s="28" t="s">
        <v>156</v>
      </c>
      <c r="K1215" s="28">
        <v>27000</v>
      </c>
      <c r="L1215" s="28" t="str">
        <f>G1215&amp;"+"&amp;H1215&amp;"，"&amp;J1215&amp;"+"&amp;K1215&amp;""</f>
        <v>攻击+1406，生命+27000</v>
      </c>
      <c r="M1215" s="1">
        <v>1</v>
      </c>
      <c r="N1215" s="1" t="str">
        <f t="shared" si="143"/>
        <v>15</v>
      </c>
    </row>
    <row r="1216" spans="1:14" x14ac:dyDescent="0.25">
      <c r="A1216" s="5" t="str">
        <f t="shared" si="147"/>
        <v>41508911</v>
      </c>
      <c r="B1216" s="5">
        <v>41508</v>
      </c>
      <c r="C1216" s="19" t="s">
        <v>141</v>
      </c>
      <c r="D1216" s="5">
        <v>11</v>
      </c>
      <c r="E1216" s="8" t="s">
        <v>216</v>
      </c>
      <c r="F1216" s="9">
        <v>2</v>
      </c>
      <c r="G1216" s="28" t="s">
        <v>158</v>
      </c>
      <c r="H1216" s="28">
        <v>0</v>
      </c>
      <c r="I1216" s="28">
        <v>1</v>
      </c>
      <c r="J1216" s="28" t="s">
        <v>156</v>
      </c>
      <c r="K1216" s="28">
        <v>0</v>
      </c>
      <c r="L1216" s="28" t="str">
        <f>G1216&amp;"+"&amp;H1216&amp;"，"&amp;J1216&amp;"+"&amp;K1216&amp;""</f>
        <v>攻击+0，生命+0</v>
      </c>
      <c r="M1216" s="1">
        <v>1</v>
      </c>
      <c r="N1216" s="1" t="str">
        <f t="shared" si="143"/>
        <v>15</v>
      </c>
    </row>
    <row r="1217" spans="1:14" x14ac:dyDescent="0.25">
      <c r="A1217" s="5" t="str">
        <f t="shared" si="147"/>
        <v>41508912</v>
      </c>
      <c r="B1217" s="5">
        <v>41508</v>
      </c>
      <c r="C1217" s="19" t="s">
        <v>141</v>
      </c>
      <c r="D1217" s="5">
        <v>12</v>
      </c>
      <c r="E1217" s="8" t="s">
        <v>217</v>
      </c>
      <c r="F1217" s="9">
        <v>4</v>
      </c>
      <c r="G1217" s="28" t="s">
        <v>160</v>
      </c>
      <c r="H1217" s="28">
        <v>0</v>
      </c>
      <c r="I1217" s="28">
        <v>23</v>
      </c>
      <c r="J1217" s="28" t="s">
        <v>262</v>
      </c>
      <c r="K1217" s="28">
        <v>0</v>
      </c>
      <c r="L1217" s="28" t="str">
        <f>G1217&amp;"+"&amp;H1217/10&amp;"%，"&amp;J1217&amp;"+"&amp;K1217/10&amp;"%"</f>
        <v>生命加成+0%，最终免伤+0%</v>
      </c>
      <c r="M1217" s="1">
        <v>1</v>
      </c>
      <c r="N1217" s="1" t="str">
        <f t="shared" si="143"/>
        <v>15</v>
      </c>
    </row>
    <row r="1218" spans="1:14" x14ac:dyDescent="0.25">
      <c r="A1218" s="5" t="str">
        <f t="shared" si="147"/>
        <v>41508913</v>
      </c>
      <c r="B1218" s="5">
        <v>41508</v>
      </c>
      <c r="C1218" s="19" t="s">
        <v>141</v>
      </c>
      <c r="D1218" s="5">
        <v>13</v>
      </c>
      <c r="E1218" s="8" t="s">
        <v>218</v>
      </c>
      <c r="F1218" s="9">
        <v>2</v>
      </c>
      <c r="G1218" s="28" t="s">
        <v>158</v>
      </c>
      <c r="H1218" s="28">
        <v>0</v>
      </c>
      <c r="I1218" s="28">
        <v>1</v>
      </c>
      <c r="J1218" s="28" t="s">
        <v>156</v>
      </c>
      <c r="K1218" s="28">
        <v>0</v>
      </c>
      <c r="L1218" s="28" t="str">
        <f>G1218&amp;"+"&amp;H1218&amp;"，"&amp;J1218&amp;"+"&amp;K1218&amp;""</f>
        <v>攻击+0，生命+0</v>
      </c>
      <c r="M1218" s="1">
        <v>1</v>
      </c>
      <c r="N1218" s="1" t="str">
        <f t="shared" si="143"/>
        <v>15</v>
      </c>
    </row>
    <row r="1219" spans="1:14" x14ac:dyDescent="0.25">
      <c r="A1219" s="5" t="str">
        <f t="shared" si="147"/>
        <v>41508914</v>
      </c>
      <c r="B1219" s="5">
        <v>41508</v>
      </c>
      <c r="C1219" s="19" t="s">
        <v>141</v>
      </c>
      <c r="D1219" s="5">
        <v>14</v>
      </c>
      <c r="E1219" s="8" t="s">
        <v>219</v>
      </c>
      <c r="F1219" s="9">
        <v>4</v>
      </c>
      <c r="G1219" s="28" t="s">
        <v>160</v>
      </c>
      <c r="H1219" s="28">
        <v>0</v>
      </c>
      <c r="I1219" s="28">
        <v>23</v>
      </c>
      <c r="J1219" s="28" t="s">
        <v>262</v>
      </c>
      <c r="K1219" s="28">
        <v>0</v>
      </c>
      <c r="L1219" s="28" t="str">
        <f>G1219&amp;"+"&amp;H1219/10&amp;"%，"&amp;J1219&amp;"+"&amp;K1219/10&amp;"%"</f>
        <v>生命加成+0%，最终免伤+0%</v>
      </c>
      <c r="M1219" s="1">
        <v>1</v>
      </c>
      <c r="N1219" s="1" t="str">
        <f t="shared" si="143"/>
        <v>15</v>
      </c>
    </row>
    <row r="1220" spans="1:14" x14ac:dyDescent="0.25">
      <c r="A1220" s="5" t="str">
        <f t="shared" si="147"/>
        <v>41508915</v>
      </c>
      <c r="B1220" s="5">
        <v>41508</v>
      </c>
      <c r="C1220" s="19" t="s">
        <v>141</v>
      </c>
      <c r="D1220" s="5">
        <v>15</v>
      </c>
      <c r="E1220" s="8" t="s">
        <v>220</v>
      </c>
      <c r="F1220" s="9">
        <v>2</v>
      </c>
      <c r="G1220" s="28" t="s">
        <v>158</v>
      </c>
      <c r="H1220" s="28">
        <v>0</v>
      </c>
      <c r="I1220" s="28">
        <v>1</v>
      </c>
      <c r="J1220" s="28" t="s">
        <v>156</v>
      </c>
      <c r="K1220" s="28">
        <v>0</v>
      </c>
      <c r="L1220" s="28" t="str">
        <f>G1220&amp;"+"&amp;H1220&amp;"，"&amp;J1220&amp;"+"&amp;K1220&amp;""</f>
        <v>攻击+0，生命+0</v>
      </c>
      <c r="M1220" s="1">
        <v>1</v>
      </c>
      <c r="N1220" s="1" t="str">
        <f t="shared" si="143"/>
        <v>15</v>
      </c>
    </row>
    <row r="1221" spans="1:14" x14ac:dyDescent="0.25">
      <c r="A1221" s="5" t="str">
        <f t="shared" si="146"/>
        <v>41305901</v>
      </c>
      <c r="B1221" s="5">
        <v>41305</v>
      </c>
      <c r="C1221" s="5" t="s">
        <v>142</v>
      </c>
      <c r="D1221" s="5">
        <v>1</v>
      </c>
      <c r="E1221" s="8" t="s">
        <v>133</v>
      </c>
      <c r="F1221" s="9">
        <v>3</v>
      </c>
      <c r="G1221" s="28" t="s">
        <v>159</v>
      </c>
      <c r="H1221" s="28">
        <v>180</v>
      </c>
      <c r="I1221" s="28">
        <v>1</v>
      </c>
      <c r="J1221" s="28" t="s">
        <v>156</v>
      </c>
      <c r="K1221" s="28">
        <v>1500</v>
      </c>
      <c r="L1221" s="28" t="str">
        <f>G1221&amp;"+"&amp;H1221&amp;"，"&amp;J1221&amp;"+"&amp;K1221</f>
        <v>防御+180，生命+1500</v>
      </c>
      <c r="M1221" s="1">
        <v>3</v>
      </c>
      <c r="N1221" s="1" t="str">
        <f t="shared" si="143"/>
        <v>13</v>
      </c>
    </row>
    <row r="1222" spans="1:14" x14ac:dyDescent="0.25">
      <c r="A1222" s="5" t="str">
        <f t="shared" si="146"/>
        <v>41305902</v>
      </c>
      <c r="B1222" s="5">
        <v>41305</v>
      </c>
      <c r="C1222" s="5" t="s">
        <v>142</v>
      </c>
      <c r="D1222" s="5">
        <v>2</v>
      </c>
      <c r="E1222" s="8" t="s">
        <v>134</v>
      </c>
      <c r="F1222" s="9">
        <v>4</v>
      </c>
      <c r="G1222" s="28" t="s">
        <v>160</v>
      </c>
      <c r="H1222" s="28">
        <v>36</v>
      </c>
      <c r="I1222" s="28">
        <v>10</v>
      </c>
      <c r="J1222" s="28" t="s">
        <v>165</v>
      </c>
      <c r="K1222" s="28">
        <v>48</v>
      </c>
      <c r="L1222" s="28" t="str">
        <f>G1222&amp;"+"&amp;H1222/10&amp;"%，"&amp;J1222&amp;"+"&amp;K1222/10&amp;"%"</f>
        <v>生命加成+3.6%，闪避+4.8%</v>
      </c>
      <c r="M1222" s="1">
        <v>3</v>
      </c>
      <c r="N1222" s="1" t="str">
        <f t="shared" si="143"/>
        <v>13</v>
      </c>
    </row>
    <row r="1223" spans="1:14" x14ac:dyDescent="0.25">
      <c r="A1223" s="5" t="str">
        <f t="shared" si="146"/>
        <v>41305903</v>
      </c>
      <c r="B1223" s="5">
        <v>41305</v>
      </c>
      <c r="C1223" s="5" t="s">
        <v>142</v>
      </c>
      <c r="D1223" s="5">
        <v>3</v>
      </c>
      <c r="E1223" s="8" t="s">
        <v>135</v>
      </c>
      <c r="F1223" s="9">
        <v>6</v>
      </c>
      <c r="G1223" s="28" t="s">
        <v>162</v>
      </c>
      <c r="H1223" s="28">
        <v>48</v>
      </c>
      <c r="I1223" s="28">
        <v>1</v>
      </c>
      <c r="J1223" s="28" t="s">
        <v>156</v>
      </c>
      <c r="K1223" s="28">
        <v>4500</v>
      </c>
      <c r="L1223" s="28" t="str">
        <f>G1223&amp;"+"&amp;H1223/10&amp;"%，"&amp;J1223&amp;"+"&amp;K1223&amp;""</f>
        <v>防御加成+4.8%，生命+4500</v>
      </c>
      <c r="M1223" s="1">
        <v>3</v>
      </c>
      <c r="N1223" s="1" t="str">
        <f t="shared" si="143"/>
        <v>13</v>
      </c>
    </row>
    <row r="1224" spans="1:14" x14ac:dyDescent="0.25">
      <c r="A1224" s="5" t="str">
        <f t="shared" si="146"/>
        <v>41305904</v>
      </c>
      <c r="B1224" s="5">
        <v>41305</v>
      </c>
      <c r="C1224" s="5" t="s">
        <v>142</v>
      </c>
      <c r="D1224" s="5">
        <v>4</v>
      </c>
      <c r="E1224" s="8" t="s">
        <v>136</v>
      </c>
      <c r="F1224" s="9">
        <v>8</v>
      </c>
      <c r="G1224" s="28" t="s">
        <v>163</v>
      </c>
      <c r="H1224" s="28">
        <v>18</v>
      </c>
      <c r="I1224" s="28">
        <v>14</v>
      </c>
      <c r="J1224" s="28" t="s">
        <v>168</v>
      </c>
      <c r="K1224" s="28">
        <v>120</v>
      </c>
      <c r="L1224" s="28" t="str">
        <f>G1224&amp;"+"&amp;H1224/10&amp;"%，"&amp;J1224&amp;"+"&amp;K1224/10&amp;"%"</f>
        <v>伤害减免+1.8%，暴击免伤+12%</v>
      </c>
      <c r="M1224" s="1">
        <v>3</v>
      </c>
      <c r="N1224" s="1" t="str">
        <f t="shared" si="143"/>
        <v>13</v>
      </c>
    </row>
    <row r="1225" spans="1:14" x14ac:dyDescent="0.25">
      <c r="A1225" s="5" t="str">
        <f t="shared" si="146"/>
        <v>41305905</v>
      </c>
      <c r="B1225" s="5">
        <v>41305</v>
      </c>
      <c r="C1225" s="5" t="s">
        <v>142</v>
      </c>
      <c r="D1225" s="5">
        <v>5</v>
      </c>
      <c r="E1225" s="8" t="s">
        <v>137</v>
      </c>
      <c r="F1225" s="9">
        <v>4</v>
      </c>
      <c r="G1225" s="28" t="s">
        <v>160</v>
      </c>
      <c r="H1225" s="28">
        <v>72</v>
      </c>
      <c r="I1225" s="28">
        <v>8</v>
      </c>
      <c r="J1225" s="28" t="s">
        <v>163</v>
      </c>
      <c r="K1225" s="28">
        <v>24</v>
      </c>
      <c r="L1225" s="28" t="str">
        <f>G1225&amp;"+"&amp;H1225/10&amp;"%，"&amp;J1225&amp;"+"&amp;K1225/10&amp;"%"</f>
        <v>生命加成+7.2%，伤害减免+2.4%</v>
      </c>
      <c r="M1225" s="1">
        <v>3</v>
      </c>
      <c r="N1225" s="1" t="str">
        <f t="shared" si="143"/>
        <v>13</v>
      </c>
    </row>
    <row r="1226" spans="1:14" x14ac:dyDescent="0.25">
      <c r="A1226" s="5" t="str">
        <f t="shared" si="146"/>
        <v>41305906</v>
      </c>
      <c r="B1226" s="5">
        <v>41305</v>
      </c>
      <c r="C1226" s="5" t="s">
        <v>142</v>
      </c>
      <c r="D1226" s="5">
        <v>6</v>
      </c>
      <c r="E1226" s="8" t="s">
        <v>211</v>
      </c>
      <c r="F1226" s="9">
        <v>3</v>
      </c>
      <c r="G1226" s="28" t="s">
        <v>159</v>
      </c>
      <c r="H1226" s="28">
        <v>360</v>
      </c>
      <c r="I1226" s="28">
        <v>1</v>
      </c>
      <c r="J1226" s="28" t="s">
        <v>156</v>
      </c>
      <c r="K1226" s="28">
        <v>11760</v>
      </c>
      <c r="L1226" s="28" t="str">
        <f>G1226&amp;"+"&amp;H1226&amp;"，"&amp;J1226&amp;"+"&amp;K1226&amp;""</f>
        <v>防御+360，生命+11760</v>
      </c>
      <c r="M1226" s="1">
        <v>3</v>
      </c>
      <c r="N1226" s="1" t="str">
        <f t="shared" si="143"/>
        <v>13</v>
      </c>
    </row>
    <row r="1227" spans="1:14" x14ac:dyDescent="0.25">
      <c r="A1227" s="5" t="str">
        <f t="shared" si="146"/>
        <v>41305907</v>
      </c>
      <c r="B1227" s="5">
        <v>41305</v>
      </c>
      <c r="C1227" s="5" t="s">
        <v>142</v>
      </c>
      <c r="D1227" s="5">
        <v>7</v>
      </c>
      <c r="E1227" s="8" t="s">
        <v>212</v>
      </c>
      <c r="F1227" s="9">
        <v>6</v>
      </c>
      <c r="G1227" s="28" t="s">
        <v>162</v>
      </c>
      <c r="H1227" s="28">
        <v>48</v>
      </c>
      <c r="I1227" s="28">
        <v>23</v>
      </c>
      <c r="J1227" s="28" t="s">
        <v>262</v>
      </c>
      <c r="K1227" s="28">
        <v>18</v>
      </c>
      <c r="L1227" s="28" t="str">
        <f>G1227&amp;"+"&amp;H1227/10&amp;"%，"&amp;J1227&amp;"+"&amp;K1227/10&amp;"%"</f>
        <v>防御加成+4.8%，最终免伤+1.8%</v>
      </c>
      <c r="M1227" s="1">
        <v>3</v>
      </c>
      <c r="N1227" s="1" t="str">
        <f t="shared" si="143"/>
        <v>13</v>
      </c>
    </row>
    <row r="1228" spans="1:14" x14ac:dyDescent="0.25">
      <c r="A1228" s="5" t="str">
        <f t="shared" si="146"/>
        <v>41305908</v>
      </c>
      <c r="B1228" s="5">
        <v>41305</v>
      </c>
      <c r="C1228" s="5" t="s">
        <v>142</v>
      </c>
      <c r="D1228" s="5">
        <v>8</v>
      </c>
      <c r="E1228" s="8" t="s">
        <v>213</v>
      </c>
      <c r="F1228" s="9">
        <v>3</v>
      </c>
      <c r="G1228" s="28" t="s">
        <v>159</v>
      </c>
      <c r="H1228" s="28">
        <v>540</v>
      </c>
      <c r="I1228" s="28">
        <v>1</v>
      </c>
      <c r="J1228" s="28" t="s">
        <v>156</v>
      </c>
      <c r="K1228" s="28">
        <v>17280</v>
      </c>
      <c r="L1228" s="28" t="str">
        <f>G1228&amp;"+"&amp;H1228&amp;"，"&amp;J1228&amp;"+"&amp;K1228&amp;""</f>
        <v>防御+540，生命+17280</v>
      </c>
      <c r="M1228" s="1">
        <v>3</v>
      </c>
      <c r="N1228" s="1" t="str">
        <f t="shared" si="143"/>
        <v>13</v>
      </c>
    </row>
    <row r="1229" spans="1:14" x14ac:dyDescent="0.25">
      <c r="A1229" s="5" t="str">
        <f t="shared" si="146"/>
        <v>41305909</v>
      </c>
      <c r="B1229" s="5">
        <v>41305</v>
      </c>
      <c r="C1229" s="5" t="s">
        <v>142</v>
      </c>
      <c r="D1229" s="5">
        <v>9</v>
      </c>
      <c r="E1229" s="8" t="s">
        <v>214</v>
      </c>
      <c r="F1229" s="9">
        <v>6</v>
      </c>
      <c r="G1229" s="28" t="s">
        <v>162</v>
      </c>
      <c r="H1229" s="28">
        <v>72</v>
      </c>
      <c r="I1229" s="28">
        <v>23</v>
      </c>
      <c r="J1229" s="28" t="s">
        <v>262</v>
      </c>
      <c r="K1229" s="28">
        <v>24</v>
      </c>
      <c r="L1229" s="28" t="str">
        <f>G1229&amp;"+"&amp;H1229/10&amp;"%，"&amp;J1229&amp;"+"&amp;K1229/10&amp;"%"</f>
        <v>防御加成+7.2%，最终免伤+2.4%</v>
      </c>
      <c r="M1229" s="1">
        <v>3</v>
      </c>
      <c r="N1229" s="1" t="str">
        <f t="shared" si="143"/>
        <v>13</v>
      </c>
    </row>
    <row r="1230" spans="1:14" x14ac:dyDescent="0.25">
      <c r="A1230" s="5" t="str">
        <f t="shared" ref="A1230" si="148">B1230&amp;9&amp;D1230</f>
        <v>41305910</v>
      </c>
      <c r="B1230" s="5">
        <v>41305</v>
      </c>
      <c r="C1230" s="5" t="s">
        <v>142</v>
      </c>
      <c r="D1230" s="5">
        <v>10</v>
      </c>
      <c r="E1230" s="8" t="s">
        <v>215</v>
      </c>
      <c r="F1230" s="9">
        <v>3</v>
      </c>
      <c r="G1230" s="28" t="s">
        <v>159</v>
      </c>
      <c r="H1230" s="28">
        <v>810</v>
      </c>
      <c r="I1230" s="28">
        <v>1</v>
      </c>
      <c r="J1230" s="28" t="s">
        <v>156</v>
      </c>
      <c r="K1230" s="28">
        <v>25920</v>
      </c>
      <c r="L1230" s="28" t="str">
        <f>G1230&amp;"+"&amp;H1230&amp;"，"&amp;J1230&amp;"+"&amp;K1230&amp;""</f>
        <v>防御+810，生命+25920</v>
      </c>
      <c r="M1230" s="1">
        <v>3</v>
      </c>
      <c r="N1230" s="1" t="str">
        <f t="shared" si="143"/>
        <v>13</v>
      </c>
    </row>
    <row r="1231" spans="1:14" x14ac:dyDescent="0.25">
      <c r="A1231" s="5" t="str">
        <f t="shared" si="147"/>
        <v>41305911</v>
      </c>
      <c r="B1231" s="5">
        <v>41305</v>
      </c>
      <c r="C1231" s="5" t="s">
        <v>142</v>
      </c>
      <c r="D1231" s="5">
        <v>11</v>
      </c>
      <c r="E1231" s="8" t="s">
        <v>216</v>
      </c>
      <c r="F1231" s="9">
        <v>3</v>
      </c>
      <c r="G1231" s="28" t="s">
        <v>159</v>
      </c>
      <c r="H1231" s="28">
        <v>0</v>
      </c>
      <c r="I1231" s="28">
        <v>1</v>
      </c>
      <c r="J1231" s="28" t="s">
        <v>156</v>
      </c>
      <c r="K1231" s="28">
        <v>0</v>
      </c>
      <c r="L1231" s="28" t="str">
        <f>G1231&amp;"+"&amp;H1231&amp;"，"&amp;J1231&amp;"+"&amp;K1231&amp;""</f>
        <v>防御+0，生命+0</v>
      </c>
      <c r="M1231" s="1">
        <v>3</v>
      </c>
      <c r="N1231" s="1" t="str">
        <f t="shared" si="143"/>
        <v>13</v>
      </c>
    </row>
    <row r="1232" spans="1:14" x14ac:dyDescent="0.25">
      <c r="A1232" s="5" t="str">
        <f t="shared" si="147"/>
        <v>41305912</v>
      </c>
      <c r="B1232" s="5">
        <v>41305</v>
      </c>
      <c r="C1232" s="5" t="s">
        <v>142</v>
      </c>
      <c r="D1232" s="5">
        <v>12</v>
      </c>
      <c r="E1232" s="8" t="s">
        <v>217</v>
      </c>
      <c r="F1232" s="9">
        <v>6</v>
      </c>
      <c r="G1232" s="28" t="s">
        <v>162</v>
      </c>
      <c r="H1232" s="28">
        <v>0</v>
      </c>
      <c r="I1232" s="28">
        <v>23</v>
      </c>
      <c r="J1232" s="28" t="s">
        <v>262</v>
      </c>
      <c r="K1232" s="28">
        <v>0</v>
      </c>
      <c r="L1232" s="28" t="str">
        <f>G1232&amp;"+"&amp;H1232/10&amp;"%，"&amp;J1232&amp;"+"&amp;K1232/10&amp;"%"</f>
        <v>防御加成+0%，最终免伤+0%</v>
      </c>
      <c r="M1232" s="1">
        <v>3</v>
      </c>
      <c r="N1232" s="1" t="str">
        <f t="shared" si="143"/>
        <v>13</v>
      </c>
    </row>
    <row r="1233" spans="1:14" x14ac:dyDescent="0.25">
      <c r="A1233" s="5" t="str">
        <f t="shared" si="147"/>
        <v>41305913</v>
      </c>
      <c r="B1233" s="5">
        <v>41305</v>
      </c>
      <c r="C1233" s="5" t="s">
        <v>142</v>
      </c>
      <c r="D1233" s="5">
        <v>13</v>
      </c>
      <c r="E1233" s="8" t="s">
        <v>218</v>
      </c>
      <c r="F1233" s="9">
        <v>3</v>
      </c>
      <c r="G1233" s="28" t="s">
        <v>159</v>
      </c>
      <c r="H1233" s="28">
        <v>0</v>
      </c>
      <c r="I1233" s="28">
        <v>1</v>
      </c>
      <c r="J1233" s="28" t="s">
        <v>156</v>
      </c>
      <c r="K1233" s="28">
        <v>0</v>
      </c>
      <c r="L1233" s="28" t="str">
        <f>G1233&amp;"+"&amp;H1233&amp;"，"&amp;J1233&amp;"+"&amp;K1233&amp;""</f>
        <v>防御+0，生命+0</v>
      </c>
      <c r="M1233" s="1">
        <v>3</v>
      </c>
      <c r="N1233" s="1" t="str">
        <f t="shared" si="143"/>
        <v>13</v>
      </c>
    </row>
    <row r="1234" spans="1:14" x14ac:dyDescent="0.25">
      <c r="A1234" s="5" t="str">
        <f t="shared" si="147"/>
        <v>41305914</v>
      </c>
      <c r="B1234" s="5">
        <v>41305</v>
      </c>
      <c r="C1234" s="5" t="s">
        <v>142</v>
      </c>
      <c r="D1234" s="5">
        <v>14</v>
      </c>
      <c r="E1234" s="8" t="s">
        <v>219</v>
      </c>
      <c r="F1234" s="9">
        <v>6</v>
      </c>
      <c r="G1234" s="28" t="s">
        <v>162</v>
      </c>
      <c r="H1234" s="28">
        <v>0</v>
      </c>
      <c r="I1234" s="28">
        <v>23</v>
      </c>
      <c r="J1234" s="28" t="s">
        <v>262</v>
      </c>
      <c r="K1234" s="28">
        <v>0</v>
      </c>
      <c r="L1234" s="28" t="str">
        <f>G1234&amp;"+"&amp;H1234/10&amp;"%，"&amp;J1234&amp;"+"&amp;K1234/10&amp;"%"</f>
        <v>防御加成+0%，最终免伤+0%</v>
      </c>
      <c r="M1234" s="1">
        <v>3</v>
      </c>
      <c r="N1234" s="1" t="str">
        <f t="shared" si="143"/>
        <v>13</v>
      </c>
    </row>
    <row r="1235" spans="1:14" x14ac:dyDescent="0.25">
      <c r="A1235" s="5" t="str">
        <f t="shared" si="147"/>
        <v>41305915</v>
      </c>
      <c r="B1235" s="5">
        <v>41305</v>
      </c>
      <c r="C1235" s="5" t="s">
        <v>142</v>
      </c>
      <c r="D1235" s="5">
        <v>15</v>
      </c>
      <c r="E1235" s="8" t="s">
        <v>220</v>
      </c>
      <c r="F1235" s="9">
        <v>3</v>
      </c>
      <c r="G1235" s="28" t="s">
        <v>159</v>
      </c>
      <c r="H1235" s="28">
        <v>0</v>
      </c>
      <c r="I1235" s="28">
        <v>1</v>
      </c>
      <c r="J1235" s="28" t="s">
        <v>156</v>
      </c>
      <c r="K1235" s="28">
        <v>0</v>
      </c>
      <c r="L1235" s="28" t="str">
        <f>G1235&amp;"+"&amp;H1235&amp;"，"&amp;J1235&amp;"+"&amp;K1235&amp;""</f>
        <v>防御+0，生命+0</v>
      </c>
      <c r="M1235" s="1">
        <v>3</v>
      </c>
      <c r="N1235" s="1" t="str">
        <f t="shared" si="143"/>
        <v>13</v>
      </c>
    </row>
    <row r="1236" spans="1:14" x14ac:dyDescent="0.25">
      <c r="A1236" s="5" t="str">
        <f t="shared" si="146"/>
        <v>41306901</v>
      </c>
      <c r="B1236" s="5">
        <v>41306</v>
      </c>
      <c r="C1236" s="19" t="s">
        <v>143</v>
      </c>
      <c r="D1236" s="5">
        <v>1</v>
      </c>
      <c r="E1236" s="8" t="s">
        <v>133</v>
      </c>
      <c r="F1236" s="9">
        <v>2</v>
      </c>
      <c r="G1236" s="28" t="s">
        <v>158</v>
      </c>
      <c r="H1236" s="28">
        <v>240</v>
      </c>
      <c r="I1236" s="28">
        <v>1</v>
      </c>
      <c r="J1236" s="28" t="s">
        <v>156</v>
      </c>
      <c r="K1236" s="28">
        <v>600</v>
      </c>
      <c r="L1236" s="28" t="str">
        <f>G1236&amp;"+"&amp;H1236&amp;"，"&amp;J1236&amp;"+"&amp;K1236</f>
        <v>攻击+240，生命+600</v>
      </c>
      <c r="M1236" s="1">
        <v>2</v>
      </c>
      <c r="N1236" s="1" t="str">
        <f t="shared" si="143"/>
        <v>13</v>
      </c>
    </row>
    <row r="1237" spans="1:14" x14ac:dyDescent="0.25">
      <c r="A1237" s="5" t="str">
        <f t="shared" si="146"/>
        <v>41306902</v>
      </c>
      <c r="B1237" s="5">
        <v>41306</v>
      </c>
      <c r="C1237" s="19" t="s">
        <v>143</v>
      </c>
      <c r="D1237" s="5">
        <v>2</v>
      </c>
      <c r="E1237" s="8" t="s">
        <v>134</v>
      </c>
      <c r="F1237" s="9">
        <v>5</v>
      </c>
      <c r="G1237" s="28" t="s">
        <v>161</v>
      </c>
      <c r="H1237" s="28">
        <v>48</v>
      </c>
      <c r="I1237" s="28">
        <v>9</v>
      </c>
      <c r="J1237" s="28" t="s">
        <v>164</v>
      </c>
      <c r="K1237" s="28">
        <v>48</v>
      </c>
      <c r="L1237" s="28" t="str">
        <f>G1237&amp;"+"&amp;H1237/10&amp;"%，"&amp;J1237&amp;"+"&amp;K1237/10&amp;"%"</f>
        <v>攻击加成+4.8%，命中+4.8%</v>
      </c>
      <c r="M1237" s="1">
        <v>2</v>
      </c>
      <c r="N1237" s="1" t="str">
        <f t="shared" si="143"/>
        <v>13</v>
      </c>
    </row>
    <row r="1238" spans="1:14" x14ac:dyDescent="0.25">
      <c r="A1238" s="5" t="str">
        <f t="shared" si="146"/>
        <v>41306903</v>
      </c>
      <c r="B1238" s="5">
        <v>41306</v>
      </c>
      <c r="C1238" s="19" t="s">
        <v>143</v>
      </c>
      <c r="D1238" s="5">
        <v>3</v>
      </c>
      <c r="E1238" s="8" t="s">
        <v>135</v>
      </c>
      <c r="F1238" s="9">
        <v>3</v>
      </c>
      <c r="G1238" s="28" t="s">
        <v>159</v>
      </c>
      <c r="H1238" s="28">
        <v>240</v>
      </c>
      <c r="I1238" s="28">
        <v>1</v>
      </c>
      <c r="J1238" s="28" t="s">
        <v>156</v>
      </c>
      <c r="K1238" s="28">
        <v>1800</v>
      </c>
      <c r="L1238" s="28" t="str">
        <f>G1238&amp;"+"&amp;H1238&amp;"，"&amp;J1238&amp;"+"&amp;K1238&amp;""</f>
        <v>防御+240，生命+1800</v>
      </c>
      <c r="M1238" s="1">
        <v>2</v>
      </c>
      <c r="N1238" s="1" t="str">
        <f t="shared" ref="N1238:N1301" si="149">MIDB(B1238,2,2)</f>
        <v>13</v>
      </c>
    </row>
    <row r="1239" spans="1:14" x14ac:dyDescent="0.25">
      <c r="A1239" s="5" t="str">
        <f t="shared" si="146"/>
        <v>41306904</v>
      </c>
      <c r="B1239" s="5">
        <v>41306</v>
      </c>
      <c r="C1239" s="19" t="s">
        <v>143</v>
      </c>
      <c r="D1239" s="5">
        <v>4</v>
      </c>
      <c r="E1239" s="8" t="s">
        <v>136</v>
      </c>
      <c r="F1239" s="9">
        <v>7</v>
      </c>
      <c r="G1239" s="28" t="s">
        <v>151</v>
      </c>
      <c r="H1239" s="28">
        <v>36</v>
      </c>
      <c r="I1239" s="28">
        <v>13</v>
      </c>
      <c r="J1239" s="28" t="s">
        <v>167</v>
      </c>
      <c r="K1239" s="28">
        <v>96</v>
      </c>
      <c r="L1239" s="28" t="str">
        <f>G1239&amp;"+"&amp;H1239/10&amp;"%，"&amp;J1239&amp;"+"&amp;K1239/10&amp;"%"</f>
        <v>伤害加成+3.6%，暴击伤害+9.6%</v>
      </c>
      <c r="M1239" s="1">
        <v>2</v>
      </c>
      <c r="N1239" s="1" t="str">
        <f t="shared" si="149"/>
        <v>13</v>
      </c>
    </row>
    <row r="1240" spans="1:14" x14ac:dyDescent="0.25">
      <c r="A1240" s="5" t="str">
        <f t="shared" si="146"/>
        <v>41306905</v>
      </c>
      <c r="B1240" s="5">
        <v>41306</v>
      </c>
      <c r="C1240" s="19" t="s">
        <v>143</v>
      </c>
      <c r="D1240" s="5">
        <v>5</v>
      </c>
      <c r="E1240" s="8" t="s">
        <v>137</v>
      </c>
      <c r="F1240" s="9">
        <v>7</v>
      </c>
      <c r="G1240" s="28" t="s">
        <v>151</v>
      </c>
      <c r="H1240" s="28">
        <v>60</v>
      </c>
      <c r="I1240" s="28">
        <v>8</v>
      </c>
      <c r="J1240" s="28" t="s">
        <v>163</v>
      </c>
      <c r="K1240" s="28">
        <v>24</v>
      </c>
      <c r="L1240" s="28" t="str">
        <f>G1240&amp;"+"&amp;H1240/10&amp;"%，"&amp;J1240&amp;"+"&amp;K1240/10&amp;"%"</f>
        <v>伤害加成+6%，伤害减免+2.4%</v>
      </c>
      <c r="M1240" s="1">
        <v>2</v>
      </c>
      <c r="N1240" s="1" t="str">
        <f t="shared" si="149"/>
        <v>13</v>
      </c>
    </row>
    <row r="1241" spans="1:14" x14ac:dyDescent="0.25">
      <c r="A1241" s="5" t="str">
        <f t="shared" si="146"/>
        <v>41306906</v>
      </c>
      <c r="B1241" s="5">
        <v>41306</v>
      </c>
      <c r="C1241" s="19" t="s">
        <v>143</v>
      </c>
      <c r="D1241" s="5">
        <v>6</v>
      </c>
      <c r="E1241" s="8" t="s">
        <v>211</v>
      </c>
      <c r="F1241" s="9">
        <v>2</v>
      </c>
      <c r="G1241" s="28" t="s">
        <v>158</v>
      </c>
      <c r="H1241" s="28">
        <v>1200</v>
      </c>
      <c r="I1241" s="28">
        <v>3</v>
      </c>
      <c r="J1241" s="28" t="s">
        <v>159</v>
      </c>
      <c r="K1241" s="28">
        <v>360</v>
      </c>
      <c r="L1241" s="28" t="str">
        <f>G1241&amp;"+"&amp;H1241&amp;"，"&amp;J1241&amp;"+"&amp;K1241&amp;""</f>
        <v>攻击+1200，防御+360</v>
      </c>
      <c r="M1241" s="1">
        <v>2</v>
      </c>
      <c r="N1241" s="1" t="str">
        <f t="shared" si="149"/>
        <v>13</v>
      </c>
    </row>
    <row r="1242" spans="1:14" x14ac:dyDescent="0.25">
      <c r="A1242" s="5" t="str">
        <f t="shared" si="146"/>
        <v>41306907</v>
      </c>
      <c r="B1242" s="5">
        <v>41306</v>
      </c>
      <c r="C1242" s="19" t="s">
        <v>143</v>
      </c>
      <c r="D1242" s="5">
        <v>7</v>
      </c>
      <c r="E1242" s="8" t="s">
        <v>212</v>
      </c>
      <c r="F1242" s="9">
        <v>5</v>
      </c>
      <c r="G1242" s="28" t="s">
        <v>161</v>
      </c>
      <c r="H1242" s="28">
        <v>48</v>
      </c>
      <c r="I1242" s="28">
        <v>22</v>
      </c>
      <c r="J1242" s="28" t="s">
        <v>236</v>
      </c>
      <c r="K1242" s="28">
        <v>18</v>
      </c>
      <c r="L1242" s="28" t="str">
        <f>G1242&amp;"+"&amp;H1242/10&amp;"%，"&amp;J1242&amp;"+"&amp;K1242/10&amp;"%"</f>
        <v>攻击加成+4.8%，最终增伤+1.8%</v>
      </c>
      <c r="M1242" s="1">
        <v>2</v>
      </c>
      <c r="N1242" s="1" t="str">
        <f t="shared" si="149"/>
        <v>13</v>
      </c>
    </row>
    <row r="1243" spans="1:14" x14ac:dyDescent="0.25">
      <c r="A1243" s="5" t="str">
        <f t="shared" si="146"/>
        <v>41306908</v>
      </c>
      <c r="B1243" s="5">
        <v>41306</v>
      </c>
      <c r="C1243" s="19" t="s">
        <v>143</v>
      </c>
      <c r="D1243" s="5">
        <v>8</v>
      </c>
      <c r="E1243" s="8" t="s">
        <v>213</v>
      </c>
      <c r="F1243" s="9">
        <v>2</v>
      </c>
      <c r="G1243" s="28" t="s">
        <v>158</v>
      </c>
      <c r="H1243" s="28">
        <v>1800</v>
      </c>
      <c r="I1243" s="28">
        <v>3</v>
      </c>
      <c r="J1243" s="28" t="s">
        <v>159</v>
      </c>
      <c r="K1243" s="28">
        <v>540</v>
      </c>
      <c r="L1243" s="28" t="str">
        <f>G1243&amp;"+"&amp;H1243&amp;"，"&amp;J1243&amp;"+"&amp;K1243&amp;""</f>
        <v>攻击+1800，防御+540</v>
      </c>
      <c r="M1243" s="1">
        <v>2</v>
      </c>
      <c r="N1243" s="1" t="str">
        <f t="shared" si="149"/>
        <v>13</v>
      </c>
    </row>
    <row r="1244" spans="1:14" x14ac:dyDescent="0.25">
      <c r="A1244" s="5" t="str">
        <f t="shared" si="146"/>
        <v>41306909</v>
      </c>
      <c r="B1244" s="5">
        <v>41306</v>
      </c>
      <c r="C1244" s="19" t="s">
        <v>143</v>
      </c>
      <c r="D1244" s="5">
        <v>9</v>
      </c>
      <c r="E1244" s="8" t="s">
        <v>214</v>
      </c>
      <c r="F1244" s="9">
        <v>5</v>
      </c>
      <c r="G1244" s="28" t="s">
        <v>161</v>
      </c>
      <c r="H1244" s="28">
        <v>72</v>
      </c>
      <c r="I1244" s="28">
        <v>22</v>
      </c>
      <c r="J1244" s="28" t="s">
        <v>236</v>
      </c>
      <c r="K1244" s="28">
        <v>27</v>
      </c>
      <c r="L1244" s="28" t="str">
        <f>G1244&amp;"+"&amp;H1244/10&amp;"%，"&amp;J1244&amp;"+"&amp;K1244/10&amp;"%"</f>
        <v>攻击加成+7.2%，最终增伤+2.7%</v>
      </c>
      <c r="M1244" s="1">
        <v>2</v>
      </c>
      <c r="N1244" s="1" t="str">
        <f t="shared" si="149"/>
        <v>13</v>
      </c>
    </row>
    <row r="1245" spans="1:14" x14ac:dyDescent="0.25">
      <c r="A1245" s="5" t="str">
        <f t="shared" ref="A1245" si="150">B1245&amp;9&amp;D1245</f>
        <v>41306910</v>
      </c>
      <c r="B1245" s="5">
        <v>41306</v>
      </c>
      <c r="C1245" s="19" t="s">
        <v>143</v>
      </c>
      <c r="D1245" s="5">
        <v>10</v>
      </c>
      <c r="E1245" s="8" t="s">
        <v>215</v>
      </c>
      <c r="F1245" s="9">
        <v>2</v>
      </c>
      <c r="G1245" s="28" t="s">
        <v>158</v>
      </c>
      <c r="H1245" s="28">
        <v>2700</v>
      </c>
      <c r="I1245" s="28">
        <v>3</v>
      </c>
      <c r="J1245" s="28" t="s">
        <v>159</v>
      </c>
      <c r="K1245" s="28">
        <v>810</v>
      </c>
      <c r="L1245" s="28" t="str">
        <f>G1245&amp;"+"&amp;H1245&amp;"，"&amp;J1245&amp;"+"&amp;K1245&amp;""</f>
        <v>攻击+2700，防御+810</v>
      </c>
      <c r="M1245" s="1">
        <v>2</v>
      </c>
      <c r="N1245" s="1" t="str">
        <f t="shared" si="149"/>
        <v>13</v>
      </c>
    </row>
    <row r="1246" spans="1:14" x14ac:dyDescent="0.25">
      <c r="A1246" s="5" t="str">
        <f t="shared" si="147"/>
        <v>41306911</v>
      </c>
      <c r="B1246" s="5">
        <v>41306</v>
      </c>
      <c r="C1246" s="19" t="s">
        <v>143</v>
      </c>
      <c r="D1246" s="5">
        <v>11</v>
      </c>
      <c r="E1246" s="8" t="s">
        <v>216</v>
      </c>
      <c r="F1246" s="9">
        <v>2</v>
      </c>
      <c r="G1246" s="28" t="s">
        <v>158</v>
      </c>
      <c r="H1246" s="28">
        <v>0</v>
      </c>
      <c r="I1246" s="28">
        <v>3</v>
      </c>
      <c r="J1246" s="28" t="s">
        <v>159</v>
      </c>
      <c r="K1246" s="28">
        <v>0</v>
      </c>
      <c r="L1246" s="28" t="str">
        <f>G1246&amp;"+"&amp;H1246&amp;"，"&amp;J1246&amp;"+"&amp;K1246&amp;""</f>
        <v>攻击+0，防御+0</v>
      </c>
      <c r="M1246" s="1">
        <v>2</v>
      </c>
      <c r="N1246" s="1" t="str">
        <f t="shared" si="149"/>
        <v>13</v>
      </c>
    </row>
    <row r="1247" spans="1:14" x14ac:dyDescent="0.25">
      <c r="A1247" s="5" t="str">
        <f t="shared" si="147"/>
        <v>41306912</v>
      </c>
      <c r="B1247" s="5">
        <v>41306</v>
      </c>
      <c r="C1247" s="19" t="s">
        <v>143</v>
      </c>
      <c r="D1247" s="5">
        <v>12</v>
      </c>
      <c r="E1247" s="8" t="s">
        <v>217</v>
      </c>
      <c r="F1247" s="9">
        <v>5</v>
      </c>
      <c r="G1247" s="28" t="s">
        <v>161</v>
      </c>
      <c r="H1247" s="28">
        <v>0</v>
      </c>
      <c r="I1247" s="28">
        <v>22</v>
      </c>
      <c r="J1247" s="28" t="s">
        <v>236</v>
      </c>
      <c r="K1247" s="28">
        <v>0</v>
      </c>
      <c r="L1247" s="28" t="str">
        <f>G1247&amp;"+"&amp;H1247/10&amp;"%，"&amp;J1247&amp;"+"&amp;K1247/10&amp;"%"</f>
        <v>攻击加成+0%，最终增伤+0%</v>
      </c>
      <c r="M1247" s="1">
        <v>2</v>
      </c>
      <c r="N1247" s="1" t="str">
        <f t="shared" si="149"/>
        <v>13</v>
      </c>
    </row>
    <row r="1248" spans="1:14" x14ac:dyDescent="0.25">
      <c r="A1248" s="5" t="str">
        <f t="shared" si="147"/>
        <v>41306913</v>
      </c>
      <c r="B1248" s="5">
        <v>41306</v>
      </c>
      <c r="C1248" s="19" t="s">
        <v>143</v>
      </c>
      <c r="D1248" s="5">
        <v>13</v>
      </c>
      <c r="E1248" s="8" t="s">
        <v>218</v>
      </c>
      <c r="F1248" s="9">
        <v>2</v>
      </c>
      <c r="G1248" s="28" t="s">
        <v>158</v>
      </c>
      <c r="H1248" s="28">
        <v>0</v>
      </c>
      <c r="I1248" s="28">
        <v>3</v>
      </c>
      <c r="J1248" s="28" t="s">
        <v>159</v>
      </c>
      <c r="K1248" s="28">
        <v>0</v>
      </c>
      <c r="L1248" s="28" t="str">
        <f>G1248&amp;"+"&amp;H1248&amp;"，"&amp;J1248&amp;"+"&amp;K1248&amp;""</f>
        <v>攻击+0，防御+0</v>
      </c>
      <c r="M1248" s="1">
        <v>2</v>
      </c>
      <c r="N1248" s="1" t="str">
        <f t="shared" si="149"/>
        <v>13</v>
      </c>
    </row>
    <row r="1249" spans="1:14" x14ac:dyDescent="0.25">
      <c r="A1249" s="5" t="str">
        <f t="shared" si="147"/>
        <v>41306914</v>
      </c>
      <c r="B1249" s="5">
        <v>41306</v>
      </c>
      <c r="C1249" s="19" t="s">
        <v>143</v>
      </c>
      <c r="D1249" s="5">
        <v>14</v>
      </c>
      <c r="E1249" s="8" t="s">
        <v>219</v>
      </c>
      <c r="F1249" s="9">
        <v>5</v>
      </c>
      <c r="G1249" s="28" t="s">
        <v>161</v>
      </c>
      <c r="H1249" s="28">
        <v>0</v>
      </c>
      <c r="I1249" s="28">
        <v>22</v>
      </c>
      <c r="J1249" s="28" t="s">
        <v>236</v>
      </c>
      <c r="K1249" s="28">
        <v>0</v>
      </c>
      <c r="L1249" s="28" t="str">
        <f>G1249&amp;"+"&amp;H1249/10&amp;"%，"&amp;J1249&amp;"+"&amp;K1249/10&amp;"%"</f>
        <v>攻击加成+0%，最终增伤+0%</v>
      </c>
      <c r="M1249" s="1">
        <v>2</v>
      </c>
      <c r="N1249" s="1" t="str">
        <f t="shared" si="149"/>
        <v>13</v>
      </c>
    </row>
    <row r="1250" spans="1:14" x14ac:dyDescent="0.25">
      <c r="A1250" s="5" t="str">
        <f t="shared" si="147"/>
        <v>41306915</v>
      </c>
      <c r="B1250" s="5">
        <v>41306</v>
      </c>
      <c r="C1250" s="19" t="s">
        <v>143</v>
      </c>
      <c r="D1250" s="5">
        <v>15</v>
      </c>
      <c r="E1250" s="8" t="s">
        <v>220</v>
      </c>
      <c r="F1250" s="9">
        <v>2</v>
      </c>
      <c r="G1250" s="28" t="s">
        <v>158</v>
      </c>
      <c r="H1250" s="28">
        <v>0</v>
      </c>
      <c r="I1250" s="28">
        <v>3</v>
      </c>
      <c r="J1250" s="28" t="s">
        <v>159</v>
      </c>
      <c r="K1250" s="28">
        <v>0</v>
      </c>
      <c r="L1250" s="28" t="str">
        <f>G1250&amp;"+"&amp;H1250&amp;"，"&amp;J1250&amp;"+"&amp;K1250&amp;""</f>
        <v>攻击+0，防御+0</v>
      </c>
      <c r="M1250" s="1">
        <v>2</v>
      </c>
      <c r="N1250" s="1" t="str">
        <f t="shared" si="149"/>
        <v>13</v>
      </c>
    </row>
    <row r="1251" spans="1:14" x14ac:dyDescent="0.25">
      <c r="A1251" s="5" t="str">
        <f t="shared" si="146"/>
        <v>41003901</v>
      </c>
      <c r="B1251" s="5">
        <v>41003</v>
      </c>
      <c r="C1251" s="5" t="s">
        <v>124</v>
      </c>
      <c r="D1251" s="5">
        <v>1</v>
      </c>
      <c r="E1251" s="8" t="s">
        <v>133</v>
      </c>
      <c r="F1251" s="9">
        <v>2</v>
      </c>
      <c r="G1251" s="28" t="s">
        <v>158</v>
      </c>
      <c r="H1251" s="28">
        <v>200</v>
      </c>
      <c r="I1251" s="28">
        <v>1</v>
      </c>
      <c r="J1251" s="28" t="s">
        <v>156</v>
      </c>
      <c r="K1251" s="28">
        <v>500</v>
      </c>
      <c r="L1251" s="28" t="s">
        <v>239</v>
      </c>
      <c r="M1251" s="1">
        <v>2</v>
      </c>
      <c r="N1251" s="1" t="str">
        <f t="shared" si="149"/>
        <v>10</v>
      </c>
    </row>
    <row r="1252" spans="1:14" x14ac:dyDescent="0.25">
      <c r="A1252" s="5" t="str">
        <f t="shared" si="146"/>
        <v>41003902</v>
      </c>
      <c r="B1252" s="5">
        <v>41003</v>
      </c>
      <c r="C1252" s="5" t="s">
        <v>124</v>
      </c>
      <c r="D1252" s="5">
        <v>2</v>
      </c>
      <c r="E1252" s="8" t="s">
        <v>134</v>
      </c>
      <c r="F1252" s="9">
        <v>5</v>
      </c>
      <c r="G1252" s="28" t="s">
        <v>161</v>
      </c>
      <c r="H1252" s="28">
        <v>40</v>
      </c>
      <c r="I1252" s="28">
        <v>9</v>
      </c>
      <c r="J1252" s="28" t="s">
        <v>164</v>
      </c>
      <c r="K1252" s="28">
        <v>40</v>
      </c>
      <c r="L1252" s="28" t="s">
        <v>240</v>
      </c>
      <c r="M1252" s="1">
        <v>2</v>
      </c>
      <c r="N1252" s="1" t="str">
        <f t="shared" si="149"/>
        <v>10</v>
      </c>
    </row>
    <row r="1253" spans="1:14" x14ac:dyDescent="0.25">
      <c r="A1253" s="5" t="str">
        <f t="shared" si="146"/>
        <v>41003903</v>
      </c>
      <c r="B1253" s="5">
        <v>41003</v>
      </c>
      <c r="C1253" s="5" t="s">
        <v>124</v>
      </c>
      <c r="D1253" s="5">
        <v>3</v>
      </c>
      <c r="E1253" s="8" t="s">
        <v>135</v>
      </c>
      <c r="F1253" s="9">
        <v>3</v>
      </c>
      <c r="G1253" s="28" t="s">
        <v>159</v>
      </c>
      <c r="H1253" s="28">
        <v>200</v>
      </c>
      <c r="I1253" s="28">
        <v>1</v>
      </c>
      <c r="J1253" s="28" t="s">
        <v>156</v>
      </c>
      <c r="K1253" s="28">
        <v>1500</v>
      </c>
      <c r="L1253" s="28" t="s">
        <v>241</v>
      </c>
      <c r="M1253" s="1">
        <v>2</v>
      </c>
      <c r="N1253" s="1" t="str">
        <f t="shared" si="149"/>
        <v>10</v>
      </c>
    </row>
    <row r="1254" spans="1:14" x14ac:dyDescent="0.25">
      <c r="A1254" s="5" t="str">
        <f t="shared" si="146"/>
        <v>41003904</v>
      </c>
      <c r="B1254" s="5">
        <v>41003</v>
      </c>
      <c r="C1254" s="5" t="s">
        <v>124</v>
      </c>
      <c r="D1254" s="5">
        <v>4</v>
      </c>
      <c r="E1254" s="8" t="s">
        <v>136</v>
      </c>
      <c r="F1254" s="9">
        <v>7</v>
      </c>
      <c r="G1254" s="28" t="s">
        <v>151</v>
      </c>
      <c r="H1254" s="28">
        <v>30</v>
      </c>
      <c r="I1254" s="28">
        <v>13</v>
      </c>
      <c r="J1254" s="28" t="s">
        <v>167</v>
      </c>
      <c r="K1254" s="28">
        <v>80</v>
      </c>
      <c r="L1254" s="28" t="s">
        <v>242</v>
      </c>
      <c r="M1254" s="1">
        <v>2</v>
      </c>
      <c r="N1254" s="1" t="str">
        <f t="shared" si="149"/>
        <v>10</v>
      </c>
    </row>
    <row r="1255" spans="1:14" x14ac:dyDescent="0.25">
      <c r="A1255" s="5" t="str">
        <f t="shared" si="146"/>
        <v>41003905</v>
      </c>
      <c r="B1255" s="5">
        <v>41003</v>
      </c>
      <c r="C1255" s="5" t="s">
        <v>124</v>
      </c>
      <c r="D1255" s="5">
        <v>5</v>
      </c>
      <c r="E1255" s="8" t="s">
        <v>137</v>
      </c>
      <c r="F1255" s="9">
        <v>7</v>
      </c>
      <c r="G1255" s="28" t="s">
        <v>151</v>
      </c>
      <c r="H1255" s="28">
        <v>50</v>
      </c>
      <c r="I1255" s="28">
        <v>8</v>
      </c>
      <c r="J1255" s="28" t="s">
        <v>163</v>
      </c>
      <c r="K1255" s="28">
        <v>20</v>
      </c>
      <c r="L1255" s="28" t="s">
        <v>243</v>
      </c>
      <c r="M1255" s="1">
        <v>2</v>
      </c>
      <c r="N1255" s="1" t="str">
        <f t="shared" si="149"/>
        <v>10</v>
      </c>
    </row>
    <row r="1256" spans="1:14" x14ac:dyDescent="0.25">
      <c r="A1256" s="5" t="str">
        <f t="shared" si="146"/>
        <v>41003906</v>
      </c>
      <c r="B1256" s="5">
        <v>41003</v>
      </c>
      <c r="C1256" s="5" t="s">
        <v>124</v>
      </c>
      <c r="D1256" s="5">
        <v>6</v>
      </c>
      <c r="E1256" s="8" t="s">
        <v>211</v>
      </c>
      <c r="F1256" s="9">
        <v>2</v>
      </c>
      <c r="G1256" s="28" t="s">
        <v>158</v>
      </c>
      <c r="H1256" s="28">
        <v>1000</v>
      </c>
      <c r="I1256" s="28">
        <v>3</v>
      </c>
      <c r="J1256" s="28" t="s">
        <v>159</v>
      </c>
      <c r="K1256" s="28">
        <v>300</v>
      </c>
      <c r="L1256" s="28" t="s">
        <v>244</v>
      </c>
      <c r="M1256" s="1">
        <v>2</v>
      </c>
      <c r="N1256" s="1" t="str">
        <f t="shared" si="149"/>
        <v>10</v>
      </c>
    </row>
    <row r="1257" spans="1:14" x14ac:dyDescent="0.25">
      <c r="A1257" s="5" t="str">
        <f t="shared" si="146"/>
        <v>41003907</v>
      </c>
      <c r="B1257" s="5">
        <v>41003</v>
      </c>
      <c r="C1257" s="5" t="s">
        <v>124</v>
      </c>
      <c r="D1257" s="5">
        <v>7</v>
      </c>
      <c r="E1257" s="8" t="s">
        <v>212</v>
      </c>
      <c r="F1257" s="9">
        <v>5</v>
      </c>
      <c r="G1257" s="28" t="s">
        <v>161</v>
      </c>
      <c r="H1257" s="28">
        <v>40</v>
      </c>
      <c r="I1257" s="28">
        <v>22</v>
      </c>
      <c r="J1257" s="28" t="s">
        <v>236</v>
      </c>
      <c r="K1257" s="28">
        <v>15</v>
      </c>
      <c r="L1257" s="28" t="s">
        <v>245</v>
      </c>
      <c r="M1257" s="1">
        <v>2</v>
      </c>
      <c r="N1257" s="1" t="str">
        <f t="shared" si="149"/>
        <v>10</v>
      </c>
    </row>
    <row r="1258" spans="1:14" x14ac:dyDescent="0.25">
      <c r="A1258" s="5" t="str">
        <f t="shared" si="146"/>
        <v>41003908</v>
      </c>
      <c r="B1258" s="5">
        <v>41003</v>
      </c>
      <c r="C1258" s="5" t="s">
        <v>124</v>
      </c>
      <c r="D1258" s="5">
        <v>8</v>
      </c>
      <c r="E1258" s="8" t="s">
        <v>213</v>
      </c>
      <c r="F1258" s="9">
        <v>2</v>
      </c>
      <c r="G1258" s="28" t="s">
        <v>158</v>
      </c>
      <c r="H1258" s="28">
        <v>1500</v>
      </c>
      <c r="I1258" s="28">
        <v>3</v>
      </c>
      <c r="J1258" s="28" t="s">
        <v>159</v>
      </c>
      <c r="K1258" s="28">
        <v>450</v>
      </c>
      <c r="L1258" s="28" t="s">
        <v>246</v>
      </c>
      <c r="M1258" s="1">
        <v>2</v>
      </c>
      <c r="N1258" s="1" t="str">
        <f t="shared" si="149"/>
        <v>10</v>
      </c>
    </row>
    <row r="1259" spans="1:14" x14ac:dyDescent="0.25">
      <c r="A1259" s="5" t="str">
        <f t="shared" si="146"/>
        <v>41003909</v>
      </c>
      <c r="B1259" s="5">
        <v>41003</v>
      </c>
      <c r="C1259" s="5" t="s">
        <v>124</v>
      </c>
      <c r="D1259" s="5">
        <v>9</v>
      </c>
      <c r="E1259" s="8" t="s">
        <v>214</v>
      </c>
      <c r="F1259" s="9">
        <v>5</v>
      </c>
      <c r="G1259" s="28" t="s">
        <v>161</v>
      </c>
      <c r="H1259" s="28">
        <v>60</v>
      </c>
      <c r="I1259" s="28">
        <v>22</v>
      </c>
      <c r="J1259" s="28" t="s">
        <v>236</v>
      </c>
      <c r="K1259" s="28">
        <v>22</v>
      </c>
      <c r="L1259" s="28" t="s">
        <v>247</v>
      </c>
      <c r="M1259" s="1">
        <v>2</v>
      </c>
      <c r="N1259" s="1" t="str">
        <f t="shared" si="149"/>
        <v>10</v>
      </c>
    </row>
    <row r="1260" spans="1:14" x14ac:dyDescent="0.25">
      <c r="A1260" s="5" t="str">
        <f t="shared" ref="A1260" si="151">B1260&amp;9&amp;D1260</f>
        <v>41003910</v>
      </c>
      <c r="B1260" s="5">
        <v>41003</v>
      </c>
      <c r="C1260" s="5" t="s">
        <v>124</v>
      </c>
      <c r="D1260" s="5">
        <v>10</v>
      </c>
      <c r="E1260" s="8" t="s">
        <v>215</v>
      </c>
      <c r="F1260" s="9">
        <v>2</v>
      </c>
      <c r="G1260" s="28" t="s">
        <v>158</v>
      </c>
      <c r="H1260" s="28">
        <v>2250</v>
      </c>
      <c r="I1260" s="28">
        <v>3</v>
      </c>
      <c r="J1260" s="28" t="s">
        <v>159</v>
      </c>
      <c r="K1260" s="28">
        <v>675</v>
      </c>
      <c r="L1260" s="28" t="s">
        <v>248</v>
      </c>
      <c r="M1260" s="1">
        <v>2</v>
      </c>
      <c r="N1260" s="1" t="str">
        <f t="shared" si="149"/>
        <v>10</v>
      </c>
    </row>
    <row r="1261" spans="1:14" x14ac:dyDescent="0.25">
      <c r="A1261" s="5" t="str">
        <f t="shared" si="147"/>
        <v>41003911</v>
      </c>
      <c r="B1261" s="5">
        <v>41003</v>
      </c>
      <c r="C1261" s="5" t="s">
        <v>124</v>
      </c>
      <c r="D1261" s="5">
        <v>11</v>
      </c>
      <c r="E1261" s="8" t="s">
        <v>216</v>
      </c>
      <c r="F1261" s="9">
        <v>2</v>
      </c>
      <c r="G1261" s="28" t="s">
        <v>158</v>
      </c>
      <c r="H1261" s="28">
        <v>0</v>
      </c>
      <c r="I1261" s="28">
        <v>3</v>
      </c>
      <c r="J1261" s="28" t="s">
        <v>159</v>
      </c>
      <c r="K1261" s="28">
        <v>0</v>
      </c>
      <c r="L1261" s="28" t="s">
        <v>237</v>
      </c>
      <c r="M1261" s="1">
        <v>2</v>
      </c>
      <c r="N1261" s="1" t="str">
        <f t="shared" si="149"/>
        <v>10</v>
      </c>
    </row>
    <row r="1262" spans="1:14" x14ac:dyDescent="0.25">
      <c r="A1262" s="5" t="str">
        <f t="shared" si="147"/>
        <v>41003912</v>
      </c>
      <c r="B1262" s="5">
        <v>41003</v>
      </c>
      <c r="C1262" s="5" t="s">
        <v>124</v>
      </c>
      <c r="D1262" s="5">
        <v>12</v>
      </c>
      <c r="E1262" s="8" t="s">
        <v>217</v>
      </c>
      <c r="F1262" s="9">
        <v>5</v>
      </c>
      <c r="G1262" s="28" t="s">
        <v>161</v>
      </c>
      <c r="H1262" s="28">
        <v>0</v>
      </c>
      <c r="I1262" s="28">
        <v>22</v>
      </c>
      <c r="J1262" s="28" t="s">
        <v>236</v>
      </c>
      <c r="K1262" s="28">
        <v>0</v>
      </c>
      <c r="L1262" s="28" t="s">
        <v>238</v>
      </c>
      <c r="M1262" s="1">
        <v>2</v>
      </c>
      <c r="N1262" s="1" t="str">
        <f t="shared" si="149"/>
        <v>10</v>
      </c>
    </row>
    <row r="1263" spans="1:14" x14ac:dyDescent="0.25">
      <c r="A1263" s="5" t="str">
        <f t="shared" si="147"/>
        <v>41003913</v>
      </c>
      <c r="B1263" s="5">
        <v>41003</v>
      </c>
      <c r="C1263" s="5" t="s">
        <v>124</v>
      </c>
      <c r="D1263" s="5">
        <v>13</v>
      </c>
      <c r="E1263" s="8" t="s">
        <v>218</v>
      </c>
      <c r="F1263" s="9">
        <v>2</v>
      </c>
      <c r="G1263" s="28" t="s">
        <v>158</v>
      </c>
      <c r="H1263" s="28">
        <v>0</v>
      </c>
      <c r="I1263" s="28">
        <v>3</v>
      </c>
      <c r="J1263" s="28" t="s">
        <v>159</v>
      </c>
      <c r="K1263" s="28">
        <v>0</v>
      </c>
      <c r="L1263" s="28" t="s">
        <v>237</v>
      </c>
      <c r="M1263" s="1">
        <v>2</v>
      </c>
      <c r="N1263" s="1" t="str">
        <f t="shared" si="149"/>
        <v>10</v>
      </c>
    </row>
    <row r="1264" spans="1:14" x14ac:dyDescent="0.25">
      <c r="A1264" s="5" t="str">
        <f t="shared" si="147"/>
        <v>41003914</v>
      </c>
      <c r="B1264" s="5">
        <v>41003</v>
      </c>
      <c r="C1264" s="5" t="s">
        <v>124</v>
      </c>
      <c r="D1264" s="5">
        <v>14</v>
      </c>
      <c r="E1264" s="8" t="s">
        <v>219</v>
      </c>
      <c r="F1264" s="9">
        <v>5</v>
      </c>
      <c r="G1264" s="28" t="s">
        <v>161</v>
      </c>
      <c r="H1264" s="28">
        <v>0</v>
      </c>
      <c r="I1264" s="28">
        <v>22</v>
      </c>
      <c r="J1264" s="28" t="s">
        <v>236</v>
      </c>
      <c r="K1264" s="28">
        <v>0</v>
      </c>
      <c r="L1264" s="28" t="s">
        <v>238</v>
      </c>
      <c r="M1264" s="1">
        <v>2</v>
      </c>
      <c r="N1264" s="1" t="str">
        <f t="shared" si="149"/>
        <v>10</v>
      </c>
    </row>
    <row r="1265" spans="1:14" x14ac:dyDescent="0.25">
      <c r="A1265" s="5" t="str">
        <f t="shared" si="147"/>
        <v>41003915</v>
      </c>
      <c r="B1265" s="5">
        <v>41003</v>
      </c>
      <c r="C1265" s="5" t="s">
        <v>124</v>
      </c>
      <c r="D1265" s="5">
        <v>15</v>
      </c>
      <c r="E1265" s="8" t="s">
        <v>220</v>
      </c>
      <c r="F1265" s="9">
        <v>2</v>
      </c>
      <c r="G1265" s="28" t="s">
        <v>158</v>
      </c>
      <c r="H1265" s="28">
        <v>0</v>
      </c>
      <c r="I1265" s="28">
        <v>3</v>
      </c>
      <c r="J1265" s="28" t="s">
        <v>159</v>
      </c>
      <c r="K1265" s="28">
        <v>0</v>
      </c>
      <c r="L1265" s="28" t="s">
        <v>237</v>
      </c>
      <c r="M1265" s="1">
        <v>2</v>
      </c>
      <c r="N1265" s="1" t="str">
        <f t="shared" si="149"/>
        <v>10</v>
      </c>
    </row>
    <row r="1266" spans="1:14" x14ac:dyDescent="0.25">
      <c r="A1266" s="5" t="str">
        <f t="shared" si="146"/>
        <v>41004901</v>
      </c>
      <c r="B1266" s="5">
        <v>41004</v>
      </c>
      <c r="C1266" s="19" t="s">
        <v>125</v>
      </c>
      <c r="D1266" s="5">
        <v>1</v>
      </c>
      <c r="E1266" s="8" t="s">
        <v>133</v>
      </c>
      <c r="F1266" s="9">
        <v>2</v>
      </c>
      <c r="G1266" s="28" t="s">
        <v>158</v>
      </c>
      <c r="H1266" s="28">
        <v>200</v>
      </c>
      <c r="I1266" s="28">
        <v>1</v>
      </c>
      <c r="J1266" s="28" t="s">
        <v>156</v>
      </c>
      <c r="K1266" s="28">
        <v>500</v>
      </c>
      <c r="L1266" s="28" t="s">
        <v>239</v>
      </c>
      <c r="M1266" s="1">
        <v>2</v>
      </c>
      <c r="N1266" s="1" t="str">
        <f t="shared" si="149"/>
        <v>10</v>
      </c>
    </row>
    <row r="1267" spans="1:14" x14ac:dyDescent="0.25">
      <c r="A1267" s="5" t="str">
        <f t="shared" si="146"/>
        <v>41004902</v>
      </c>
      <c r="B1267" s="5">
        <v>41004</v>
      </c>
      <c r="C1267" s="19" t="s">
        <v>125</v>
      </c>
      <c r="D1267" s="5">
        <v>2</v>
      </c>
      <c r="E1267" s="8" t="s">
        <v>134</v>
      </c>
      <c r="F1267" s="9">
        <v>5</v>
      </c>
      <c r="G1267" s="28" t="s">
        <v>161</v>
      </c>
      <c r="H1267" s="28">
        <v>40</v>
      </c>
      <c r="I1267" s="28">
        <v>9</v>
      </c>
      <c r="J1267" s="28" t="s">
        <v>164</v>
      </c>
      <c r="K1267" s="28">
        <v>40</v>
      </c>
      <c r="L1267" s="28" t="s">
        <v>240</v>
      </c>
      <c r="M1267" s="1">
        <v>2</v>
      </c>
      <c r="N1267" s="1" t="str">
        <f t="shared" si="149"/>
        <v>10</v>
      </c>
    </row>
    <row r="1268" spans="1:14" x14ac:dyDescent="0.25">
      <c r="A1268" s="5" t="str">
        <f t="shared" si="146"/>
        <v>41004903</v>
      </c>
      <c r="B1268" s="5">
        <v>41004</v>
      </c>
      <c r="C1268" s="19" t="s">
        <v>125</v>
      </c>
      <c r="D1268" s="5">
        <v>3</v>
      </c>
      <c r="E1268" s="8" t="s">
        <v>135</v>
      </c>
      <c r="F1268" s="9">
        <v>3</v>
      </c>
      <c r="G1268" s="28" t="s">
        <v>159</v>
      </c>
      <c r="H1268" s="28">
        <v>200</v>
      </c>
      <c r="I1268" s="28">
        <v>1</v>
      </c>
      <c r="J1268" s="28" t="s">
        <v>156</v>
      </c>
      <c r="K1268" s="28">
        <v>1500</v>
      </c>
      <c r="L1268" s="28" t="s">
        <v>241</v>
      </c>
      <c r="M1268" s="1">
        <v>2</v>
      </c>
      <c r="N1268" s="1" t="str">
        <f t="shared" si="149"/>
        <v>10</v>
      </c>
    </row>
    <row r="1269" spans="1:14" x14ac:dyDescent="0.25">
      <c r="A1269" s="5" t="str">
        <f t="shared" si="146"/>
        <v>41004904</v>
      </c>
      <c r="B1269" s="5">
        <v>41004</v>
      </c>
      <c r="C1269" s="19" t="s">
        <v>125</v>
      </c>
      <c r="D1269" s="5">
        <v>4</v>
      </c>
      <c r="E1269" s="8" t="s">
        <v>136</v>
      </c>
      <c r="F1269" s="9">
        <v>7</v>
      </c>
      <c r="G1269" s="28" t="s">
        <v>151</v>
      </c>
      <c r="H1269" s="28">
        <v>30</v>
      </c>
      <c r="I1269" s="28">
        <v>13</v>
      </c>
      <c r="J1269" s="28" t="s">
        <v>167</v>
      </c>
      <c r="K1269" s="28">
        <v>80</v>
      </c>
      <c r="L1269" s="28" t="s">
        <v>242</v>
      </c>
      <c r="M1269" s="1">
        <v>2</v>
      </c>
      <c r="N1269" s="1" t="str">
        <f t="shared" si="149"/>
        <v>10</v>
      </c>
    </row>
    <row r="1270" spans="1:14" x14ac:dyDescent="0.25">
      <c r="A1270" s="5" t="str">
        <f t="shared" si="146"/>
        <v>41004905</v>
      </c>
      <c r="B1270" s="5">
        <v>41004</v>
      </c>
      <c r="C1270" s="19" t="s">
        <v>125</v>
      </c>
      <c r="D1270" s="5">
        <v>5</v>
      </c>
      <c r="E1270" s="8" t="s">
        <v>137</v>
      </c>
      <c r="F1270" s="9">
        <v>7</v>
      </c>
      <c r="G1270" s="28" t="s">
        <v>151</v>
      </c>
      <c r="H1270" s="28">
        <v>50</v>
      </c>
      <c r="I1270" s="28">
        <v>8</v>
      </c>
      <c r="J1270" s="28" t="s">
        <v>163</v>
      </c>
      <c r="K1270" s="28">
        <v>20</v>
      </c>
      <c r="L1270" s="28" t="s">
        <v>243</v>
      </c>
      <c r="M1270" s="1">
        <v>2</v>
      </c>
      <c r="N1270" s="1" t="str">
        <f t="shared" si="149"/>
        <v>10</v>
      </c>
    </row>
    <row r="1271" spans="1:14" x14ac:dyDescent="0.25">
      <c r="A1271" s="5" t="str">
        <f t="shared" si="146"/>
        <v>41004906</v>
      </c>
      <c r="B1271" s="5">
        <v>41004</v>
      </c>
      <c r="C1271" s="19" t="s">
        <v>125</v>
      </c>
      <c r="D1271" s="5">
        <v>6</v>
      </c>
      <c r="E1271" s="8" t="s">
        <v>211</v>
      </c>
      <c r="F1271" s="9">
        <v>2</v>
      </c>
      <c r="G1271" s="28" t="s">
        <v>158</v>
      </c>
      <c r="H1271" s="28">
        <v>1000</v>
      </c>
      <c r="I1271" s="28">
        <v>3</v>
      </c>
      <c r="J1271" s="28" t="s">
        <v>159</v>
      </c>
      <c r="K1271" s="28">
        <v>300</v>
      </c>
      <c r="L1271" s="28" t="s">
        <v>244</v>
      </c>
      <c r="M1271" s="1">
        <v>2</v>
      </c>
      <c r="N1271" s="1" t="str">
        <f t="shared" si="149"/>
        <v>10</v>
      </c>
    </row>
    <row r="1272" spans="1:14" x14ac:dyDescent="0.25">
      <c r="A1272" s="5" t="str">
        <f t="shared" si="146"/>
        <v>41004907</v>
      </c>
      <c r="B1272" s="5">
        <v>41004</v>
      </c>
      <c r="C1272" s="19" t="s">
        <v>125</v>
      </c>
      <c r="D1272" s="5">
        <v>7</v>
      </c>
      <c r="E1272" s="8" t="s">
        <v>212</v>
      </c>
      <c r="F1272" s="9">
        <v>5</v>
      </c>
      <c r="G1272" s="28" t="s">
        <v>161</v>
      </c>
      <c r="H1272" s="28">
        <v>40</v>
      </c>
      <c r="I1272" s="28">
        <v>22</v>
      </c>
      <c r="J1272" s="28" t="s">
        <v>236</v>
      </c>
      <c r="K1272" s="28">
        <v>15</v>
      </c>
      <c r="L1272" s="28" t="s">
        <v>245</v>
      </c>
      <c r="M1272" s="1">
        <v>2</v>
      </c>
      <c r="N1272" s="1" t="str">
        <f t="shared" si="149"/>
        <v>10</v>
      </c>
    </row>
    <row r="1273" spans="1:14" x14ac:dyDescent="0.25">
      <c r="A1273" s="5" t="str">
        <f t="shared" si="146"/>
        <v>41004908</v>
      </c>
      <c r="B1273" s="5">
        <v>41004</v>
      </c>
      <c r="C1273" s="19" t="s">
        <v>125</v>
      </c>
      <c r="D1273" s="5">
        <v>8</v>
      </c>
      <c r="E1273" s="8" t="s">
        <v>213</v>
      </c>
      <c r="F1273" s="9">
        <v>2</v>
      </c>
      <c r="G1273" s="28" t="s">
        <v>158</v>
      </c>
      <c r="H1273" s="28">
        <v>1500</v>
      </c>
      <c r="I1273" s="28">
        <v>3</v>
      </c>
      <c r="J1273" s="28" t="s">
        <v>159</v>
      </c>
      <c r="K1273" s="28">
        <v>450</v>
      </c>
      <c r="L1273" s="28" t="s">
        <v>246</v>
      </c>
      <c r="M1273" s="1">
        <v>2</v>
      </c>
      <c r="N1273" s="1" t="str">
        <f t="shared" si="149"/>
        <v>10</v>
      </c>
    </row>
    <row r="1274" spans="1:14" x14ac:dyDescent="0.25">
      <c r="A1274" s="5" t="str">
        <f t="shared" si="146"/>
        <v>41004909</v>
      </c>
      <c r="B1274" s="5">
        <v>41004</v>
      </c>
      <c r="C1274" s="19" t="s">
        <v>125</v>
      </c>
      <c r="D1274" s="5">
        <v>9</v>
      </c>
      <c r="E1274" s="8" t="s">
        <v>214</v>
      </c>
      <c r="F1274" s="9">
        <v>5</v>
      </c>
      <c r="G1274" s="28" t="s">
        <v>161</v>
      </c>
      <c r="H1274" s="28">
        <v>60</v>
      </c>
      <c r="I1274" s="28">
        <v>22</v>
      </c>
      <c r="J1274" s="28" t="s">
        <v>236</v>
      </c>
      <c r="K1274" s="28">
        <v>22</v>
      </c>
      <c r="L1274" s="28" t="s">
        <v>247</v>
      </c>
      <c r="M1274" s="1">
        <v>2</v>
      </c>
      <c r="N1274" s="1" t="str">
        <f t="shared" si="149"/>
        <v>10</v>
      </c>
    </row>
    <row r="1275" spans="1:14" x14ac:dyDescent="0.25">
      <c r="A1275" s="5" t="str">
        <f t="shared" ref="A1275" si="152">B1275&amp;9&amp;D1275</f>
        <v>41004910</v>
      </c>
      <c r="B1275" s="5">
        <v>41004</v>
      </c>
      <c r="C1275" s="19" t="s">
        <v>125</v>
      </c>
      <c r="D1275" s="5">
        <v>10</v>
      </c>
      <c r="E1275" s="8" t="s">
        <v>215</v>
      </c>
      <c r="F1275" s="9">
        <v>2</v>
      </c>
      <c r="G1275" s="28" t="s">
        <v>158</v>
      </c>
      <c r="H1275" s="28">
        <v>2250</v>
      </c>
      <c r="I1275" s="28">
        <v>3</v>
      </c>
      <c r="J1275" s="28" t="s">
        <v>159</v>
      </c>
      <c r="K1275" s="28">
        <v>675</v>
      </c>
      <c r="L1275" s="28" t="s">
        <v>248</v>
      </c>
      <c r="M1275" s="1">
        <v>2</v>
      </c>
      <c r="N1275" s="1" t="str">
        <f t="shared" si="149"/>
        <v>10</v>
      </c>
    </row>
    <row r="1276" spans="1:14" x14ac:dyDescent="0.25">
      <c r="A1276" s="5" t="str">
        <f t="shared" si="147"/>
        <v>41004911</v>
      </c>
      <c r="B1276" s="5">
        <v>41004</v>
      </c>
      <c r="C1276" s="19" t="s">
        <v>125</v>
      </c>
      <c r="D1276" s="5">
        <v>11</v>
      </c>
      <c r="E1276" s="8" t="s">
        <v>216</v>
      </c>
      <c r="F1276" s="9">
        <v>2</v>
      </c>
      <c r="G1276" s="28" t="s">
        <v>158</v>
      </c>
      <c r="H1276" s="28">
        <v>0</v>
      </c>
      <c r="I1276" s="28">
        <v>3</v>
      </c>
      <c r="J1276" s="28" t="s">
        <v>159</v>
      </c>
      <c r="K1276" s="28">
        <v>0</v>
      </c>
      <c r="L1276" s="28" t="s">
        <v>237</v>
      </c>
      <c r="M1276" s="1">
        <v>2</v>
      </c>
      <c r="N1276" s="1" t="str">
        <f t="shared" si="149"/>
        <v>10</v>
      </c>
    </row>
    <row r="1277" spans="1:14" x14ac:dyDescent="0.25">
      <c r="A1277" s="5" t="str">
        <f t="shared" si="147"/>
        <v>41004912</v>
      </c>
      <c r="B1277" s="5">
        <v>41004</v>
      </c>
      <c r="C1277" s="19" t="s">
        <v>125</v>
      </c>
      <c r="D1277" s="5">
        <v>12</v>
      </c>
      <c r="E1277" s="8" t="s">
        <v>217</v>
      </c>
      <c r="F1277" s="9">
        <v>5</v>
      </c>
      <c r="G1277" s="28" t="s">
        <v>161</v>
      </c>
      <c r="H1277" s="28">
        <v>0</v>
      </c>
      <c r="I1277" s="28">
        <v>22</v>
      </c>
      <c r="J1277" s="28" t="s">
        <v>236</v>
      </c>
      <c r="K1277" s="28">
        <v>0</v>
      </c>
      <c r="L1277" s="28" t="s">
        <v>238</v>
      </c>
      <c r="M1277" s="1">
        <v>2</v>
      </c>
      <c r="N1277" s="1" t="str">
        <f t="shared" si="149"/>
        <v>10</v>
      </c>
    </row>
    <row r="1278" spans="1:14" x14ac:dyDescent="0.25">
      <c r="A1278" s="5" t="str">
        <f t="shared" si="147"/>
        <v>41004913</v>
      </c>
      <c r="B1278" s="5">
        <v>41004</v>
      </c>
      <c r="C1278" s="19" t="s">
        <v>125</v>
      </c>
      <c r="D1278" s="5">
        <v>13</v>
      </c>
      <c r="E1278" s="8" t="s">
        <v>218</v>
      </c>
      <c r="F1278" s="9">
        <v>2</v>
      </c>
      <c r="G1278" s="28" t="s">
        <v>158</v>
      </c>
      <c r="H1278" s="28">
        <v>0</v>
      </c>
      <c r="I1278" s="28">
        <v>3</v>
      </c>
      <c r="J1278" s="28" t="s">
        <v>159</v>
      </c>
      <c r="K1278" s="28">
        <v>0</v>
      </c>
      <c r="L1278" s="28" t="s">
        <v>237</v>
      </c>
      <c r="M1278" s="1">
        <v>2</v>
      </c>
      <c r="N1278" s="1" t="str">
        <f t="shared" si="149"/>
        <v>10</v>
      </c>
    </row>
    <row r="1279" spans="1:14" x14ac:dyDescent="0.25">
      <c r="A1279" s="5" t="str">
        <f t="shared" ref="A1279:A1295" si="153">B1279&amp;9&amp;D1279</f>
        <v>41004914</v>
      </c>
      <c r="B1279" s="5">
        <v>41004</v>
      </c>
      <c r="C1279" s="19" t="s">
        <v>125</v>
      </c>
      <c r="D1279" s="5">
        <v>14</v>
      </c>
      <c r="E1279" s="8" t="s">
        <v>219</v>
      </c>
      <c r="F1279" s="9">
        <v>5</v>
      </c>
      <c r="G1279" s="28" t="s">
        <v>161</v>
      </c>
      <c r="H1279" s="28">
        <v>0</v>
      </c>
      <c r="I1279" s="28">
        <v>22</v>
      </c>
      <c r="J1279" s="28" t="s">
        <v>236</v>
      </c>
      <c r="K1279" s="28">
        <v>0</v>
      </c>
      <c r="L1279" s="28" t="s">
        <v>238</v>
      </c>
      <c r="M1279" s="1">
        <v>2</v>
      </c>
      <c r="N1279" s="1" t="str">
        <f t="shared" si="149"/>
        <v>10</v>
      </c>
    </row>
    <row r="1280" spans="1:14" x14ac:dyDescent="0.25">
      <c r="A1280" s="5" t="str">
        <f t="shared" si="153"/>
        <v>41004915</v>
      </c>
      <c r="B1280" s="5">
        <v>41004</v>
      </c>
      <c r="C1280" s="19" t="s">
        <v>125</v>
      </c>
      <c r="D1280" s="5">
        <v>15</v>
      </c>
      <c r="E1280" s="8" t="s">
        <v>220</v>
      </c>
      <c r="F1280" s="9">
        <v>2</v>
      </c>
      <c r="G1280" s="28" t="s">
        <v>158</v>
      </c>
      <c r="H1280" s="28">
        <v>0</v>
      </c>
      <c r="I1280" s="28">
        <v>3</v>
      </c>
      <c r="J1280" s="28" t="s">
        <v>159</v>
      </c>
      <c r="K1280" s="28">
        <v>0</v>
      </c>
      <c r="L1280" s="28" t="s">
        <v>237</v>
      </c>
      <c r="M1280" s="1">
        <v>2</v>
      </c>
      <c r="N1280" s="1" t="str">
        <f t="shared" si="149"/>
        <v>10</v>
      </c>
    </row>
    <row r="1281" spans="1:14" x14ac:dyDescent="0.25">
      <c r="A1281" s="5" t="str">
        <f t="shared" si="146"/>
        <v>41005901</v>
      </c>
      <c r="B1281" s="5">
        <v>41005</v>
      </c>
      <c r="C1281" s="5" t="s">
        <v>144</v>
      </c>
      <c r="D1281" s="5">
        <v>1</v>
      </c>
      <c r="E1281" s="8" t="s">
        <v>133</v>
      </c>
      <c r="F1281" s="9">
        <v>2</v>
      </c>
      <c r="G1281" s="28" t="s">
        <v>158</v>
      </c>
      <c r="H1281" s="28">
        <v>200</v>
      </c>
      <c r="I1281" s="28">
        <v>1</v>
      </c>
      <c r="J1281" s="28" t="s">
        <v>156</v>
      </c>
      <c r="K1281" s="28">
        <v>500</v>
      </c>
      <c r="L1281" s="28" t="s">
        <v>239</v>
      </c>
      <c r="M1281" s="1">
        <v>2</v>
      </c>
      <c r="N1281" s="1" t="str">
        <f t="shared" si="149"/>
        <v>10</v>
      </c>
    </row>
    <row r="1282" spans="1:14" x14ac:dyDescent="0.25">
      <c r="A1282" s="5" t="str">
        <f t="shared" si="146"/>
        <v>41005902</v>
      </c>
      <c r="B1282" s="5">
        <v>41005</v>
      </c>
      <c r="C1282" s="5" t="s">
        <v>144</v>
      </c>
      <c r="D1282" s="5">
        <v>2</v>
      </c>
      <c r="E1282" s="8" t="s">
        <v>134</v>
      </c>
      <c r="F1282" s="9">
        <v>5</v>
      </c>
      <c r="G1282" s="28" t="s">
        <v>161</v>
      </c>
      <c r="H1282" s="28">
        <v>40</v>
      </c>
      <c r="I1282" s="28">
        <v>9</v>
      </c>
      <c r="J1282" s="28" t="s">
        <v>164</v>
      </c>
      <c r="K1282" s="28">
        <v>40</v>
      </c>
      <c r="L1282" s="28" t="s">
        <v>240</v>
      </c>
      <c r="M1282" s="1">
        <v>2</v>
      </c>
      <c r="N1282" s="1" t="str">
        <f t="shared" si="149"/>
        <v>10</v>
      </c>
    </row>
    <row r="1283" spans="1:14" x14ac:dyDescent="0.25">
      <c r="A1283" s="5" t="str">
        <f t="shared" si="146"/>
        <v>41005903</v>
      </c>
      <c r="B1283" s="5">
        <v>41005</v>
      </c>
      <c r="C1283" s="5" t="s">
        <v>144</v>
      </c>
      <c r="D1283" s="5">
        <v>3</v>
      </c>
      <c r="E1283" s="8" t="s">
        <v>135</v>
      </c>
      <c r="F1283" s="9">
        <v>3</v>
      </c>
      <c r="G1283" s="28" t="s">
        <v>159</v>
      </c>
      <c r="H1283" s="28">
        <v>200</v>
      </c>
      <c r="I1283" s="28">
        <v>1</v>
      </c>
      <c r="J1283" s="28" t="s">
        <v>156</v>
      </c>
      <c r="K1283" s="28">
        <v>1500</v>
      </c>
      <c r="L1283" s="28" t="s">
        <v>241</v>
      </c>
      <c r="M1283" s="1">
        <v>2</v>
      </c>
      <c r="N1283" s="1" t="str">
        <f t="shared" si="149"/>
        <v>10</v>
      </c>
    </row>
    <row r="1284" spans="1:14" x14ac:dyDescent="0.25">
      <c r="A1284" s="5" t="str">
        <f t="shared" si="146"/>
        <v>41005904</v>
      </c>
      <c r="B1284" s="5">
        <v>41005</v>
      </c>
      <c r="C1284" s="5" t="s">
        <v>144</v>
      </c>
      <c r="D1284" s="5">
        <v>4</v>
      </c>
      <c r="E1284" s="8" t="s">
        <v>136</v>
      </c>
      <c r="F1284" s="9">
        <v>7</v>
      </c>
      <c r="G1284" s="28" t="s">
        <v>151</v>
      </c>
      <c r="H1284" s="28">
        <v>30</v>
      </c>
      <c r="I1284" s="28">
        <v>13</v>
      </c>
      <c r="J1284" s="28" t="s">
        <v>167</v>
      </c>
      <c r="K1284" s="28">
        <v>80</v>
      </c>
      <c r="L1284" s="28" t="s">
        <v>242</v>
      </c>
      <c r="M1284" s="1">
        <v>2</v>
      </c>
      <c r="N1284" s="1" t="str">
        <f t="shared" si="149"/>
        <v>10</v>
      </c>
    </row>
    <row r="1285" spans="1:14" x14ac:dyDescent="0.25">
      <c r="A1285" s="5" t="str">
        <f t="shared" si="146"/>
        <v>41005905</v>
      </c>
      <c r="B1285" s="5">
        <v>41005</v>
      </c>
      <c r="C1285" s="5" t="s">
        <v>144</v>
      </c>
      <c r="D1285" s="5">
        <v>5</v>
      </c>
      <c r="E1285" s="8" t="s">
        <v>137</v>
      </c>
      <c r="F1285" s="9">
        <v>7</v>
      </c>
      <c r="G1285" s="28" t="s">
        <v>151</v>
      </c>
      <c r="H1285" s="28">
        <v>50</v>
      </c>
      <c r="I1285" s="28">
        <v>8</v>
      </c>
      <c r="J1285" s="28" t="s">
        <v>163</v>
      </c>
      <c r="K1285" s="28">
        <v>20</v>
      </c>
      <c r="L1285" s="28" t="s">
        <v>243</v>
      </c>
      <c r="M1285" s="1">
        <v>2</v>
      </c>
      <c r="N1285" s="1" t="str">
        <f t="shared" si="149"/>
        <v>10</v>
      </c>
    </row>
    <row r="1286" spans="1:14" x14ac:dyDescent="0.25">
      <c r="A1286" s="5" t="str">
        <f t="shared" si="146"/>
        <v>41005906</v>
      </c>
      <c r="B1286" s="5">
        <v>41005</v>
      </c>
      <c r="C1286" s="5" t="s">
        <v>144</v>
      </c>
      <c r="D1286" s="5">
        <v>6</v>
      </c>
      <c r="E1286" s="8" t="s">
        <v>211</v>
      </c>
      <c r="F1286" s="9">
        <v>2</v>
      </c>
      <c r="G1286" s="28" t="s">
        <v>158</v>
      </c>
      <c r="H1286" s="28">
        <v>1000</v>
      </c>
      <c r="I1286" s="28">
        <v>3</v>
      </c>
      <c r="J1286" s="28" t="s">
        <v>159</v>
      </c>
      <c r="K1286" s="28">
        <v>300</v>
      </c>
      <c r="L1286" s="28" t="s">
        <v>244</v>
      </c>
      <c r="M1286" s="1">
        <v>2</v>
      </c>
      <c r="N1286" s="1" t="str">
        <f t="shared" si="149"/>
        <v>10</v>
      </c>
    </row>
    <row r="1287" spans="1:14" x14ac:dyDescent="0.25">
      <c r="A1287" s="5" t="str">
        <f t="shared" si="146"/>
        <v>41005907</v>
      </c>
      <c r="B1287" s="5">
        <v>41005</v>
      </c>
      <c r="C1287" s="5" t="s">
        <v>144</v>
      </c>
      <c r="D1287" s="5">
        <v>7</v>
      </c>
      <c r="E1287" s="8" t="s">
        <v>212</v>
      </c>
      <c r="F1287" s="9">
        <v>5</v>
      </c>
      <c r="G1287" s="28" t="s">
        <v>161</v>
      </c>
      <c r="H1287" s="28">
        <v>40</v>
      </c>
      <c r="I1287" s="28">
        <v>22</v>
      </c>
      <c r="J1287" s="28" t="s">
        <v>236</v>
      </c>
      <c r="K1287" s="28">
        <v>15</v>
      </c>
      <c r="L1287" s="28" t="s">
        <v>245</v>
      </c>
      <c r="M1287" s="1">
        <v>2</v>
      </c>
      <c r="N1287" s="1" t="str">
        <f t="shared" si="149"/>
        <v>10</v>
      </c>
    </row>
    <row r="1288" spans="1:14" x14ac:dyDescent="0.25">
      <c r="A1288" s="5" t="str">
        <f t="shared" si="146"/>
        <v>41005908</v>
      </c>
      <c r="B1288" s="5">
        <v>41005</v>
      </c>
      <c r="C1288" s="5" t="s">
        <v>144</v>
      </c>
      <c r="D1288" s="5">
        <v>8</v>
      </c>
      <c r="E1288" s="8" t="s">
        <v>213</v>
      </c>
      <c r="F1288" s="9">
        <v>2</v>
      </c>
      <c r="G1288" s="28" t="s">
        <v>158</v>
      </c>
      <c r="H1288" s="28">
        <v>1500</v>
      </c>
      <c r="I1288" s="28">
        <v>3</v>
      </c>
      <c r="J1288" s="28" t="s">
        <v>159</v>
      </c>
      <c r="K1288" s="28">
        <v>450</v>
      </c>
      <c r="L1288" s="28" t="s">
        <v>246</v>
      </c>
      <c r="M1288" s="1">
        <v>2</v>
      </c>
      <c r="N1288" s="1" t="str">
        <f t="shared" si="149"/>
        <v>10</v>
      </c>
    </row>
    <row r="1289" spans="1:14" x14ac:dyDescent="0.25">
      <c r="A1289" s="5" t="str">
        <f t="shared" si="146"/>
        <v>41005909</v>
      </c>
      <c r="B1289" s="5">
        <v>41005</v>
      </c>
      <c r="C1289" s="5" t="s">
        <v>144</v>
      </c>
      <c r="D1289" s="5">
        <v>9</v>
      </c>
      <c r="E1289" s="8" t="s">
        <v>214</v>
      </c>
      <c r="F1289" s="9">
        <v>5</v>
      </c>
      <c r="G1289" s="28" t="s">
        <v>161</v>
      </c>
      <c r="H1289" s="28">
        <v>60</v>
      </c>
      <c r="I1289" s="28">
        <v>22</v>
      </c>
      <c r="J1289" s="28" t="s">
        <v>236</v>
      </c>
      <c r="K1289" s="28">
        <v>22</v>
      </c>
      <c r="L1289" s="28" t="s">
        <v>247</v>
      </c>
      <c r="M1289" s="1">
        <v>2</v>
      </c>
      <c r="N1289" s="1" t="str">
        <f t="shared" si="149"/>
        <v>10</v>
      </c>
    </row>
    <row r="1290" spans="1:14" x14ac:dyDescent="0.25">
      <c r="A1290" s="5" t="str">
        <f t="shared" ref="A1290" si="154">B1290&amp;9&amp;D1290</f>
        <v>41005910</v>
      </c>
      <c r="B1290" s="5">
        <v>41005</v>
      </c>
      <c r="C1290" s="5" t="s">
        <v>144</v>
      </c>
      <c r="D1290" s="5">
        <v>10</v>
      </c>
      <c r="E1290" s="8" t="s">
        <v>215</v>
      </c>
      <c r="F1290" s="9">
        <v>2</v>
      </c>
      <c r="G1290" s="28" t="s">
        <v>158</v>
      </c>
      <c r="H1290" s="28">
        <v>2250</v>
      </c>
      <c r="I1290" s="28">
        <v>3</v>
      </c>
      <c r="J1290" s="28" t="s">
        <v>159</v>
      </c>
      <c r="K1290" s="28">
        <v>675</v>
      </c>
      <c r="L1290" s="28" t="s">
        <v>248</v>
      </c>
      <c r="M1290" s="1">
        <v>2</v>
      </c>
      <c r="N1290" s="1" t="str">
        <f t="shared" si="149"/>
        <v>10</v>
      </c>
    </row>
    <row r="1291" spans="1:14" x14ac:dyDescent="0.25">
      <c r="A1291" s="5" t="str">
        <f t="shared" si="153"/>
        <v>41005911</v>
      </c>
      <c r="B1291" s="5">
        <v>41005</v>
      </c>
      <c r="C1291" s="5" t="s">
        <v>144</v>
      </c>
      <c r="D1291" s="5">
        <v>11</v>
      </c>
      <c r="E1291" s="8" t="s">
        <v>216</v>
      </c>
      <c r="F1291" s="9">
        <v>2</v>
      </c>
      <c r="G1291" s="28" t="s">
        <v>158</v>
      </c>
      <c r="H1291" s="28">
        <v>0</v>
      </c>
      <c r="I1291" s="28">
        <v>3</v>
      </c>
      <c r="J1291" s="28" t="s">
        <v>159</v>
      </c>
      <c r="K1291" s="28">
        <v>0</v>
      </c>
      <c r="L1291" s="28" t="s">
        <v>237</v>
      </c>
      <c r="M1291" s="1">
        <v>2</v>
      </c>
      <c r="N1291" s="1" t="str">
        <f t="shared" si="149"/>
        <v>10</v>
      </c>
    </row>
    <row r="1292" spans="1:14" x14ac:dyDescent="0.25">
      <c r="A1292" s="5" t="str">
        <f t="shared" si="153"/>
        <v>41005912</v>
      </c>
      <c r="B1292" s="5">
        <v>41005</v>
      </c>
      <c r="C1292" s="5" t="s">
        <v>144</v>
      </c>
      <c r="D1292" s="5">
        <v>12</v>
      </c>
      <c r="E1292" s="8" t="s">
        <v>217</v>
      </c>
      <c r="F1292" s="9">
        <v>5</v>
      </c>
      <c r="G1292" s="28" t="s">
        <v>161</v>
      </c>
      <c r="H1292" s="28">
        <v>0</v>
      </c>
      <c r="I1292" s="28">
        <v>22</v>
      </c>
      <c r="J1292" s="28" t="s">
        <v>236</v>
      </c>
      <c r="K1292" s="28">
        <v>0</v>
      </c>
      <c r="L1292" s="28" t="s">
        <v>238</v>
      </c>
      <c r="M1292" s="1">
        <v>2</v>
      </c>
      <c r="N1292" s="1" t="str">
        <f t="shared" si="149"/>
        <v>10</v>
      </c>
    </row>
    <row r="1293" spans="1:14" x14ac:dyDescent="0.25">
      <c r="A1293" s="5" t="str">
        <f t="shared" si="153"/>
        <v>41005913</v>
      </c>
      <c r="B1293" s="5">
        <v>41005</v>
      </c>
      <c r="C1293" s="5" t="s">
        <v>144</v>
      </c>
      <c r="D1293" s="5">
        <v>13</v>
      </c>
      <c r="E1293" s="8" t="s">
        <v>218</v>
      </c>
      <c r="F1293" s="9">
        <v>2</v>
      </c>
      <c r="G1293" s="28" t="s">
        <v>158</v>
      </c>
      <c r="H1293" s="28">
        <v>0</v>
      </c>
      <c r="I1293" s="28">
        <v>3</v>
      </c>
      <c r="J1293" s="28" t="s">
        <v>159</v>
      </c>
      <c r="K1293" s="28">
        <v>0</v>
      </c>
      <c r="L1293" s="28" t="s">
        <v>237</v>
      </c>
      <c r="M1293" s="1">
        <v>2</v>
      </c>
      <c r="N1293" s="1" t="str">
        <f t="shared" si="149"/>
        <v>10</v>
      </c>
    </row>
    <row r="1294" spans="1:14" x14ac:dyDescent="0.25">
      <c r="A1294" s="5" t="str">
        <f t="shared" si="153"/>
        <v>41005914</v>
      </c>
      <c r="B1294" s="5">
        <v>41005</v>
      </c>
      <c r="C1294" s="5" t="s">
        <v>144</v>
      </c>
      <c r="D1294" s="5">
        <v>14</v>
      </c>
      <c r="E1294" s="8" t="s">
        <v>219</v>
      </c>
      <c r="F1294" s="9">
        <v>5</v>
      </c>
      <c r="G1294" s="28" t="s">
        <v>161</v>
      </c>
      <c r="H1294" s="28">
        <v>0</v>
      </c>
      <c r="I1294" s="28">
        <v>22</v>
      </c>
      <c r="J1294" s="28" t="s">
        <v>236</v>
      </c>
      <c r="K1294" s="28">
        <v>0</v>
      </c>
      <c r="L1294" s="28" t="s">
        <v>238</v>
      </c>
      <c r="M1294" s="1">
        <v>2</v>
      </c>
      <c r="N1294" s="1" t="str">
        <f t="shared" si="149"/>
        <v>10</v>
      </c>
    </row>
    <row r="1295" spans="1:14" x14ac:dyDescent="0.25">
      <c r="A1295" s="5" t="str">
        <f t="shared" si="153"/>
        <v>41005915</v>
      </c>
      <c r="B1295" s="5">
        <v>41005</v>
      </c>
      <c r="C1295" s="5" t="s">
        <v>144</v>
      </c>
      <c r="D1295" s="5">
        <v>15</v>
      </c>
      <c r="E1295" s="8" t="s">
        <v>220</v>
      </c>
      <c r="F1295" s="9">
        <v>2</v>
      </c>
      <c r="G1295" s="28" t="s">
        <v>158</v>
      </c>
      <c r="H1295" s="28">
        <v>0</v>
      </c>
      <c r="I1295" s="28">
        <v>3</v>
      </c>
      <c r="J1295" s="28" t="s">
        <v>159</v>
      </c>
      <c r="K1295" s="28">
        <v>0</v>
      </c>
      <c r="L1295" s="28" t="s">
        <v>237</v>
      </c>
      <c r="M1295" s="1">
        <v>2</v>
      </c>
      <c r="N1295" s="1" t="str">
        <f t="shared" si="149"/>
        <v>10</v>
      </c>
    </row>
    <row r="1296" spans="1:14" x14ac:dyDescent="0.25">
      <c r="A1296" s="5" t="str">
        <f t="shared" si="146"/>
        <v>41006901</v>
      </c>
      <c r="B1296" s="5">
        <v>41006</v>
      </c>
      <c r="C1296" s="19" t="s">
        <v>126</v>
      </c>
      <c r="D1296" s="5">
        <v>1</v>
      </c>
      <c r="E1296" s="8" t="s">
        <v>133</v>
      </c>
      <c r="F1296" s="9">
        <v>2</v>
      </c>
      <c r="G1296" s="28" t="s">
        <v>158</v>
      </c>
      <c r="H1296" s="28">
        <v>200</v>
      </c>
      <c r="I1296" s="28">
        <v>1</v>
      </c>
      <c r="J1296" s="28" t="s">
        <v>156</v>
      </c>
      <c r="K1296" s="28">
        <v>500</v>
      </c>
      <c r="L1296" s="28" t="s">
        <v>239</v>
      </c>
      <c r="M1296" s="1">
        <v>2</v>
      </c>
      <c r="N1296" s="1" t="str">
        <f t="shared" si="149"/>
        <v>10</v>
      </c>
    </row>
    <row r="1297" spans="1:14" x14ac:dyDescent="0.25">
      <c r="A1297" s="5" t="str">
        <f t="shared" si="146"/>
        <v>41006902</v>
      </c>
      <c r="B1297" s="5">
        <v>41006</v>
      </c>
      <c r="C1297" s="19" t="s">
        <v>126</v>
      </c>
      <c r="D1297" s="5">
        <v>2</v>
      </c>
      <c r="E1297" s="8" t="s">
        <v>134</v>
      </c>
      <c r="F1297" s="9">
        <v>5</v>
      </c>
      <c r="G1297" s="28" t="s">
        <v>161</v>
      </c>
      <c r="H1297" s="28">
        <v>40</v>
      </c>
      <c r="I1297" s="28">
        <v>9</v>
      </c>
      <c r="J1297" s="28" t="s">
        <v>164</v>
      </c>
      <c r="K1297" s="28">
        <v>40</v>
      </c>
      <c r="L1297" s="28" t="s">
        <v>240</v>
      </c>
      <c r="M1297" s="1">
        <v>2</v>
      </c>
      <c r="N1297" s="1" t="str">
        <f t="shared" si="149"/>
        <v>10</v>
      </c>
    </row>
    <row r="1298" spans="1:14" x14ac:dyDescent="0.25">
      <c r="A1298" s="5" t="str">
        <f t="shared" si="146"/>
        <v>41006903</v>
      </c>
      <c r="B1298" s="5">
        <v>41006</v>
      </c>
      <c r="C1298" s="19" t="s">
        <v>126</v>
      </c>
      <c r="D1298" s="5">
        <v>3</v>
      </c>
      <c r="E1298" s="8" t="s">
        <v>135</v>
      </c>
      <c r="F1298" s="9">
        <v>3</v>
      </c>
      <c r="G1298" s="28" t="s">
        <v>159</v>
      </c>
      <c r="H1298" s="28">
        <v>200</v>
      </c>
      <c r="I1298" s="28">
        <v>1</v>
      </c>
      <c r="J1298" s="28" t="s">
        <v>156</v>
      </c>
      <c r="K1298" s="28">
        <v>1500</v>
      </c>
      <c r="L1298" s="28" t="s">
        <v>241</v>
      </c>
      <c r="M1298" s="1">
        <v>2</v>
      </c>
      <c r="N1298" s="1" t="str">
        <f t="shared" si="149"/>
        <v>10</v>
      </c>
    </row>
    <row r="1299" spans="1:14" x14ac:dyDescent="0.25">
      <c r="A1299" s="5" t="str">
        <f t="shared" si="146"/>
        <v>41006904</v>
      </c>
      <c r="B1299" s="5">
        <v>41006</v>
      </c>
      <c r="C1299" s="19" t="s">
        <v>126</v>
      </c>
      <c r="D1299" s="5">
        <v>4</v>
      </c>
      <c r="E1299" s="8" t="s">
        <v>136</v>
      </c>
      <c r="F1299" s="9">
        <v>7</v>
      </c>
      <c r="G1299" s="28" t="s">
        <v>151</v>
      </c>
      <c r="H1299" s="28">
        <v>30</v>
      </c>
      <c r="I1299" s="28">
        <v>13</v>
      </c>
      <c r="J1299" s="28" t="s">
        <v>167</v>
      </c>
      <c r="K1299" s="28">
        <v>80</v>
      </c>
      <c r="L1299" s="28" t="s">
        <v>242</v>
      </c>
      <c r="M1299" s="1">
        <v>2</v>
      </c>
      <c r="N1299" s="1" t="str">
        <f t="shared" si="149"/>
        <v>10</v>
      </c>
    </row>
    <row r="1300" spans="1:14" x14ac:dyDescent="0.25">
      <c r="A1300" s="5" t="str">
        <f t="shared" si="146"/>
        <v>41006905</v>
      </c>
      <c r="B1300" s="5">
        <v>41006</v>
      </c>
      <c r="C1300" s="19" t="s">
        <v>126</v>
      </c>
      <c r="D1300" s="5">
        <v>5</v>
      </c>
      <c r="E1300" s="8" t="s">
        <v>137</v>
      </c>
      <c r="F1300" s="9">
        <v>7</v>
      </c>
      <c r="G1300" s="28" t="s">
        <v>151</v>
      </c>
      <c r="H1300" s="28">
        <v>50</v>
      </c>
      <c r="I1300" s="28">
        <v>8</v>
      </c>
      <c r="J1300" s="28" t="s">
        <v>163</v>
      </c>
      <c r="K1300" s="28">
        <v>20</v>
      </c>
      <c r="L1300" s="28" t="s">
        <v>243</v>
      </c>
      <c r="M1300" s="1">
        <v>2</v>
      </c>
      <c r="N1300" s="1" t="str">
        <f t="shared" si="149"/>
        <v>10</v>
      </c>
    </row>
    <row r="1301" spans="1:14" x14ac:dyDescent="0.25">
      <c r="A1301" s="5" t="str">
        <f t="shared" si="146"/>
        <v>41006906</v>
      </c>
      <c r="B1301" s="5">
        <v>41006</v>
      </c>
      <c r="C1301" s="19" t="s">
        <v>126</v>
      </c>
      <c r="D1301" s="5">
        <v>6</v>
      </c>
      <c r="E1301" s="8" t="s">
        <v>211</v>
      </c>
      <c r="F1301" s="9">
        <v>2</v>
      </c>
      <c r="G1301" s="28" t="s">
        <v>158</v>
      </c>
      <c r="H1301" s="28">
        <v>1000</v>
      </c>
      <c r="I1301" s="28">
        <v>3</v>
      </c>
      <c r="J1301" s="28" t="s">
        <v>159</v>
      </c>
      <c r="K1301" s="28">
        <v>300</v>
      </c>
      <c r="L1301" s="28" t="s">
        <v>244</v>
      </c>
      <c r="M1301" s="1">
        <v>2</v>
      </c>
      <c r="N1301" s="1" t="str">
        <f t="shared" si="149"/>
        <v>10</v>
      </c>
    </row>
    <row r="1302" spans="1:14" x14ac:dyDescent="0.25">
      <c r="A1302" s="5" t="str">
        <f t="shared" si="146"/>
        <v>41006907</v>
      </c>
      <c r="B1302" s="5">
        <v>41006</v>
      </c>
      <c r="C1302" s="19" t="s">
        <v>126</v>
      </c>
      <c r="D1302" s="5">
        <v>7</v>
      </c>
      <c r="E1302" s="8" t="s">
        <v>212</v>
      </c>
      <c r="F1302" s="9">
        <v>5</v>
      </c>
      <c r="G1302" s="28" t="s">
        <v>161</v>
      </c>
      <c r="H1302" s="28">
        <v>40</v>
      </c>
      <c r="I1302" s="28">
        <v>22</v>
      </c>
      <c r="J1302" s="28" t="s">
        <v>236</v>
      </c>
      <c r="K1302" s="28">
        <v>15</v>
      </c>
      <c r="L1302" s="28" t="s">
        <v>245</v>
      </c>
      <c r="M1302" s="1">
        <v>2</v>
      </c>
      <c r="N1302" s="1" t="str">
        <f t="shared" ref="N1302:N1340" si="155">MIDB(B1302,2,2)</f>
        <v>10</v>
      </c>
    </row>
    <row r="1303" spans="1:14" x14ac:dyDescent="0.25">
      <c r="A1303" s="5" t="str">
        <f t="shared" si="146"/>
        <v>41006908</v>
      </c>
      <c r="B1303" s="5">
        <v>41006</v>
      </c>
      <c r="C1303" s="19" t="s">
        <v>126</v>
      </c>
      <c r="D1303" s="5">
        <v>8</v>
      </c>
      <c r="E1303" s="8" t="s">
        <v>213</v>
      </c>
      <c r="F1303" s="9">
        <v>2</v>
      </c>
      <c r="G1303" s="28" t="s">
        <v>158</v>
      </c>
      <c r="H1303" s="28">
        <v>1500</v>
      </c>
      <c r="I1303" s="28">
        <v>3</v>
      </c>
      <c r="J1303" s="28" t="s">
        <v>159</v>
      </c>
      <c r="K1303" s="28">
        <v>450</v>
      </c>
      <c r="L1303" s="28" t="s">
        <v>246</v>
      </c>
      <c r="M1303" s="1">
        <v>2</v>
      </c>
      <c r="N1303" s="1" t="str">
        <f t="shared" si="155"/>
        <v>10</v>
      </c>
    </row>
    <row r="1304" spans="1:14" x14ac:dyDescent="0.25">
      <c r="A1304" s="5" t="str">
        <f t="shared" si="146"/>
        <v>41006909</v>
      </c>
      <c r="B1304" s="5">
        <v>41006</v>
      </c>
      <c r="C1304" s="19" t="s">
        <v>126</v>
      </c>
      <c r="D1304" s="5">
        <v>9</v>
      </c>
      <c r="E1304" s="8" t="s">
        <v>214</v>
      </c>
      <c r="F1304" s="9">
        <v>5</v>
      </c>
      <c r="G1304" s="28" t="s">
        <v>161</v>
      </c>
      <c r="H1304" s="28">
        <v>60</v>
      </c>
      <c r="I1304" s="28">
        <v>22</v>
      </c>
      <c r="J1304" s="28" t="s">
        <v>236</v>
      </c>
      <c r="K1304" s="28">
        <v>22</v>
      </c>
      <c r="L1304" s="28" t="s">
        <v>247</v>
      </c>
      <c r="M1304" s="1">
        <v>2</v>
      </c>
      <c r="N1304" s="1" t="str">
        <f t="shared" si="155"/>
        <v>10</v>
      </c>
    </row>
    <row r="1305" spans="1:14" x14ac:dyDescent="0.25">
      <c r="A1305" s="5" t="str">
        <f>B1305&amp;9&amp;D1305</f>
        <v>41006910</v>
      </c>
      <c r="B1305" s="5">
        <v>41006</v>
      </c>
      <c r="C1305" s="19" t="s">
        <v>126</v>
      </c>
      <c r="D1305" s="5">
        <v>10</v>
      </c>
      <c r="E1305" s="8" t="s">
        <v>215</v>
      </c>
      <c r="F1305" s="9">
        <v>2</v>
      </c>
      <c r="G1305" s="28" t="s">
        <v>158</v>
      </c>
      <c r="H1305" s="28">
        <v>2250</v>
      </c>
      <c r="I1305" s="28">
        <v>3</v>
      </c>
      <c r="J1305" s="28" t="s">
        <v>159</v>
      </c>
      <c r="K1305" s="28">
        <v>675</v>
      </c>
      <c r="L1305" s="28" t="s">
        <v>248</v>
      </c>
      <c r="M1305" s="1">
        <v>2</v>
      </c>
      <c r="N1305" s="1" t="str">
        <f t="shared" si="155"/>
        <v>10</v>
      </c>
    </row>
    <row r="1306" spans="1:14" x14ac:dyDescent="0.25">
      <c r="A1306" s="5" t="str">
        <f t="shared" ref="A1306:A1310" si="156">B1306&amp;9&amp;D1306</f>
        <v>41006911</v>
      </c>
      <c r="B1306" s="5">
        <v>41006</v>
      </c>
      <c r="C1306" s="19" t="s">
        <v>126</v>
      </c>
      <c r="D1306" s="5">
        <v>11</v>
      </c>
      <c r="E1306" s="8" t="s">
        <v>216</v>
      </c>
      <c r="F1306" s="9">
        <v>2</v>
      </c>
      <c r="G1306" s="28" t="s">
        <v>158</v>
      </c>
      <c r="H1306" s="28">
        <v>0</v>
      </c>
      <c r="I1306" s="28">
        <v>3</v>
      </c>
      <c r="J1306" s="28" t="s">
        <v>159</v>
      </c>
      <c r="K1306" s="28">
        <v>0</v>
      </c>
      <c r="L1306" s="28" t="s">
        <v>237</v>
      </c>
      <c r="M1306" s="1">
        <v>2</v>
      </c>
      <c r="N1306" s="1" t="str">
        <f t="shared" si="155"/>
        <v>10</v>
      </c>
    </row>
    <row r="1307" spans="1:14" x14ac:dyDescent="0.25">
      <c r="A1307" s="5" t="str">
        <f t="shared" si="156"/>
        <v>41006912</v>
      </c>
      <c r="B1307" s="5">
        <v>41006</v>
      </c>
      <c r="C1307" s="19" t="s">
        <v>126</v>
      </c>
      <c r="D1307" s="5">
        <v>12</v>
      </c>
      <c r="E1307" s="8" t="s">
        <v>217</v>
      </c>
      <c r="F1307" s="9">
        <v>5</v>
      </c>
      <c r="G1307" s="28" t="s">
        <v>161</v>
      </c>
      <c r="H1307" s="28">
        <v>0</v>
      </c>
      <c r="I1307" s="28">
        <v>22</v>
      </c>
      <c r="J1307" s="28" t="s">
        <v>236</v>
      </c>
      <c r="K1307" s="28">
        <v>0</v>
      </c>
      <c r="L1307" s="28" t="s">
        <v>238</v>
      </c>
      <c r="M1307" s="1">
        <v>2</v>
      </c>
      <c r="N1307" s="1" t="str">
        <f t="shared" si="155"/>
        <v>10</v>
      </c>
    </row>
    <row r="1308" spans="1:14" x14ac:dyDescent="0.25">
      <c r="A1308" s="5" t="str">
        <f t="shared" si="156"/>
        <v>41006913</v>
      </c>
      <c r="B1308" s="5">
        <v>41006</v>
      </c>
      <c r="C1308" s="19" t="s">
        <v>126</v>
      </c>
      <c r="D1308" s="5">
        <v>13</v>
      </c>
      <c r="E1308" s="8" t="s">
        <v>218</v>
      </c>
      <c r="F1308" s="9">
        <v>2</v>
      </c>
      <c r="G1308" s="28" t="s">
        <v>158</v>
      </c>
      <c r="H1308" s="28">
        <v>0</v>
      </c>
      <c r="I1308" s="28">
        <v>3</v>
      </c>
      <c r="J1308" s="28" t="s">
        <v>159</v>
      </c>
      <c r="K1308" s="28">
        <v>0</v>
      </c>
      <c r="L1308" s="28" t="s">
        <v>237</v>
      </c>
      <c r="M1308" s="1">
        <v>2</v>
      </c>
      <c r="N1308" s="1" t="str">
        <f t="shared" si="155"/>
        <v>10</v>
      </c>
    </row>
    <row r="1309" spans="1:14" x14ac:dyDescent="0.25">
      <c r="A1309" s="5" t="str">
        <f t="shared" si="156"/>
        <v>41006914</v>
      </c>
      <c r="B1309" s="5">
        <v>41006</v>
      </c>
      <c r="C1309" s="19" t="s">
        <v>126</v>
      </c>
      <c r="D1309" s="5">
        <v>14</v>
      </c>
      <c r="E1309" s="8" t="s">
        <v>219</v>
      </c>
      <c r="F1309" s="9">
        <v>5</v>
      </c>
      <c r="G1309" s="28" t="s">
        <v>161</v>
      </c>
      <c r="H1309" s="28">
        <v>0</v>
      </c>
      <c r="I1309" s="28">
        <v>22</v>
      </c>
      <c r="J1309" s="28" t="s">
        <v>236</v>
      </c>
      <c r="K1309" s="28">
        <v>0</v>
      </c>
      <c r="L1309" s="28" t="s">
        <v>238</v>
      </c>
      <c r="M1309" s="1">
        <v>2</v>
      </c>
      <c r="N1309" s="1" t="str">
        <f t="shared" si="155"/>
        <v>10</v>
      </c>
    </row>
    <row r="1310" spans="1:14" x14ac:dyDescent="0.25">
      <c r="A1310" s="5" t="str">
        <f t="shared" si="156"/>
        <v>41006915</v>
      </c>
      <c r="B1310" s="5">
        <v>41006</v>
      </c>
      <c r="C1310" s="19" t="s">
        <v>126</v>
      </c>
      <c r="D1310" s="5">
        <v>15</v>
      </c>
      <c r="E1310" s="8" t="s">
        <v>220</v>
      </c>
      <c r="F1310" s="9">
        <v>2</v>
      </c>
      <c r="G1310" s="28" t="s">
        <v>158</v>
      </c>
      <c r="H1310" s="28">
        <v>0</v>
      </c>
      <c r="I1310" s="28">
        <v>3</v>
      </c>
      <c r="J1310" s="28" t="s">
        <v>159</v>
      </c>
      <c r="K1310" s="28">
        <v>0</v>
      </c>
      <c r="L1310" s="28" t="s">
        <v>237</v>
      </c>
      <c r="M1310" s="1">
        <v>2</v>
      </c>
      <c r="N1310" s="1" t="str">
        <f t="shared" si="155"/>
        <v>10</v>
      </c>
    </row>
    <row r="1311" spans="1:14" x14ac:dyDescent="0.25">
      <c r="A1311" s="5" t="str">
        <f t="shared" si="146"/>
        <v>41007901</v>
      </c>
      <c r="B1311" s="5">
        <v>41007</v>
      </c>
      <c r="C1311" s="5" t="s">
        <v>127</v>
      </c>
      <c r="D1311" s="5">
        <v>1</v>
      </c>
      <c r="E1311" s="8" t="s">
        <v>133</v>
      </c>
      <c r="F1311" s="9">
        <v>3</v>
      </c>
      <c r="G1311" s="28" t="s">
        <v>159</v>
      </c>
      <c r="H1311" s="28">
        <v>112</v>
      </c>
      <c r="I1311" s="28">
        <v>1</v>
      </c>
      <c r="J1311" s="28" t="s">
        <v>156</v>
      </c>
      <c r="K1311" s="28">
        <v>937</v>
      </c>
      <c r="L1311" s="28" t="str">
        <f>G1311&amp;"+"&amp;H1311&amp;"，"&amp;J1311&amp;"+"&amp;K1311</f>
        <v>防御+112，生命+937</v>
      </c>
      <c r="M1311" s="1">
        <v>3</v>
      </c>
      <c r="N1311" s="1" t="str">
        <f t="shared" si="155"/>
        <v>10</v>
      </c>
    </row>
    <row r="1312" spans="1:14" x14ac:dyDescent="0.25">
      <c r="A1312" s="5" t="str">
        <f t="shared" si="146"/>
        <v>41007902</v>
      </c>
      <c r="B1312" s="5">
        <v>41007</v>
      </c>
      <c r="C1312" s="5" t="s">
        <v>127</v>
      </c>
      <c r="D1312" s="5">
        <v>2</v>
      </c>
      <c r="E1312" s="8" t="s">
        <v>134</v>
      </c>
      <c r="F1312" s="9">
        <v>4</v>
      </c>
      <c r="G1312" s="28" t="s">
        <v>160</v>
      </c>
      <c r="H1312" s="28">
        <v>22</v>
      </c>
      <c r="I1312" s="28">
        <v>10</v>
      </c>
      <c r="J1312" s="28" t="s">
        <v>165</v>
      </c>
      <c r="K1312" s="28">
        <v>30</v>
      </c>
      <c r="L1312" s="28" t="str">
        <f>G1312&amp;"+"&amp;H1312/10&amp;"%，"&amp;J1312&amp;"+"&amp;K1312/10&amp;"%"</f>
        <v>生命加成+2.2%，闪避+3%</v>
      </c>
      <c r="M1312" s="1">
        <v>3</v>
      </c>
      <c r="N1312" s="1" t="str">
        <f t="shared" si="155"/>
        <v>10</v>
      </c>
    </row>
    <row r="1313" spans="1:14" x14ac:dyDescent="0.25">
      <c r="A1313" s="5" t="str">
        <f t="shared" si="146"/>
        <v>41007903</v>
      </c>
      <c r="B1313" s="5">
        <v>41007</v>
      </c>
      <c r="C1313" s="5" t="s">
        <v>127</v>
      </c>
      <c r="D1313" s="5">
        <v>3</v>
      </c>
      <c r="E1313" s="8" t="s">
        <v>135</v>
      </c>
      <c r="F1313" s="9">
        <v>6</v>
      </c>
      <c r="G1313" s="28" t="s">
        <v>162</v>
      </c>
      <c r="H1313" s="28">
        <v>30</v>
      </c>
      <c r="I1313" s="28">
        <v>1</v>
      </c>
      <c r="J1313" s="28" t="s">
        <v>156</v>
      </c>
      <c r="K1313" s="28">
        <v>2812</v>
      </c>
      <c r="L1313" s="28" t="str">
        <f>G1313&amp;"+"&amp;H1313/10&amp;"%，"&amp;J1313&amp;"+"&amp;K1313&amp;""</f>
        <v>防御加成+3%，生命+2812</v>
      </c>
      <c r="M1313" s="1">
        <v>3</v>
      </c>
      <c r="N1313" s="1" t="str">
        <f t="shared" si="155"/>
        <v>10</v>
      </c>
    </row>
    <row r="1314" spans="1:14" x14ac:dyDescent="0.25">
      <c r="A1314" s="5" t="str">
        <f t="shared" si="146"/>
        <v>41007904</v>
      </c>
      <c r="B1314" s="5">
        <v>41007</v>
      </c>
      <c r="C1314" s="5" t="s">
        <v>127</v>
      </c>
      <c r="D1314" s="5">
        <v>4</v>
      </c>
      <c r="E1314" s="8" t="s">
        <v>136</v>
      </c>
      <c r="F1314" s="9">
        <v>8</v>
      </c>
      <c r="G1314" s="28" t="s">
        <v>163</v>
      </c>
      <c r="H1314" s="28">
        <v>11</v>
      </c>
      <c r="I1314" s="28">
        <v>14</v>
      </c>
      <c r="J1314" s="28" t="s">
        <v>168</v>
      </c>
      <c r="K1314" s="28">
        <v>75</v>
      </c>
      <c r="L1314" s="28" t="str">
        <f>G1314&amp;"+"&amp;H1314/10&amp;"%，"&amp;J1314&amp;"+"&amp;K1314/10&amp;"%"</f>
        <v>伤害减免+1.1%，暴击免伤+7.5%</v>
      </c>
      <c r="M1314" s="1">
        <v>3</v>
      </c>
      <c r="N1314" s="1" t="str">
        <f t="shared" si="155"/>
        <v>10</v>
      </c>
    </row>
    <row r="1315" spans="1:14" x14ac:dyDescent="0.25">
      <c r="A1315" s="5" t="str">
        <f t="shared" si="146"/>
        <v>41007905</v>
      </c>
      <c r="B1315" s="5">
        <v>41007</v>
      </c>
      <c r="C1315" s="5" t="s">
        <v>127</v>
      </c>
      <c r="D1315" s="5">
        <v>5</v>
      </c>
      <c r="E1315" s="8" t="s">
        <v>137</v>
      </c>
      <c r="F1315" s="9">
        <v>4</v>
      </c>
      <c r="G1315" s="28" t="s">
        <v>160</v>
      </c>
      <c r="H1315" s="28">
        <v>45</v>
      </c>
      <c r="I1315" s="28">
        <v>8</v>
      </c>
      <c r="J1315" s="28" t="s">
        <v>163</v>
      </c>
      <c r="K1315" s="28">
        <v>15</v>
      </c>
      <c r="L1315" s="28" t="str">
        <f>G1315&amp;"+"&amp;H1315/10&amp;"%，"&amp;J1315&amp;"+"&amp;K1315/10&amp;"%"</f>
        <v>生命加成+4.5%，伤害减免+1.5%</v>
      </c>
      <c r="M1315" s="1">
        <v>3</v>
      </c>
      <c r="N1315" s="1" t="str">
        <f t="shared" si="155"/>
        <v>10</v>
      </c>
    </row>
    <row r="1316" spans="1:14" x14ac:dyDescent="0.25">
      <c r="A1316" s="5" t="str">
        <f t="shared" si="146"/>
        <v>41007906</v>
      </c>
      <c r="B1316" s="5">
        <v>41007</v>
      </c>
      <c r="C1316" s="5" t="s">
        <v>127</v>
      </c>
      <c r="D1316" s="5">
        <v>6</v>
      </c>
      <c r="E1316" s="8" t="s">
        <v>211</v>
      </c>
      <c r="F1316" s="9">
        <v>3</v>
      </c>
      <c r="G1316" s="28" t="s">
        <v>159</v>
      </c>
      <c r="H1316" s="28">
        <v>225</v>
      </c>
      <c r="I1316" s="28">
        <v>1</v>
      </c>
      <c r="J1316" s="28" t="s">
        <v>156</v>
      </c>
      <c r="K1316" s="28">
        <v>7350</v>
      </c>
      <c r="L1316" s="28" t="str">
        <f>G1316&amp;"+"&amp;H1316&amp;"，"&amp;J1316&amp;"+"&amp;K1316&amp;""</f>
        <v>防御+225，生命+7350</v>
      </c>
      <c r="M1316" s="1">
        <v>3</v>
      </c>
      <c r="N1316" s="1" t="str">
        <f t="shared" si="155"/>
        <v>10</v>
      </c>
    </row>
    <row r="1317" spans="1:14" x14ac:dyDescent="0.25">
      <c r="A1317" s="5" t="str">
        <f t="shared" si="146"/>
        <v>41007907</v>
      </c>
      <c r="B1317" s="5">
        <v>41007</v>
      </c>
      <c r="C1317" s="5" t="s">
        <v>127</v>
      </c>
      <c r="D1317" s="5">
        <v>7</v>
      </c>
      <c r="E1317" s="8" t="s">
        <v>212</v>
      </c>
      <c r="F1317" s="9">
        <v>6</v>
      </c>
      <c r="G1317" s="28" t="s">
        <v>162</v>
      </c>
      <c r="H1317" s="28">
        <v>30</v>
      </c>
      <c r="I1317" s="28">
        <v>23</v>
      </c>
      <c r="J1317" s="28" t="s">
        <v>262</v>
      </c>
      <c r="K1317" s="28">
        <v>11</v>
      </c>
      <c r="L1317" s="28" t="str">
        <f>G1317&amp;"+"&amp;H1317/10&amp;"%，"&amp;J1317&amp;"+"&amp;K1317/10&amp;"%"</f>
        <v>防御加成+3%，最终免伤+1.1%</v>
      </c>
      <c r="M1317" s="1">
        <v>3</v>
      </c>
      <c r="N1317" s="1" t="str">
        <f t="shared" si="155"/>
        <v>10</v>
      </c>
    </row>
    <row r="1318" spans="1:14" x14ac:dyDescent="0.25">
      <c r="A1318" s="5" t="str">
        <f t="shared" si="146"/>
        <v>41007908</v>
      </c>
      <c r="B1318" s="5">
        <v>41007</v>
      </c>
      <c r="C1318" s="5" t="s">
        <v>127</v>
      </c>
      <c r="D1318" s="5">
        <v>8</v>
      </c>
      <c r="E1318" s="8" t="s">
        <v>213</v>
      </c>
      <c r="F1318" s="9">
        <v>3</v>
      </c>
      <c r="G1318" s="28" t="s">
        <v>159</v>
      </c>
      <c r="H1318" s="28">
        <v>337</v>
      </c>
      <c r="I1318" s="28">
        <v>1</v>
      </c>
      <c r="J1318" s="28" t="s">
        <v>156</v>
      </c>
      <c r="K1318" s="28">
        <v>10800</v>
      </c>
      <c r="L1318" s="28" t="str">
        <f>G1318&amp;"+"&amp;H1318&amp;"，"&amp;J1318&amp;"+"&amp;K1318&amp;""</f>
        <v>防御+337，生命+10800</v>
      </c>
      <c r="M1318" s="1">
        <v>3</v>
      </c>
      <c r="N1318" s="1" t="str">
        <f t="shared" si="155"/>
        <v>10</v>
      </c>
    </row>
    <row r="1319" spans="1:14" x14ac:dyDescent="0.25">
      <c r="A1319" s="5" t="str">
        <f t="shared" si="146"/>
        <v>41007909</v>
      </c>
      <c r="B1319" s="5">
        <v>41007</v>
      </c>
      <c r="C1319" s="5" t="s">
        <v>127</v>
      </c>
      <c r="D1319" s="5">
        <v>9</v>
      </c>
      <c r="E1319" s="8" t="s">
        <v>214</v>
      </c>
      <c r="F1319" s="9">
        <v>6</v>
      </c>
      <c r="G1319" s="28" t="s">
        <v>162</v>
      </c>
      <c r="H1319" s="28">
        <v>45</v>
      </c>
      <c r="I1319" s="28">
        <v>23</v>
      </c>
      <c r="J1319" s="28" t="s">
        <v>262</v>
      </c>
      <c r="K1319" s="28">
        <v>15</v>
      </c>
      <c r="L1319" s="28" t="str">
        <f>G1319&amp;"+"&amp;H1319/10&amp;"%，"&amp;J1319&amp;"+"&amp;K1319/10&amp;"%"</f>
        <v>防御加成+4.5%，最终免伤+1.5%</v>
      </c>
      <c r="M1319" s="1">
        <v>3</v>
      </c>
      <c r="N1319" s="1" t="str">
        <f t="shared" si="155"/>
        <v>10</v>
      </c>
    </row>
    <row r="1320" spans="1:14" x14ac:dyDescent="0.25">
      <c r="A1320" s="5" t="str">
        <f>B1320&amp;9&amp;D1320</f>
        <v>41007910</v>
      </c>
      <c r="B1320" s="5">
        <v>41007</v>
      </c>
      <c r="C1320" s="5" t="s">
        <v>127</v>
      </c>
      <c r="D1320" s="5">
        <v>10</v>
      </c>
      <c r="E1320" s="8" t="s">
        <v>215</v>
      </c>
      <c r="F1320" s="9">
        <v>3</v>
      </c>
      <c r="G1320" s="28" t="s">
        <v>159</v>
      </c>
      <c r="H1320" s="28">
        <v>506</v>
      </c>
      <c r="I1320" s="28">
        <v>1</v>
      </c>
      <c r="J1320" s="28" t="s">
        <v>156</v>
      </c>
      <c r="K1320" s="28">
        <v>16200</v>
      </c>
      <c r="L1320" s="28" t="str">
        <f>G1320&amp;"+"&amp;H1320&amp;"，"&amp;J1320&amp;"+"&amp;K1320&amp;""</f>
        <v>防御+506，生命+16200</v>
      </c>
      <c r="M1320" s="1">
        <v>3</v>
      </c>
      <c r="N1320" s="1" t="str">
        <f t="shared" si="155"/>
        <v>10</v>
      </c>
    </row>
    <row r="1321" spans="1:14" x14ac:dyDescent="0.25">
      <c r="A1321" s="5" t="str">
        <f t="shared" ref="A1321:A1325" si="157">B1321&amp;9&amp;D1321</f>
        <v>41007911</v>
      </c>
      <c r="B1321" s="5">
        <v>41007</v>
      </c>
      <c r="C1321" s="5" t="s">
        <v>127</v>
      </c>
      <c r="D1321" s="5">
        <v>11</v>
      </c>
      <c r="E1321" s="8" t="s">
        <v>216</v>
      </c>
      <c r="F1321" s="9">
        <v>3</v>
      </c>
      <c r="G1321" s="28" t="s">
        <v>159</v>
      </c>
      <c r="H1321" s="28">
        <v>0</v>
      </c>
      <c r="I1321" s="28">
        <v>1</v>
      </c>
      <c r="J1321" s="28" t="s">
        <v>156</v>
      </c>
      <c r="K1321" s="28">
        <v>0</v>
      </c>
      <c r="L1321" s="28" t="str">
        <f>G1321&amp;"+"&amp;H1321&amp;"，"&amp;J1321&amp;"+"&amp;K1321&amp;""</f>
        <v>防御+0，生命+0</v>
      </c>
      <c r="M1321" s="1">
        <v>3</v>
      </c>
      <c r="N1321" s="1" t="str">
        <f t="shared" si="155"/>
        <v>10</v>
      </c>
    </row>
    <row r="1322" spans="1:14" x14ac:dyDescent="0.25">
      <c r="A1322" s="5" t="str">
        <f t="shared" si="157"/>
        <v>41007912</v>
      </c>
      <c r="B1322" s="5">
        <v>41007</v>
      </c>
      <c r="C1322" s="5" t="s">
        <v>127</v>
      </c>
      <c r="D1322" s="5">
        <v>12</v>
      </c>
      <c r="E1322" s="8" t="s">
        <v>217</v>
      </c>
      <c r="F1322" s="9">
        <v>6</v>
      </c>
      <c r="G1322" s="28" t="s">
        <v>162</v>
      </c>
      <c r="H1322" s="28">
        <v>0</v>
      </c>
      <c r="I1322" s="28">
        <v>23</v>
      </c>
      <c r="J1322" s="28" t="s">
        <v>262</v>
      </c>
      <c r="K1322" s="28">
        <v>0</v>
      </c>
      <c r="L1322" s="28" t="str">
        <f>G1322&amp;"+"&amp;H1322/10&amp;"%，"&amp;J1322&amp;"+"&amp;K1322/10&amp;"%"</f>
        <v>防御加成+0%，最终免伤+0%</v>
      </c>
      <c r="M1322" s="1">
        <v>3</v>
      </c>
      <c r="N1322" s="1" t="str">
        <f t="shared" si="155"/>
        <v>10</v>
      </c>
    </row>
    <row r="1323" spans="1:14" x14ac:dyDescent="0.25">
      <c r="A1323" s="5" t="str">
        <f t="shared" si="157"/>
        <v>41007913</v>
      </c>
      <c r="B1323" s="5">
        <v>41007</v>
      </c>
      <c r="C1323" s="5" t="s">
        <v>127</v>
      </c>
      <c r="D1323" s="5">
        <v>13</v>
      </c>
      <c r="E1323" s="8" t="s">
        <v>218</v>
      </c>
      <c r="F1323" s="9">
        <v>3</v>
      </c>
      <c r="G1323" s="28" t="s">
        <v>159</v>
      </c>
      <c r="H1323" s="28">
        <v>0</v>
      </c>
      <c r="I1323" s="28">
        <v>1</v>
      </c>
      <c r="J1323" s="28" t="s">
        <v>156</v>
      </c>
      <c r="K1323" s="28">
        <v>0</v>
      </c>
      <c r="L1323" s="28" t="str">
        <f>G1323&amp;"+"&amp;H1323&amp;"，"&amp;J1323&amp;"+"&amp;K1323&amp;""</f>
        <v>防御+0，生命+0</v>
      </c>
      <c r="M1323" s="1">
        <v>3</v>
      </c>
      <c r="N1323" s="1" t="str">
        <f t="shared" si="155"/>
        <v>10</v>
      </c>
    </row>
    <row r="1324" spans="1:14" x14ac:dyDescent="0.25">
      <c r="A1324" s="5" t="str">
        <f t="shared" si="157"/>
        <v>41007914</v>
      </c>
      <c r="B1324" s="5">
        <v>41007</v>
      </c>
      <c r="C1324" s="5" t="s">
        <v>127</v>
      </c>
      <c r="D1324" s="5">
        <v>14</v>
      </c>
      <c r="E1324" s="8" t="s">
        <v>219</v>
      </c>
      <c r="F1324" s="9">
        <v>6</v>
      </c>
      <c r="G1324" s="28" t="s">
        <v>162</v>
      </c>
      <c r="H1324" s="28">
        <v>0</v>
      </c>
      <c r="I1324" s="28">
        <v>23</v>
      </c>
      <c r="J1324" s="28" t="s">
        <v>262</v>
      </c>
      <c r="K1324" s="28">
        <v>0</v>
      </c>
      <c r="L1324" s="28" t="str">
        <f>G1324&amp;"+"&amp;H1324/10&amp;"%，"&amp;J1324&amp;"+"&amp;K1324/10&amp;"%"</f>
        <v>防御加成+0%，最终免伤+0%</v>
      </c>
      <c r="M1324" s="1">
        <v>3</v>
      </c>
      <c r="N1324" s="1" t="str">
        <f t="shared" si="155"/>
        <v>10</v>
      </c>
    </row>
    <row r="1325" spans="1:14" x14ac:dyDescent="0.25">
      <c r="A1325" s="5" t="str">
        <f t="shared" si="157"/>
        <v>41007915</v>
      </c>
      <c r="B1325" s="5">
        <v>41007</v>
      </c>
      <c r="C1325" s="5" t="s">
        <v>127</v>
      </c>
      <c r="D1325" s="5">
        <v>15</v>
      </c>
      <c r="E1325" s="8" t="s">
        <v>220</v>
      </c>
      <c r="F1325" s="9">
        <v>3</v>
      </c>
      <c r="G1325" s="28" t="s">
        <v>159</v>
      </c>
      <c r="H1325" s="28">
        <v>0</v>
      </c>
      <c r="I1325" s="28">
        <v>1</v>
      </c>
      <c r="J1325" s="28" t="s">
        <v>156</v>
      </c>
      <c r="K1325" s="28">
        <v>0</v>
      </c>
      <c r="L1325" s="28" t="str">
        <f>G1325&amp;"+"&amp;H1325&amp;"，"&amp;J1325&amp;"+"&amp;K1325&amp;""</f>
        <v>防御+0，生命+0</v>
      </c>
      <c r="M1325" s="1">
        <v>3</v>
      </c>
      <c r="N1325" s="1" t="str">
        <f t="shared" si="155"/>
        <v>10</v>
      </c>
    </row>
    <row r="1326" spans="1:14" x14ac:dyDescent="0.25">
      <c r="A1326" s="5" t="str">
        <f t="shared" si="146"/>
        <v>41008901</v>
      </c>
      <c r="B1326" s="5">
        <v>41008</v>
      </c>
      <c r="C1326" s="19" t="s">
        <v>128</v>
      </c>
      <c r="D1326" s="5">
        <v>1</v>
      </c>
      <c r="E1326" s="8" t="s">
        <v>133</v>
      </c>
      <c r="F1326" s="9">
        <v>2</v>
      </c>
      <c r="G1326" s="28" t="s">
        <v>158</v>
      </c>
      <c r="H1326" s="28">
        <v>200</v>
      </c>
      <c r="I1326" s="28">
        <v>1</v>
      </c>
      <c r="J1326" s="28" t="s">
        <v>156</v>
      </c>
      <c r="K1326" s="28">
        <v>500</v>
      </c>
      <c r="L1326" s="28" t="s">
        <v>239</v>
      </c>
      <c r="M1326" s="1">
        <v>2</v>
      </c>
      <c r="N1326" s="1" t="str">
        <f t="shared" si="155"/>
        <v>10</v>
      </c>
    </row>
    <row r="1327" spans="1:14" x14ac:dyDescent="0.25">
      <c r="A1327" s="5" t="str">
        <f t="shared" si="146"/>
        <v>41008902</v>
      </c>
      <c r="B1327" s="5">
        <v>41008</v>
      </c>
      <c r="C1327" s="19" t="s">
        <v>128</v>
      </c>
      <c r="D1327" s="5">
        <v>2</v>
      </c>
      <c r="E1327" s="8" t="s">
        <v>134</v>
      </c>
      <c r="F1327" s="9">
        <v>5</v>
      </c>
      <c r="G1327" s="28" t="s">
        <v>161</v>
      </c>
      <c r="H1327" s="28">
        <v>40</v>
      </c>
      <c r="I1327" s="28">
        <v>9</v>
      </c>
      <c r="J1327" s="28" t="s">
        <v>164</v>
      </c>
      <c r="K1327" s="28">
        <v>40</v>
      </c>
      <c r="L1327" s="28" t="s">
        <v>240</v>
      </c>
      <c r="M1327" s="1">
        <v>2</v>
      </c>
      <c r="N1327" s="1" t="str">
        <f t="shared" si="155"/>
        <v>10</v>
      </c>
    </row>
    <row r="1328" spans="1:14" x14ac:dyDescent="0.25">
      <c r="A1328" s="5" t="str">
        <f t="shared" si="146"/>
        <v>41008903</v>
      </c>
      <c r="B1328" s="5">
        <v>41008</v>
      </c>
      <c r="C1328" s="19" t="s">
        <v>128</v>
      </c>
      <c r="D1328" s="5">
        <v>3</v>
      </c>
      <c r="E1328" s="8" t="s">
        <v>135</v>
      </c>
      <c r="F1328" s="9">
        <v>3</v>
      </c>
      <c r="G1328" s="28" t="s">
        <v>159</v>
      </c>
      <c r="H1328" s="28">
        <v>200</v>
      </c>
      <c r="I1328" s="28">
        <v>1</v>
      </c>
      <c r="J1328" s="28" t="s">
        <v>156</v>
      </c>
      <c r="K1328" s="28">
        <v>1500</v>
      </c>
      <c r="L1328" s="28" t="s">
        <v>241</v>
      </c>
      <c r="M1328" s="1">
        <v>2</v>
      </c>
      <c r="N1328" s="1" t="str">
        <f t="shared" si="155"/>
        <v>10</v>
      </c>
    </row>
    <row r="1329" spans="1:14" x14ac:dyDescent="0.25">
      <c r="A1329" s="5" t="str">
        <f t="shared" si="146"/>
        <v>41008904</v>
      </c>
      <c r="B1329" s="5">
        <v>41008</v>
      </c>
      <c r="C1329" s="19" t="s">
        <v>128</v>
      </c>
      <c r="D1329" s="5">
        <v>4</v>
      </c>
      <c r="E1329" s="8" t="s">
        <v>136</v>
      </c>
      <c r="F1329" s="9">
        <v>7</v>
      </c>
      <c r="G1329" s="28" t="s">
        <v>151</v>
      </c>
      <c r="H1329" s="28">
        <v>30</v>
      </c>
      <c r="I1329" s="28">
        <v>13</v>
      </c>
      <c r="J1329" s="28" t="s">
        <v>167</v>
      </c>
      <c r="K1329" s="28">
        <v>80</v>
      </c>
      <c r="L1329" s="28" t="s">
        <v>242</v>
      </c>
      <c r="M1329" s="1">
        <v>2</v>
      </c>
      <c r="N1329" s="1" t="str">
        <f t="shared" si="155"/>
        <v>10</v>
      </c>
    </row>
    <row r="1330" spans="1:14" x14ac:dyDescent="0.25">
      <c r="A1330" s="5" t="str">
        <f t="shared" si="146"/>
        <v>41008905</v>
      </c>
      <c r="B1330" s="5">
        <v>41008</v>
      </c>
      <c r="C1330" s="19" t="s">
        <v>128</v>
      </c>
      <c r="D1330" s="5">
        <v>5</v>
      </c>
      <c r="E1330" s="8" t="s">
        <v>137</v>
      </c>
      <c r="F1330" s="9">
        <v>7</v>
      </c>
      <c r="G1330" s="28" t="s">
        <v>151</v>
      </c>
      <c r="H1330" s="28">
        <v>50</v>
      </c>
      <c r="I1330" s="28">
        <v>8</v>
      </c>
      <c r="J1330" s="28" t="s">
        <v>163</v>
      </c>
      <c r="K1330" s="28">
        <v>20</v>
      </c>
      <c r="L1330" s="28" t="s">
        <v>243</v>
      </c>
      <c r="M1330" s="1">
        <v>2</v>
      </c>
      <c r="N1330" s="1" t="str">
        <f t="shared" si="155"/>
        <v>10</v>
      </c>
    </row>
    <row r="1331" spans="1:14" x14ac:dyDescent="0.25">
      <c r="A1331" s="5" t="str">
        <f t="shared" ref="A1331:A1334" si="158">B1331&amp;90&amp;D1331</f>
        <v>41008906</v>
      </c>
      <c r="B1331" s="5">
        <v>41008</v>
      </c>
      <c r="C1331" s="19" t="s">
        <v>128</v>
      </c>
      <c r="D1331" s="5">
        <v>6</v>
      </c>
      <c r="E1331" s="8" t="s">
        <v>211</v>
      </c>
      <c r="F1331" s="9">
        <v>2</v>
      </c>
      <c r="G1331" s="28" t="s">
        <v>158</v>
      </c>
      <c r="H1331" s="28">
        <v>1000</v>
      </c>
      <c r="I1331" s="28">
        <v>3</v>
      </c>
      <c r="J1331" s="28" t="s">
        <v>159</v>
      </c>
      <c r="K1331" s="28">
        <v>300</v>
      </c>
      <c r="L1331" s="28" t="s">
        <v>244</v>
      </c>
      <c r="M1331" s="1">
        <v>2</v>
      </c>
      <c r="N1331" s="1" t="str">
        <f t="shared" si="155"/>
        <v>10</v>
      </c>
    </row>
    <row r="1332" spans="1:14" x14ac:dyDescent="0.25">
      <c r="A1332" s="5" t="str">
        <f t="shared" si="158"/>
        <v>41008907</v>
      </c>
      <c r="B1332" s="5">
        <v>41008</v>
      </c>
      <c r="C1332" s="19" t="s">
        <v>128</v>
      </c>
      <c r="D1332" s="5">
        <v>7</v>
      </c>
      <c r="E1332" s="8" t="s">
        <v>212</v>
      </c>
      <c r="F1332" s="9">
        <v>5</v>
      </c>
      <c r="G1332" s="28" t="s">
        <v>161</v>
      </c>
      <c r="H1332" s="28">
        <v>40</v>
      </c>
      <c r="I1332" s="28">
        <v>22</v>
      </c>
      <c r="J1332" s="28" t="s">
        <v>236</v>
      </c>
      <c r="K1332" s="28">
        <v>15</v>
      </c>
      <c r="L1332" s="28" t="s">
        <v>245</v>
      </c>
      <c r="M1332" s="1">
        <v>2</v>
      </c>
      <c r="N1332" s="1" t="str">
        <f t="shared" si="155"/>
        <v>10</v>
      </c>
    </row>
    <row r="1333" spans="1:14" x14ac:dyDescent="0.25">
      <c r="A1333" s="5" t="str">
        <f t="shared" si="158"/>
        <v>41008908</v>
      </c>
      <c r="B1333" s="5">
        <v>41008</v>
      </c>
      <c r="C1333" s="19" t="s">
        <v>128</v>
      </c>
      <c r="D1333" s="5">
        <v>8</v>
      </c>
      <c r="E1333" s="8" t="s">
        <v>213</v>
      </c>
      <c r="F1333" s="9">
        <v>2</v>
      </c>
      <c r="G1333" s="28" t="s">
        <v>158</v>
      </c>
      <c r="H1333" s="28">
        <v>1500</v>
      </c>
      <c r="I1333" s="28">
        <v>3</v>
      </c>
      <c r="J1333" s="28" t="s">
        <v>159</v>
      </c>
      <c r="K1333" s="28">
        <v>450</v>
      </c>
      <c r="L1333" s="28" t="s">
        <v>246</v>
      </c>
      <c r="M1333" s="1">
        <v>2</v>
      </c>
      <c r="N1333" s="1" t="str">
        <f t="shared" si="155"/>
        <v>10</v>
      </c>
    </row>
    <row r="1334" spans="1:14" x14ac:dyDescent="0.25">
      <c r="A1334" s="5" t="str">
        <f t="shared" si="158"/>
        <v>41008909</v>
      </c>
      <c r="B1334" s="5">
        <v>41008</v>
      </c>
      <c r="C1334" s="19" t="s">
        <v>128</v>
      </c>
      <c r="D1334" s="5">
        <v>9</v>
      </c>
      <c r="E1334" s="8" t="s">
        <v>214</v>
      </c>
      <c r="F1334" s="9">
        <v>5</v>
      </c>
      <c r="G1334" s="28" t="s">
        <v>161</v>
      </c>
      <c r="H1334" s="28">
        <v>60</v>
      </c>
      <c r="I1334" s="28">
        <v>22</v>
      </c>
      <c r="J1334" s="28" t="s">
        <v>236</v>
      </c>
      <c r="K1334" s="28">
        <v>22</v>
      </c>
      <c r="L1334" s="28" t="s">
        <v>247</v>
      </c>
      <c r="M1334" s="1">
        <v>2</v>
      </c>
      <c r="N1334" s="1" t="str">
        <f t="shared" si="155"/>
        <v>10</v>
      </c>
    </row>
    <row r="1335" spans="1:14" x14ac:dyDescent="0.25">
      <c r="A1335" s="5" t="str">
        <f>B1335&amp;9&amp;D1335</f>
        <v>41008910</v>
      </c>
      <c r="B1335" s="5">
        <v>41008</v>
      </c>
      <c r="C1335" s="19" t="s">
        <v>128</v>
      </c>
      <c r="D1335" s="5">
        <v>10</v>
      </c>
      <c r="E1335" s="8" t="s">
        <v>215</v>
      </c>
      <c r="F1335" s="9">
        <v>2</v>
      </c>
      <c r="G1335" s="28" t="s">
        <v>158</v>
      </c>
      <c r="H1335" s="28">
        <v>2250</v>
      </c>
      <c r="I1335" s="28">
        <v>3</v>
      </c>
      <c r="J1335" s="28" t="s">
        <v>159</v>
      </c>
      <c r="K1335" s="28">
        <v>675</v>
      </c>
      <c r="L1335" s="28" t="s">
        <v>248</v>
      </c>
      <c r="M1335" s="1">
        <v>2</v>
      </c>
      <c r="N1335" s="1" t="str">
        <f t="shared" si="155"/>
        <v>10</v>
      </c>
    </row>
    <row r="1336" spans="1:14" x14ac:dyDescent="0.25">
      <c r="A1336" s="5" t="str">
        <f t="shared" ref="A1336:A1340" si="159">B1336&amp;9&amp;D1336</f>
        <v>41008911</v>
      </c>
      <c r="B1336" s="5">
        <v>41008</v>
      </c>
      <c r="C1336" s="19" t="s">
        <v>128</v>
      </c>
      <c r="D1336" s="5">
        <v>11</v>
      </c>
      <c r="E1336" s="8" t="s">
        <v>216</v>
      </c>
      <c r="F1336" s="9">
        <v>2</v>
      </c>
      <c r="G1336" s="28" t="s">
        <v>158</v>
      </c>
      <c r="H1336" s="28">
        <v>0</v>
      </c>
      <c r="I1336" s="28">
        <v>3</v>
      </c>
      <c r="J1336" s="28" t="s">
        <v>159</v>
      </c>
      <c r="K1336" s="28">
        <v>0</v>
      </c>
      <c r="L1336" s="28" t="s">
        <v>237</v>
      </c>
      <c r="M1336" s="1">
        <v>2</v>
      </c>
      <c r="N1336" s="1" t="str">
        <f t="shared" si="155"/>
        <v>10</v>
      </c>
    </row>
    <row r="1337" spans="1:14" x14ac:dyDescent="0.25">
      <c r="A1337" s="5" t="str">
        <f t="shared" si="159"/>
        <v>41008912</v>
      </c>
      <c r="B1337" s="5">
        <v>41008</v>
      </c>
      <c r="C1337" s="19" t="s">
        <v>128</v>
      </c>
      <c r="D1337" s="5">
        <v>12</v>
      </c>
      <c r="E1337" s="8" t="s">
        <v>217</v>
      </c>
      <c r="F1337" s="9">
        <v>5</v>
      </c>
      <c r="G1337" s="28" t="s">
        <v>161</v>
      </c>
      <c r="H1337" s="28">
        <v>0</v>
      </c>
      <c r="I1337" s="28">
        <v>22</v>
      </c>
      <c r="J1337" s="28" t="s">
        <v>236</v>
      </c>
      <c r="K1337" s="28">
        <v>0</v>
      </c>
      <c r="L1337" s="28" t="s">
        <v>238</v>
      </c>
      <c r="M1337" s="1">
        <v>2</v>
      </c>
      <c r="N1337" s="1" t="str">
        <f t="shared" si="155"/>
        <v>10</v>
      </c>
    </row>
    <row r="1338" spans="1:14" x14ac:dyDescent="0.25">
      <c r="A1338" s="5" t="str">
        <f t="shared" si="159"/>
        <v>41008913</v>
      </c>
      <c r="B1338" s="5">
        <v>41008</v>
      </c>
      <c r="C1338" s="19" t="s">
        <v>128</v>
      </c>
      <c r="D1338" s="5">
        <v>13</v>
      </c>
      <c r="E1338" s="8" t="s">
        <v>218</v>
      </c>
      <c r="F1338" s="9">
        <v>2</v>
      </c>
      <c r="G1338" s="28" t="s">
        <v>158</v>
      </c>
      <c r="H1338" s="28">
        <v>0</v>
      </c>
      <c r="I1338" s="28">
        <v>3</v>
      </c>
      <c r="J1338" s="28" t="s">
        <v>159</v>
      </c>
      <c r="K1338" s="28">
        <v>0</v>
      </c>
      <c r="L1338" s="28" t="s">
        <v>237</v>
      </c>
      <c r="M1338" s="1">
        <v>2</v>
      </c>
      <c r="N1338" s="1" t="str">
        <f t="shared" si="155"/>
        <v>10</v>
      </c>
    </row>
    <row r="1339" spans="1:14" x14ac:dyDescent="0.25">
      <c r="A1339" s="5" t="str">
        <f t="shared" si="159"/>
        <v>41008914</v>
      </c>
      <c r="B1339" s="5">
        <v>41008</v>
      </c>
      <c r="C1339" s="19" t="s">
        <v>128</v>
      </c>
      <c r="D1339" s="5">
        <v>14</v>
      </c>
      <c r="E1339" s="8" t="s">
        <v>219</v>
      </c>
      <c r="F1339" s="9">
        <v>5</v>
      </c>
      <c r="G1339" s="28" t="s">
        <v>161</v>
      </c>
      <c r="H1339" s="28">
        <v>0</v>
      </c>
      <c r="I1339" s="28">
        <v>22</v>
      </c>
      <c r="J1339" s="28" t="s">
        <v>236</v>
      </c>
      <c r="K1339" s="28">
        <v>0</v>
      </c>
      <c r="L1339" s="28" t="s">
        <v>238</v>
      </c>
      <c r="M1339" s="1">
        <v>2</v>
      </c>
      <c r="N1339" s="1" t="str">
        <f t="shared" si="155"/>
        <v>10</v>
      </c>
    </row>
    <row r="1340" spans="1:14" x14ac:dyDescent="0.25">
      <c r="A1340" s="5" t="str">
        <f t="shared" si="159"/>
        <v>41008915</v>
      </c>
      <c r="B1340" s="5">
        <v>41008</v>
      </c>
      <c r="C1340" s="19" t="s">
        <v>128</v>
      </c>
      <c r="D1340" s="5">
        <v>15</v>
      </c>
      <c r="E1340" s="8" t="s">
        <v>220</v>
      </c>
      <c r="F1340" s="9">
        <v>2</v>
      </c>
      <c r="G1340" s="28" t="s">
        <v>158</v>
      </c>
      <c r="H1340" s="28">
        <v>0</v>
      </c>
      <c r="I1340" s="28">
        <v>3</v>
      </c>
      <c r="J1340" s="28" t="s">
        <v>159</v>
      </c>
      <c r="K1340" s="28">
        <v>0</v>
      </c>
      <c r="L1340" s="28" t="s">
        <v>237</v>
      </c>
      <c r="M1340" s="1">
        <v>2</v>
      </c>
      <c r="N1340" s="1" t="str">
        <f t="shared" si="155"/>
        <v>10</v>
      </c>
    </row>
  </sheetData>
  <autoFilter ref="A5:AA1340" xr:uid="{036B18D6-8F36-4482-95D1-05C0561A2A61}"/>
  <phoneticPr fontId="2" type="noConversion"/>
  <conditionalFormatting sqref="E4">
    <cfRule type="expression" dxfId="53" priority="64">
      <formula>E4="Excluded"</formula>
    </cfRule>
    <cfRule type="expression" dxfId="52" priority="65">
      <formula>E4="Server"</formula>
    </cfRule>
    <cfRule type="expression" dxfId="51" priority="66">
      <formula>E4="Clinent"</formula>
    </cfRule>
    <cfRule type="expression" dxfId="50" priority="67">
      <formula>E4="Both"</formula>
    </cfRule>
  </conditionalFormatting>
  <conditionalFormatting sqref="E4">
    <cfRule type="expression" dxfId="49" priority="63">
      <formula>E4="Client"</formula>
    </cfRule>
  </conditionalFormatting>
  <conditionalFormatting sqref="E4">
    <cfRule type="iconSet" priority="68">
      <iconSet iconSet="3Arrows">
        <cfvo type="percent" val="0"/>
        <cfvo type="percent" val="33"/>
        <cfvo type="percent" val="67"/>
      </iconSet>
    </cfRule>
  </conditionalFormatting>
  <conditionalFormatting sqref="G4 J4">
    <cfRule type="expression" dxfId="48" priority="46">
      <formula>G4="Excluded"</formula>
    </cfRule>
    <cfRule type="expression" dxfId="47" priority="47">
      <formula>G4="Server"</formula>
    </cfRule>
    <cfRule type="expression" dxfId="46" priority="48">
      <formula>G4="Clinent"</formula>
    </cfRule>
    <cfRule type="expression" dxfId="45" priority="49">
      <formula>G4="Both"</formula>
    </cfRule>
  </conditionalFormatting>
  <conditionalFormatting sqref="G4 J4">
    <cfRule type="expression" dxfId="44" priority="45">
      <formula>G4="Client"</formula>
    </cfRule>
  </conditionalFormatting>
  <conditionalFormatting sqref="G4 J4"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H4 K4">
    <cfRule type="expression" dxfId="43" priority="40">
      <formula>H4="Excluded"</formula>
    </cfRule>
    <cfRule type="expression" dxfId="42" priority="41">
      <formula>H4="Server"</formula>
    </cfRule>
    <cfRule type="expression" dxfId="41" priority="42">
      <formula>H4="Clinent"</formula>
    </cfRule>
    <cfRule type="expression" dxfId="40" priority="43">
      <formula>H4="Both"</formula>
    </cfRule>
  </conditionalFormatting>
  <conditionalFormatting sqref="H4 K4">
    <cfRule type="expression" dxfId="39" priority="39">
      <formula>H4="Client"</formula>
    </cfRule>
  </conditionalFormatting>
  <conditionalFormatting sqref="H4 K4">
    <cfRule type="iconSet" priority="44">
      <iconSet iconSet="3Arrows">
        <cfvo type="percent" val="0"/>
        <cfvo type="percent" val="33"/>
        <cfvo type="percent" val="67"/>
      </iconSet>
    </cfRule>
  </conditionalFormatting>
  <conditionalFormatting sqref="B4:D4">
    <cfRule type="expression" dxfId="38" priority="34">
      <formula>B4="Excluded"</formula>
    </cfRule>
    <cfRule type="expression" dxfId="37" priority="35">
      <formula>B4="Server"</formula>
    </cfRule>
    <cfRule type="expression" dxfId="36" priority="36">
      <formula>B4="Clinent"</formula>
    </cfRule>
    <cfRule type="expression" dxfId="35" priority="37">
      <formula>B4="Both"</formula>
    </cfRule>
  </conditionalFormatting>
  <conditionalFormatting sqref="B4:D4">
    <cfRule type="expression" dxfId="34" priority="33">
      <formula>B4="Client"</formula>
    </cfRule>
  </conditionalFormatting>
  <conditionalFormatting sqref="B4:D4"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H4 K4">
    <cfRule type="expression" dxfId="33" priority="28">
      <formula>H4="Excluded"</formula>
    </cfRule>
    <cfRule type="expression" dxfId="32" priority="29">
      <formula>H4="Server"</formula>
    </cfRule>
    <cfRule type="expression" dxfId="31" priority="30">
      <formula>H4="Clinent"</formula>
    </cfRule>
    <cfRule type="expression" dxfId="30" priority="31">
      <formula>H4="Both"</formula>
    </cfRule>
  </conditionalFormatting>
  <conditionalFormatting sqref="H4 K4">
    <cfRule type="expression" dxfId="29" priority="27">
      <formula>H4="Client"</formula>
    </cfRule>
  </conditionalFormatting>
  <conditionalFormatting sqref="H4 K4"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L4">
    <cfRule type="expression" dxfId="28" priority="22">
      <formula>L4="Excluded"</formula>
    </cfRule>
    <cfRule type="expression" dxfId="27" priority="23">
      <formula>L4="Server"</formula>
    </cfRule>
    <cfRule type="expression" dxfId="26" priority="24">
      <formula>L4="Clinent"</formula>
    </cfRule>
    <cfRule type="expression" dxfId="25" priority="25">
      <formula>L4="Both"</formula>
    </cfRule>
  </conditionalFormatting>
  <conditionalFormatting sqref="L4">
    <cfRule type="expression" dxfId="24" priority="21">
      <formula>L4="Client"</formula>
    </cfRule>
  </conditionalFormatting>
  <conditionalFormatting sqref="L4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A4:E4">
    <cfRule type="expression" dxfId="23" priority="1">
      <formula>A4="Client"</formula>
    </cfRule>
    <cfRule type="expression" dxfId="22" priority="2">
      <formula>A4="Excluded"</formula>
    </cfRule>
    <cfRule type="expression" dxfId="21" priority="3">
      <formula>A4="Server"</formula>
    </cfRule>
    <cfRule type="expression" dxfId="20" priority="4">
      <formula>A4="Clinent"</formula>
    </cfRule>
    <cfRule type="expression" dxfId="19" priority="5">
      <formula>A4="Both"</formula>
    </cfRule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A4:E4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F4:L4">
    <cfRule type="expression" dxfId="18" priority="69">
      <formula>F4="Client"</formula>
    </cfRule>
    <cfRule type="expression" dxfId="17" priority="70">
      <formula>F4="Excluded"</formula>
    </cfRule>
    <cfRule type="expression" dxfId="16" priority="71">
      <formula>F4="Server"</formula>
    </cfRule>
    <cfRule type="expression" dxfId="15" priority="72">
      <formula>F4="Clinent"</formula>
    </cfRule>
    <cfRule type="expression" dxfId="14" priority="73">
      <formula>F4="Both"</formula>
    </cfRule>
    <cfRule type="iconSet" priority="74">
      <iconSet iconSet="3Arrows">
        <cfvo type="percent" val="0"/>
        <cfvo type="percent" val="33"/>
        <cfvo type="percent" val="67"/>
      </iconSet>
    </cfRule>
  </conditionalFormatting>
  <conditionalFormatting sqref="F4:L4">
    <cfRule type="iconSet" priority="81">
      <iconSet iconSet="3Arrows">
        <cfvo type="percent" val="0"/>
        <cfvo type="percent" val="33"/>
        <cfvo type="percent" val="67"/>
      </iconSet>
    </cfRule>
  </conditionalFormatting>
  <dataValidations disablePrompts="1" count="1">
    <dataValidation type="list" allowBlank="1" showInputMessage="1" showErrorMessage="1" sqref="A4:L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27B8-FDDC-4036-AB8B-B8D9265FFB9B}">
  <dimension ref="A1:AD149"/>
  <sheetViews>
    <sheetView topLeftCell="A22" workbookViewId="0">
      <selection activeCell="R26" sqref="R26:T41"/>
    </sheetView>
  </sheetViews>
  <sheetFormatPr defaultColWidth="9" defaultRowHeight="13.8" x14ac:dyDescent="0.25"/>
  <cols>
    <col min="1" max="16384" width="9" style="5"/>
  </cols>
  <sheetData>
    <row r="1" spans="1:30" ht="15" customHeight="1" x14ac:dyDescent="0.25">
      <c r="A1" s="7">
        <v>41504302</v>
      </c>
      <c r="B1" s="7">
        <v>41504</v>
      </c>
      <c r="C1" s="7" t="s">
        <v>119</v>
      </c>
      <c r="D1" s="7">
        <v>4</v>
      </c>
      <c r="E1" s="7" t="s">
        <v>149</v>
      </c>
      <c r="F1" s="7" t="s">
        <v>150</v>
      </c>
      <c r="G1" s="10"/>
      <c r="H1" s="7">
        <v>13</v>
      </c>
      <c r="I1" s="7">
        <v>0</v>
      </c>
      <c r="J1" s="7" t="s">
        <v>150</v>
      </c>
      <c r="K1" s="7">
        <v>1000</v>
      </c>
      <c r="L1" s="7"/>
      <c r="M1" s="7">
        <v>10</v>
      </c>
      <c r="N1" s="7">
        <v>2</v>
      </c>
      <c r="O1" s="7"/>
      <c r="P1" s="7"/>
      <c r="Q1" s="7"/>
      <c r="R1" s="7"/>
      <c r="S1" s="7"/>
      <c r="T1" s="7">
        <v>12</v>
      </c>
      <c r="U1" s="7">
        <v>500</v>
      </c>
      <c r="V1" s="7"/>
      <c r="W1" s="7"/>
      <c r="X1" s="7">
        <v>7</v>
      </c>
      <c r="Y1" s="7" t="s">
        <v>151</v>
      </c>
      <c r="Z1" s="7">
        <v>300</v>
      </c>
      <c r="AA1" s="7"/>
      <c r="AB1" s="7"/>
      <c r="AC1" s="7"/>
      <c r="AD1" s="7" t="e">
        <f>[1]Sheet1!#REF!&amp;"如果目标血量低于50%，本次攻击伤害加成提高30%。"</f>
        <v>#REF!</v>
      </c>
    </row>
    <row r="15" spans="1:30" x14ac:dyDescent="0.25">
      <c r="R15" s="5">
        <v>2</v>
      </c>
    </row>
    <row r="26" spans="1:20" x14ac:dyDescent="0.25">
      <c r="F26" s="11" t="s">
        <v>152</v>
      </c>
      <c r="G26" s="11" t="s">
        <v>153</v>
      </c>
      <c r="H26" s="11" t="s">
        <v>154</v>
      </c>
      <c r="I26" s="11" t="s">
        <v>155</v>
      </c>
      <c r="L26" s="11" t="s">
        <v>152</v>
      </c>
      <c r="M26" s="11" t="s">
        <v>153</v>
      </c>
      <c r="N26" s="11" t="s">
        <v>154</v>
      </c>
      <c r="O26" s="11" t="s">
        <v>155</v>
      </c>
      <c r="R26" s="11">
        <v>1</v>
      </c>
      <c r="S26" s="5" t="s">
        <v>156</v>
      </c>
      <c r="T26" s="11">
        <v>1</v>
      </c>
    </row>
    <row r="27" spans="1:20" x14ac:dyDescent="0.25">
      <c r="A27" s="5">
        <v>181</v>
      </c>
      <c r="B27" s="5">
        <v>1</v>
      </c>
      <c r="C27" s="5">
        <v>1</v>
      </c>
      <c r="D27" s="12" t="s">
        <v>157</v>
      </c>
      <c r="E27" s="5">
        <v>18</v>
      </c>
      <c r="F27" s="13" t="str">
        <f t="shared" ref="F27:F86" si="0">VLOOKUP(L27,$R$26:$S$41,2,0)</f>
        <v>攻击</v>
      </c>
      <c r="G27" s="13">
        <v>320</v>
      </c>
      <c r="H27" s="13" t="str">
        <f t="shared" ref="H27:H86" si="1">VLOOKUP(N27,$R$26:$S$41,2,0)</f>
        <v>生命</v>
      </c>
      <c r="I27" s="13">
        <v>1600</v>
      </c>
      <c r="K27" s="5">
        <f>I27+G27*12.7925</f>
        <v>5693.6</v>
      </c>
      <c r="L27" s="14">
        <v>2</v>
      </c>
      <c r="M27" s="14"/>
      <c r="N27" s="14">
        <v>1</v>
      </c>
      <c r="O27" s="14"/>
      <c r="R27" s="5">
        <v>2</v>
      </c>
      <c r="S27" s="5" t="s">
        <v>158</v>
      </c>
      <c r="T27" s="5">
        <v>2</v>
      </c>
    </row>
    <row r="28" spans="1:20" x14ac:dyDescent="0.25">
      <c r="A28" s="5">
        <v>182</v>
      </c>
      <c r="B28" s="5">
        <v>1</v>
      </c>
      <c r="C28" s="5">
        <v>2</v>
      </c>
      <c r="D28" s="12" t="s">
        <v>157</v>
      </c>
      <c r="E28" s="5">
        <v>18</v>
      </c>
      <c r="F28" s="13" t="str">
        <f t="shared" si="0"/>
        <v>攻击加成</v>
      </c>
      <c r="G28" s="13">
        <v>60</v>
      </c>
      <c r="H28" s="13" t="str">
        <f t="shared" si="1"/>
        <v>防御加成</v>
      </c>
      <c r="I28" s="13">
        <v>40</v>
      </c>
      <c r="L28" s="14">
        <v>5</v>
      </c>
      <c r="M28" s="14"/>
      <c r="N28" s="14">
        <v>6</v>
      </c>
      <c r="O28" s="14"/>
      <c r="R28" s="5">
        <v>3</v>
      </c>
      <c r="S28" s="5" t="s">
        <v>159</v>
      </c>
      <c r="T28" s="5">
        <v>3</v>
      </c>
    </row>
    <row r="29" spans="1:20" x14ac:dyDescent="0.25">
      <c r="A29" s="5">
        <v>183</v>
      </c>
      <c r="B29" s="5">
        <v>1</v>
      </c>
      <c r="C29" s="5">
        <v>3</v>
      </c>
      <c r="D29" s="12" t="s">
        <v>157</v>
      </c>
      <c r="E29" s="5">
        <v>18</v>
      </c>
      <c r="F29" s="13" t="str">
        <f t="shared" si="0"/>
        <v>防御</v>
      </c>
      <c r="G29" s="13">
        <v>240</v>
      </c>
      <c r="H29" s="13" t="str">
        <f t="shared" si="1"/>
        <v>生命加成</v>
      </c>
      <c r="I29" s="13">
        <v>60</v>
      </c>
      <c r="L29" s="14">
        <v>3</v>
      </c>
      <c r="M29" s="14"/>
      <c r="N29" s="14">
        <v>4</v>
      </c>
      <c r="O29" s="14"/>
      <c r="R29" s="5">
        <v>4</v>
      </c>
      <c r="S29" s="5" t="s">
        <v>160</v>
      </c>
      <c r="T29" s="5">
        <v>4</v>
      </c>
    </row>
    <row r="30" spans="1:20" x14ac:dyDescent="0.25">
      <c r="A30" s="5">
        <v>184</v>
      </c>
      <c r="B30" s="5">
        <v>1</v>
      </c>
      <c r="C30" s="5">
        <v>4</v>
      </c>
      <c r="D30" s="12" t="s">
        <v>157</v>
      </c>
      <c r="E30" s="5">
        <v>18</v>
      </c>
      <c r="F30" s="13" t="str">
        <f t="shared" si="0"/>
        <v>伤害减免</v>
      </c>
      <c r="G30" s="13">
        <v>60</v>
      </c>
      <c r="H30" s="13" t="str">
        <f t="shared" si="1"/>
        <v>暴击免伤</v>
      </c>
      <c r="I30" s="13">
        <v>200</v>
      </c>
      <c r="L30" s="14">
        <v>8</v>
      </c>
      <c r="M30" s="14"/>
      <c r="N30" s="14">
        <v>14</v>
      </c>
      <c r="O30" s="14"/>
      <c r="R30" s="5">
        <v>5</v>
      </c>
      <c r="S30" s="5" t="s">
        <v>161</v>
      </c>
      <c r="T30" s="5">
        <v>5</v>
      </c>
    </row>
    <row r="31" spans="1:20" x14ac:dyDescent="0.25">
      <c r="A31" s="5">
        <v>185</v>
      </c>
      <c r="B31" s="5">
        <v>1</v>
      </c>
      <c r="C31" s="5">
        <v>5</v>
      </c>
      <c r="D31" s="12" t="s">
        <v>157</v>
      </c>
      <c r="E31" s="5">
        <v>18</v>
      </c>
      <c r="F31" s="13" t="str">
        <f t="shared" si="0"/>
        <v>伤害加成</v>
      </c>
      <c r="G31" s="13">
        <v>100</v>
      </c>
      <c r="H31" s="13" t="str">
        <f t="shared" si="1"/>
        <v>伤害减免</v>
      </c>
      <c r="I31" s="13">
        <v>80</v>
      </c>
      <c r="L31" s="14">
        <v>7</v>
      </c>
      <c r="M31" s="14"/>
      <c r="N31" s="14">
        <v>8</v>
      </c>
      <c r="O31" s="14"/>
      <c r="R31" s="5">
        <v>6</v>
      </c>
      <c r="S31" s="5" t="s">
        <v>162</v>
      </c>
      <c r="T31" s="5">
        <v>6</v>
      </c>
    </row>
    <row r="32" spans="1:20" x14ac:dyDescent="0.25">
      <c r="A32" s="5">
        <v>151</v>
      </c>
      <c r="B32" s="5">
        <v>1</v>
      </c>
      <c r="C32" s="5">
        <f>C27</f>
        <v>1</v>
      </c>
      <c r="D32" s="12" t="s">
        <v>157</v>
      </c>
      <c r="E32" s="5">
        <v>15</v>
      </c>
      <c r="F32" s="15" t="str">
        <f t="shared" si="0"/>
        <v>攻击</v>
      </c>
      <c r="G32" s="15">
        <f>G27*0.75</f>
        <v>240</v>
      </c>
      <c r="H32" s="15" t="str">
        <f t="shared" si="1"/>
        <v>生命</v>
      </c>
      <c r="I32" s="15">
        <f>I27*0.75</f>
        <v>1200</v>
      </c>
      <c r="L32" s="5">
        <v>2</v>
      </c>
      <c r="N32" s="5">
        <v>1</v>
      </c>
      <c r="R32" s="5">
        <v>7</v>
      </c>
      <c r="S32" s="5" t="s">
        <v>151</v>
      </c>
      <c r="T32" s="5">
        <v>7</v>
      </c>
    </row>
    <row r="33" spans="1:29" x14ac:dyDescent="0.25">
      <c r="A33" s="5">
        <v>152</v>
      </c>
      <c r="B33" s="5">
        <v>1</v>
      </c>
      <c r="C33" s="5">
        <f t="shared" ref="C33:C86" si="2">C28</f>
        <v>2</v>
      </c>
      <c r="D33" s="12" t="s">
        <v>157</v>
      </c>
      <c r="E33" s="5">
        <v>15</v>
      </c>
      <c r="F33" s="15" t="str">
        <f t="shared" si="0"/>
        <v>攻击加成</v>
      </c>
      <c r="G33" s="15">
        <f t="shared" ref="G33:G36" si="3">G28*0.75</f>
        <v>45</v>
      </c>
      <c r="H33" s="15" t="str">
        <f t="shared" si="1"/>
        <v>防御加成</v>
      </c>
      <c r="I33" s="15">
        <f t="shared" ref="I33:I36" si="4">I28*0.75</f>
        <v>30</v>
      </c>
      <c r="L33" s="5">
        <v>5</v>
      </c>
      <c r="N33" s="5">
        <v>6</v>
      </c>
      <c r="R33" s="5">
        <v>8</v>
      </c>
      <c r="S33" s="5" t="s">
        <v>163</v>
      </c>
      <c r="T33" s="5">
        <v>8</v>
      </c>
    </row>
    <row r="34" spans="1:29" x14ac:dyDescent="0.25">
      <c r="A34" s="5">
        <v>153</v>
      </c>
      <c r="B34" s="5">
        <v>1</v>
      </c>
      <c r="C34" s="5">
        <f t="shared" si="2"/>
        <v>3</v>
      </c>
      <c r="D34" s="12" t="s">
        <v>157</v>
      </c>
      <c r="E34" s="5">
        <v>15</v>
      </c>
      <c r="F34" s="15" t="str">
        <f t="shared" si="0"/>
        <v>防御</v>
      </c>
      <c r="G34" s="15">
        <f t="shared" si="3"/>
        <v>180</v>
      </c>
      <c r="H34" s="15" t="str">
        <f t="shared" si="1"/>
        <v>生命加成</v>
      </c>
      <c r="I34" s="15">
        <f t="shared" si="4"/>
        <v>45</v>
      </c>
      <c r="L34" s="5">
        <v>3</v>
      </c>
      <c r="N34" s="5">
        <v>4</v>
      </c>
      <c r="R34" s="5">
        <v>9</v>
      </c>
      <c r="S34" s="5" t="s">
        <v>164</v>
      </c>
      <c r="T34" s="5">
        <v>9</v>
      </c>
    </row>
    <row r="35" spans="1:29" x14ac:dyDescent="0.25">
      <c r="A35" s="5">
        <v>154</v>
      </c>
      <c r="B35" s="5">
        <v>1</v>
      </c>
      <c r="C35" s="5">
        <f t="shared" si="2"/>
        <v>4</v>
      </c>
      <c r="D35" s="12" t="s">
        <v>157</v>
      </c>
      <c r="E35" s="5">
        <v>15</v>
      </c>
      <c r="F35" s="15" t="str">
        <f t="shared" si="0"/>
        <v>伤害减免</v>
      </c>
      <c r="G35" s="15">
        <f t="shared" si="3"/>
        <v>45</v>
      </c>
      <c r="H35" s="15" t="str">
        <f t="shared" si="1"/>
        <v>暴击免伤</v>
      </c>
      <c r="I35" s="15">
        <f t="shared" si="4"/>
        <v>150</v>
      </c>
      <c r="L35" s="5">
        <v>8</v>
      </c>
      <c r="N35" s="5">
        <v>14</v>
      </c>
      <c r="R35" s="5">
        <v>10</v>
      </c>
      <c r="S35" s="5" t="s">
        <v>165</v>
      </c>
      <c r="T35" s="5">
        <v>10</v>
      </c>
    </row>
    <row r="36" spans="1:29" x14ac:dyDescent="0.25">
      <c r="A36" s="5">
        <v>155</v>
      </c>
      <c r="B36" s="5">
        <v>1</v>
      </c>
      <c r="C36" s="5">
        <f t="shared" si="2"/>
        <v>5</v>
      </c>
      <c r="D36" s="12" t="s">
        <v>157</v>
      </c>
      <c r="E36" s="5">
        <v>15</v>
      </c>
      <c r="F36" s="15" t="str">
        <f t="shared" si="0"/>
        <v>伤害加成</v>
      </c>
      <c r="G36" s="15">
        <f t="shared" si="3"/>
        <v>75</v>
      </c>
      <c r="H36" s="15" t="str">
        <f t="shared" si="1"/>
        <v>伤害减免</v>
      </c>
      <c r="I36" s="15">
        <f t="shared" si="4"/>
        <v>60</v>
      </c>
      <c r="L36" s="5">
        <v>7</v>
      </c>
      <c r="N36" s="5">
        <v>8</v>
      </c>
      <c r="R36" s="5">
        <v>11</v>
      </c>
      <c r="S36" s="5" t="s">
        <v>166</v>
      </c>
      <c r="T36" s="5">
        <v>11</v>
      </c>
    </row>
    <row r="37" spans="1:29" x14ac:dyDescent="0.25">
      <c r="A37" s="5">
        <v>131</v>
      </c>
      <c r="B37" s="5">
        <v>1</v>
      </c>
      <c r="C37" s="5">
        <f t="shared" si="2"/>
        <v>1</v>
      </c>
      <c r="D37" s="12" t="s">
        <v>157</v>
      </c>
      <c r="E37" s="5">
        <v>13</v>
      </c>
      <c r="F37" s="16" t="str">
        <f t="shared" si="0"/>
        <v>攻击</v>
      </c>
      <c r="G37" s="16">
        <f>G27*0.6</f>
        <v>192</v>
      </c>
      <c r="H37" s="16" t="str">
        <f t="shared" si="1"/>
        <v>生命</v>
      </c>
      <c r="I37" s="16">
        <f>I27*0.6</f>
        <v>960</v>
      </c>
      <c r="L37" s="14">
        <v>2</v>
      </c>
      <c r="M37" s="14"/>
      <c r="N37" s="14">
        <v>1</v>
      </c>
      <c r="O37" s="14"/>
      <c r="R37" s="5">
        <v>13</v>
      </c>
      <c r="S37" s="5" t="s">
        <v>167</v>
      </c>
      <c r="T37" s="5">
        <v>13</v>
      </c>
    </row>
    <row r="38" spans="1:29" x14ac:dyDescent="0.25">
      <c r="A38" s="5">
        <v>132</v>
      </c>
      <c r="B38" s="5">
        <v>1</v>
      </c>
      <c r="C38" s="5">
        <f t="shared" si="2"/>
        <v>2</v>
      </c>
      <c r="D38" s="12" t="s">
        <v>157</v>
      </c>
      <c r="E38" s="5">
        <v>13</v>
      </c>
      <c r="F38" s="16" t="str">
        <f t="shared" si="0"/>
        <v>攻击加成</v>
      </c>
      <c r="G38" s="16">
        <f t="shared" ref="G38:G41" si="5">G28*0.6</f>
        <v>36</v>
      </c>
      <c r="H38" s="16" t="str">
        <f t="shared" si="1"/>
        <v>防御加成</v>
      </c>
      <c r="I38" s="16">
        <f t="shared" ref="I38:I41" si="6">I28*0.6</f>
        <v>24</v>
      </c>
      <c r="L38" s="14">
        <v>5</v>
      </c>
      <c r="M38" s="14"/>
      <c r="N38" s="14">
        <v>6</v>
      </c>
      <c r="O38" s="14"/>
      <c r="R38" s="5">
        <v>14</v>
      </c>
      <c r="S38" s="5" t="s">
        <v>168</v>
      </c>
      <c r="T38" s="5">
        <v>14</v>
      </c>
    </row>
    <row r="39" spans="1:29" x14ac:dyDescent="0.25">
      <c r="A39" s="5">
        <v>133</v>
      </c>
      <c r="B39" s="5">
        <v>1</v>
      </c>
      <c r="C39" s="5">
        <f t="shared" si="2"/>
        <v>3</v>
      </c>
      <c r="D39" s="12" t="s">
        <v>157</v>
      </c>
      <c r="E39" s="5">
        <v>13</v>
      </c>
      <c r="F39" s="16" t="str">
        <f t="shared" si="0"/>
        <v>防御</v>
      </c>
      <c r="G39" s="16">
        <f t="shared" si="5"/>
        <v>144</v>
      </c>
      <c r="H39" s="16" t="str">
        <f t="shared" si="1"/>
        <v>生命加成</v>
      </c>
      <c r="I39" s="16">
        <f t="shared" si="6"/>
        <v>36</v>
      </c>
      <c r="L39" s="14">
        <v>3</v>
      </c>
      <c r="M39" s="14"/>
      <c r="N39" s="14">
        <v>4</v>
      </c>
      <c r="O39" s="14"/>
      <c r="R39" s="5">
        <v>15</v>
      </c>
      <c r="S39" s="5" t="s">
        <v>169</v>
      </c>
      <c r="T39" s="5">
        <v>15</v>
      </c>
    </row>
    <row r="40" spans="1:29" x14ac:dyDescent="0.25">
      <c r="A40" s="5">
        <v>134</v>
      </c>
      <c r="B40" s="5">
        <v>1</v>
      </c>
      <c r="C40" s="5">
        <f t="shared" si="2"/>
        <v>4</v>
      </c>
      <c r="D40" s="12" t="s">
        <v>157</v>
      </c>
      <c r="E40" s="5">
        <v>13</v>
      </c>
      <c r="F40" s="16" t="str">
        <f t="shared" si="0"/>
        <v>伤害减免</v>
      </c>
      <c r="G40" s="16">
        <f t="shared" si="5"/>
        <v>36</v>
      </c>
      <c r="H40" s="16" t="str">
        <f t="shared" si="1"/>
        <v>暴击免伤</v>
      </c>
      <c r="I40" s="16">
        <f t="shared" si="6"/>
        <v>120</v>
      </c>
      <c r="L40" s="14">
        <v>8</v>
      </c>
      <c r="M40" s="14"/>
      <c r="N40" s="14">
        <v>14</v>
      </c>
      <c r="O40" s="14"/>
      <c r="R40" s="5">
        <v>16</v>
      </c>
      <c r="S40" s="5" t="s">
        <v>170</v>
      </c>
      <c r="T40" s="5">
        <v>16</v>
      </c>
    </row>
    <row r="41" spans="1:29" x14ac:dyDescent="0.25">
      <c r="A41" s="5">
        <v>135</v>
      </c>
      <c r="B41" s="5">
        <v>1</v>
      </c>
      <c r="C41" s="5">
        <f t="shared" si="2"/>
        <v>5</v>
      </c>
      <c r="D41" s="12" t="s">
        <v>157</v>
      </c>
      <c r="E41" s="5">
        <v>13</v>
      </c>
      <c r="F41" s="16" t="str">
        <f t="shared" si="0"/>
        <v>伤害加成</v>
      </c>
      <c r="G41" s="16">
        <f t="shared" si="5"/>
        <v>60</v>
      </c>
      <c r="H41" s="16" t="str">
        <f t="shared" si="1"/>
        <v>伤害减免</v>
      </c>
      <c r="I41" s="16">
        <f t="shared" si="6"/>
        <v>48</v>
      </c>
      <c r="L41" s="14">
        <v>7</v>
      </c>
      <c r="M41" s="14"/>
      <c r="N41" s="14">
        <v>8</v>
      </c>
      <c r="O41" s="14"/>
      <c r="R41" s="5">
        <v>18</v>
      </c>
      <c r="S41" s="5" t="s">
        <v>171</v>
      </c>
      <c r="T41" s="5">
        <v>18</v>
      </c>
    </row>
    <row r="42" spans="1:29" x14ac:dyDescent="0.25">
      <c r="A42" s="5">
        <v>101</v>
      </c>
      <c r="B42" s="5">
        <v>1</v>
      </c>
      <c r="C42" s="5">
        <f t="shared" si="2"/>
        <v>1</v>
      </c>
      <c r="D42" s="12" t="s">
        <v>157</v>
      </c>
      <c r="E42" s="5">
        <v>10</v>
      </c>
      <c r="F42" s="17" t="str">
        <f t="shared" si="0"/>
        <v>攻击</v>
      </c>
      <c r="G42" s="17">
        <f>G27*0.5</f>
        <v>160</v>
      </c>
      <c r="H42" s="17" t="str">
        <f t="shared" si="1"/>
        <v>生命</v>
      </c>
      <c r="I42" s="17">
        <f>I27*0.5</f>
        <v>800</v>
      </c>
      <c r="L42" s="5">
        <v>2</v>
      </c>
      <c r="N42" s="5">
        <v>1</v>
      </c>
    </row>
    <row r="43" spans="1:29" x14ac:dyDescent="0.25">
      <c r="A43" s="5">
        <v>102</v>
      </c>
      <c r="B43" s="5">
        <v>1</v>
      </c>
      <c r="C43" s="5">
        <f t="shared" si="2"/>
        <v>2</v>
      </c>
      <c r="D43" s="12" t="s">
        <v>157</v>
      </c>
      <c r="E43" s="5">
        <v>10</v>
      </c>
      <c r="F43" s="17" t="str">
        <f t="shared" si="0"/>
        <v>攻击加成</v>
      </c>
      <c r="G43" s="17">
        <f t="shared" ref="G43:G46" si="7">G28*0.5</f>
        <v>30</v>
      </c>
      <c r="H43" s="17" t="str">
        <f t="shared" si="1"/>
        <v>防御加成</v>
      </c>
      <c r="I43" s="17">
        <f t="shared" ref="I43:I46" si="8">I28*0.5</f>
        <v>20</v>
      </c>
      <c r="L43" s="5">
        <v>5</v>
      </c>
      <c r="N43" s="5">
        <v>6</v>
      </c>
      <c r="P43" s="11" t="s">
        <v>172</v>
      </c>
      <c r="R43" s="11" t="s">
        <v>173</v>
      </c>
      <c r="Z43" s="11" t="s">
        <v>174</v>
      </c>
    </row>
    <row r="44" spans="1:29" x14ac:dyDescent="0.25">
      <c r="A44" s="5">
        <v>103</v>
      </c>
      <c r="B44" s="5">
        <v>1</v>
      </c>
      <c r="C44" s="5">
        <f t="shared" si="2"/>
        <v>3</v>
      </c>
      <c r="D44" s="12" t="s">
        <v>157</v>
      </c>
      <c r="E44" s="5">
        <v>10</v>
      </c>
      <c r="F44" s="17" t="str">
        <f t="shared" si="0"/>
        <v>防御</v>
      </c>
      <c r="G44" s="17">
        <f t="shared" si="7"/>
        <v>120</v>
      </c>
      <c r="H44" s="17" t="str">
        <f t="shared" si="1"/>
        <v>生命加成</v>
      </c>
      <c r="I44" s="17">
        <f t="shared" si="8"/>
        <v>30</v>
      </c>
      <c r="L44" s="5">
        <v>3</v>
      </c>
      <c r="N44" s="5">
        <v>4</v>
      </c>
      <c r="P44" s="5">
        <v>1</v>
      </c>
      <c r="Q44" s="11">
        <v>1</v>
      </c>
      <c r="R44" s="14">
        <v>2</v>
      </c>
      <c r="S44" s="14"/>
      <c r="T44" s="14"/>
      <c r="U44" s="14"/>
      <c r="X44" s="5">
        <v>1</v>
      </c>
      <c r="Y44" s="11">
        <v>1</v>
      </c>
      <c r="Z44" s="14">
        <v>1</v>
      </c>
      <c r="AA44" s="14"/>
      <c r="AC44" s="14"/>
    </row>
    <row r="45" spans="1:29" x14ac:dyDescent="0.25">
      <c r="A45" s="5">
        <v>104</v>
      </c>
      <c r="B45" s="5">
        <v>1</v>
      </c>
      <c r="C45" s="5">
        <f t="shared" si="2"/>
        <v>4</v>
      </c>
      <c r="D45" s="12" t="s">
        <v>157</v>
      </c>
      <c r="E45" s="5">
        <v>10</v>
      </c>
      <c r="F45" s="17" t="str">
        <f t="shared" si="0"/>
        <v>伤害减免</v>
      </c>
      <c r="G45" s="17">
        <f t="shared" si="7"/>
        <v>30</v>
      </c>
      <c r="H45" s="17" t="str">
        <f t="shared" si="1"/>
        <v>暴击免伤</v>
      </c>
      <c r="I45" s="17">
        <f t="shared" si="8"/>
        <v>100</v>
      </c>
      <c r="L45" s="5">
        <v>8</v>
      </c>
      <c r="N45" s="5">
        <v>14</v>
      </c>
      <c r="P45" s="5">
        <v>1</v>
      </c>
      <c r="Q45" s="11">
        <v>2</v>
      </c>
      <c r="R45" s="14">
        <v>5</v>
      </c>
      <c r="S45" s="14"/>
      <c r="T45" s="14"/>
      <c r="U45" s="14"/>
      <c r="X45" s="5">
        <v>1</v>
      </c>
      <c r="Y45" s="11">
        <v>2</v>
      </c>
      <c r="Z45" s="14">
        <v>6</v>
      </c>
      <c r="AA45" s="14"/>
      <c r="AC45" s="14"/>
    </row>
    <row r="46" spans="1:29" x14ac:dyDescent="0.25">
      <c r="A46" s="5">
        <v>105</v>
      </c>
      <c r="B46" s="5">
        <v>1</v>
      </c>
      <c r="C46" s="5">
        <f t="shared" si="2"/>
        <v>5</v>
      </c>
      <c r="D46" s="12" t="s">
        <v>157</v>
      </c>
      <c r="E46" s="5">
        <v>10</v>
      </c>
      <c r="F46" s="17" t="str">
        <f t="shared" si="0"/>
        <v>伤害加成</v>
      </c>
      <c r="G46" s="17">
        <f t="shared" si="7"/>
        <v>50</v>
      </c>
      <c r="H46" s="17" t="str">
        <f t="shared" si="1"/>
        <v>伤害减免</v>
      </c>
      <c r="I46" s="17">
        <f t="shared" si="8"/>
        <v>40</v>
      </c>
      <c r="L46" s="5">
        <v>7</v>
      </c>
      <c r="N46" s="5">
        <v>8</v>
      </c>
      <c r="P46" s="5">
        <v>1</v>
      </c>
      <c r="Q46" s="11">
        <v>3</v>
      </c>
      <c r="R46" s="14">
        <v>3</v>
      </c>
      <c r="S46" s="14"/>
      <c r="T46" s="14"/>
      <c r="U46" s="14"/>
      <c r="X46" s="5">
        <v>1</v>
      </c>
      <c r="Y46" s="11">
        <v>3</v>
      </c>
      <c r="Z46" s="14">
        <v>4</v>
      </c>
      <c r="AA46" s="14"/>
      <c r="AC46" s="14"/>
    </row>
    <row r="47" spans="1:29" x14ac:dyDescent="0.25">
      <c r="A47" s="5">
        <v>181</v>
      </c>
      <c r="B47" s="5">
        <v>2</v>
      </c>
      <c r="C47" s="5">
        <f t="shared" si="2"/>
        <v>1</v>
      </c>
      <c r="D47" s="18" t="s">
        <v>175</v>
      </c>
      <c r="E47" s="5">
        <v>18</v>
      </c>
      <c r="F47" s="13" t="str">
        <f t="shared" si="0"/>
        <v>攻击</v>
      </c>
      <c r="G47" s="13">
        <v>400</v>
      </c>
      <c r="H47" s="13" t="str">
        <f t="shared" si="1"/>
        <v>生命</v>
      </c>
      <c r="I47" s="13">
        <v>1000</v>
      </c>
      <c r="K47" s="5">
        <f>I47+G47*12.7925</f>
        <v>6117</v>
      </c>
      <c r="L47" s="13">
        <v>2</v>
      </c>
      <c r="M47" s="13"/>
      <c r="N47" s="13">
        <v>1</v>
      </c>
      <c r="O47" s="13"/>
      <c r="P47" s="5">
        <v>1</v>
      </c>
      <c r="Q47" s="11">
        <v>4</v>
      </c>
      <c r="R47" s="14">
        <v>8</v>
      </c>
      <c r="S47" s="14"/>
      <c r="T47" s="14"/>
      <c r="U47" s="14"/>
      <c r="X47" s="5">
        <v>1</v>
      </c>
      <c r="Y47" s="11">
        <v>4</v>
      </c>
      <c r="Z47" s="14">
        <v>14</v>
      </c>
      <c r="AA47" s="14"/>
      <c r="AC47" s="14"/>
    </row>
    <row r="48" spans="1:29" x14ac:dyDescent="0.25">
      <c r="A48" s="5">
        <v>182</v>
      </c>
      <c r="B48" s="5">
        <v>2</v>
      </c>
      <c r="C48" s="5">
        <f t="shared" si="2"/>
        <v>2</v>
      </c>
      <c r="D48" s="18" t="s">
        <v>175</v>
      </c>
      <c r="E48" s="5">
        <v>18</v>
      </c>
      <c r="F48" s="13" t="str">
        <f t="shared" si="0"/>
        <v>攻击加成</v>
      </c>
      <c r="G48" s="13">
        <v>80</v>
      </c>
      <c r="H48" s="13" t="str">
        <f t="shared" si="1"/>
        <v>命中</v>
      </c>
      <c r="I48" s="13">
        <v>80</v>
      </c>
      <c r="L48" s="13">
        <v>5</v>
      </c>
      <c r="M48" s="13"/>
      <c r="N48" s="13">
        <v>9</v>
      </c>
      <c r="O48" s="13"/>
      <c r="P48" s="5">
        <v>1</v>
      </c>
      <c r="Q48" s="11">
        <v>5</v>
      </c>
      <c r="R48" s="14">
        <v>7</v>
      </c>
      <c r="S48" s="14"/>
      <c r="T48" s="14"/>
      <c r="U48" s="14"/>
      <c r="X48" s="5">
        <v>1</v>
      </c>
      <c r="Y48" s="11">
        <v>5</v>
      </c>
      <c r="Z48" s="14">
        <v>8</v>
      </c>
      <c r="AA48" s="14"/>
      <c r="AC48" s="14"/>
    </row>
    <row r="49" spans="1:29" x14ac:dyDescent="0.25">
      <c r="A49" s="5">
        <v>183</v>
      </c>
      <c r="B49" s="5">
        <v>2</v>
      </c>
      <c r="C49" s="5">
        <f t="shared" si="2"/>
        <v>3</v>
      </c>
      <c r="D49" s="18" t="s">
        <v>175</v>
      </c>
      <c r="E49" s="5">
        <v>18</v>
      </c>
      <c r="F49" s="13" t="str">
        <f t="shared" si="0"/>
        <v>防御</v>
      </c>
      <c r="G49" s="13">
        <v>400</v>
      </c>
      <c r="H49" s="13" t="str">
        <f t="shared" si="1"/>
        <v>生命</v>
      </c>
      <c r="I49" s="13">
        <v>3000</v>
      </c>
      <c r="K49" s="5">
        <f>I49+G49*12.7925</f>
        <v>8117</v>
      </c>
      <c r="L49" s="13">
        <v>3</v>
      </c>
      <c r="M49" s="13"/>
      <c r="N49" s="13">
        <v>1</v>
      </c>
      <c r="O49" s="13"/>
      <c r="P49" s="5">
        <v>2</v>
      </c>
      <c r="Q49" s="11">
        <v>1</v>
      </c>
      <c r="R49" s="13">
        <v>2</v>
      </c>
      <c r="S49" s="13"/>
      <c r="T49" s="13"/>
      <c r="U49" s="13"/>
      <c r="X49" s="5">
        <v>2</v>
      </c>
      <c r="Y49" s="11">
        <v>1</v>
      </c>
      <c r="Z49" s="13">
        <v>1</v>
      </c>
      <c r="AA49" s="13"/>
      <c r="AC49" s="13"/>
    </row>
    <row r="50" spans="1:29" x14ac:dyDescent="0.25">
      <c r="A50" s="5">
        <v>184</v>
      </c>
      <c r="B50" s="5">
        <v>2</v>
      </c>
      <c r="C50" s="5">
        <f t="shared" si="2"/>
        <v>4</v>
      </c>
      <c r="D50" s="18" t="s">
        <v>175</v>
      </c>
      <c r="E50" s="5">
        <v>18</v>
      </c>
      <c r="F50" s="13" t="str">
        <f t="shared" si="0"/>
        <v>伤害加成</v>
      </c>
      <c r="G50" s="13">
        <v>80</v>
      </c>
      <c r="H50" s="13" t="str">
        <f t="shared" si="1"/>
        <v>暴击伤害</v>
      </c>
      <c r="I50" s="13">
        <v>160</v>
      </c>
      <c r="L50" s="13">
        <v>7</v>
      </c>
      <c r="M50" s="13"/>
      <c r="N50" s="13">
        <v>13</v>
      </c>
      <c r="O50" s="13"/>
      <c r="P50" s="5">
        <v>2</v>
      </c>
      <c r="Q50" s="11">
        <v>2</v>
      </c>
      <c r="R50" s="13">
        <v>5</v>
      </c>
      <c r="S50" s="13"/>
      <c r="T50" s="13"/>
      <c r="U50" s="13"/>
      <c r="X50" s="5">
        <v>2</v>
      </c>
      <c r="Y50" s="11">
        <v>2</v>
      </c>
      <c r="Z50" s="13">
        <v>9</v>
      </c>
      <c r="AA50" s="13"/>
      <c r="AC50" s="13"/>
    </row>
    <row r="51" spans="1:29" x14ac:dyDescent="0.25">
      <c r="A51" s="5">
        <v>185</v>
      </c>
      <c r="B51" s="5">
        <v>2</v>
      </c>
      <c r="C51" s="5">
        <f t="shared" si="2"/>
        <v>5</v>
      </c>
      <c r="D51" s="18" t="s">
        <v>175</v>
      </c>
      <c r="E51" s="5">
        <v>18</v>
      </c>
      <c r="F51" s="13" t="str">
        <f t="shared" si="0"/>
        <v>伤害加成</v>
      </c>
      <c r="G51" s="13">
        <v>100</v>
      </c>
      <c r="H51" s="13" t="str">
        <f t="shared" si="1"/>
        <v>伤害减免</v>
      </c>
      <c r="I51" s="13">
        <v>80</v>
      </c>
      <c r="L51" s="13">
        <v>7</v>
      </c>
      <c r="M51" s="13"/>
      <c r="N51" s="13">
        <v>8</v>
      </c>
      <c r="O51" s="13"/>
      <c r="P51" s="5">
        <v>2</v>
      </c>
      <c r="Q51" s="11">
        <v>3</v>
      </c>
      <c r="R51" s="13">
        <v>3</v>
      </c>
      <c r="S51" s="13"/>
      <c r="T51" s="13"/>
      <c r="U51" s="13"/>
      <c r="X51" s="5">
        <v>2</v>
      </c>
      <c r="Y51" s="11">
        <v>3</v>
      </c>
      <c r="Z51" s="13">
        <v>1</v>
      </c>
      <c r="AA51" s="13"/>
      <c r="AC51" s="13"/>
    </row>
    <row r="52" spans="1:29" x14ac:dyDescent="0.25">
      <c r="A52" s="5">
        <v>151</v>
      </c>
      <c r="B52" s="5">
        <v>2</v>
      </c>
      <c r="C52" s="5">
        <f t="shared" si="2"/>
        <v>1</v>
      </c>
      <c r="D52" s="18" t="s">
        <v>175</v>
      </c>
      <c r="E52" s="5">
        <v>15</v>
      </c>
      <c r="F52" s="15" t="str">
        <f t="shared" si="0"/>
        <v>攻击</v>
      </c>
      <c r="G52" s="15">
        <f>G47*0.75</f>
        <v>300</v>
      </c>
      <c r="H52" s="15" t="str">
        <f t="shared" si="1"/>
        <v>生命</v>
      </c>
      <c r="I52" s="15">
        <f>I47*0.75</f>
        <v>750</v>
      </c>
      <c r="L52" s="5">
        <v>2</v>
      </c>
      <c r="N52" s="5">
        <v>1</v>
      </c>
      <c r="P52" s="5">
        <v>2</v>
      </c>
      <c r="Q52" s="11">
        <v>4</v>
      </c>
      <c r="R52" s="13">
        <v>7</v>
      </c>
      <c r="S52" s="13"/>
      <c r="T52" s="13"/>
      <c r="U52" s="13"/>
      <c r="X52" s="5">
        <v>2</v>
      </c>
      <c r="Y52" s="11">
        <v>4</v>
      </c>
      <c r="Z52" s="13">
        <v>13</v>
      </c>
      <c r="AA52" s="13"/>
      <c r="AC52" s="13"/>
    </row>
    <row r="53" spans="1:29" x14ac:dyDescent="0.25">
      <c r="A53" s="5">
        <v>152</v>
      </c>
      <c r="B53" s="5">
        <v>2</v>
      </c>
      <c r="C53" s="5">
        <f t="shared" si="2"/>
        <v>2</v>
      </c>
      <c r="D53" s="18" t="s">
        <v>175</v>
      </c>
      <c r="E53" s="5">
        <v>15</v>
      </c>
      <c r="F53" s="15" t="str">
        <f t="shared" si="0"/>
        <v>攻击加成</v>
      </c>
      <c r="G53" s="15">
        <f t="shared" ref="G53:G56" si="9">G48*0.75</f>
        <v>60</v>
      </c>
      <c r="H53" s="15" t="str">
        <f t="shared" si="1"/>
        <v>命中</v>
      </c>
      <c r="I53" s="15">
        <f t="shared" ref="I53:I56" si="10">I48*0.75</f>
        <v>60</v>
      </c>
      <c r="L53" s="5">
        <v>5</v>
      </c>
      <c r="N53" s="5">
        <v>9</v>
      </c>
      <c r="P53" s="5">
        <v>2</v>
      </c>
      <c r="Q53" s="11">
        <v>5</v>
      </c>
      <c r="R53" s="13">
        <v>7</v>
      </c>
      <c r="S53" s="13"/>
      <c r="T53" s="13"/>
      <c r="U53" s="13"/>
      <c r="X53" s="5">
        <v>2</v>
      </c>
      <c r="Y53" s="11">
        <v>5</v>
      </c>
      <c r="Z53" s="13">
        <v>8</v>
      </c>
      <c r="AA53" s="13"/>
      <c r="AC53" s="13"/>
    </row>
    <row r="54" spans="1:29" x14ac:dyDescent="0.25">
      <c r="A54" s="5">
        <v>153</v>
      </c>
      <c r="B54" s="5">
        <v>2</v>
      </c>
      <c r="C54" s="5">
        <f t="shared" si="2"/>
        <v>3</v>
      </c>
      <c r="D54" s="18" t="s">
        <v>175</v>
      </c>
      <c r="E54" s="5">
        <v>15</v>
      </c>
      <c r="F54" s="15" t="str">
        <f t="shared" si="0"/>
        <v>防御</v>
      </c>
      <c r="G54" s="15">
        <f t="shared" si="9"/>
        <v>300</v>
      </c>
      <c r="H54" s="15" t="str">
        <f t="shared" si="1"/>
        <v>生命</v>
      </c>
      <c r="I54" s="15">
        <f t="shared" si="10"/>
        <v>2250</v>
      </c>
      <c r="L54" s="5">
        <v>3</v>
      </c>
      <c r="N54" s="5">
        <v>1</v>
      </c>
      <c r="P54" s="5">
        <v>3</v>
      </c>
      <c r="Q54" s="11">
        <v>1</v>
      </c>
      <c r="R54" s="19">
        <v>3</v>
      </c>
      <c r="S54" s="19"/>
      <c r="T54" s="19"/>
      <c r="U54" s="19"/>
      <c r="X54" s="5">
        <v>3</v>
      </c>
      <c r="Y54" s="11">
        <v>1</v>
      </c>
      <c r="Z54" s="19">
        <v>1</v>
      </c>
      <c r="AA54" s="19"/>
      <c r="AC54" s="19"/>
    </row>
    <row r="55" spans="1:29" x14ac:dyDescent="0.25">
      <c r="A55" s="5">
        <v>154</v>
      </c>
      <c r="B55" s="5">
        <v>2</v>
      </c>
      <c r="C55" s="5">
        <f t="shared" si="2"/>
        <v>4</v>
      </c>
      <c r="D55" s="18" t="s">
        <v>175</v>
      </c>
      <c r="E55" s="5">
        <v>15</v>
      </c>
      <c r="F55" s="15" t="str">
        <f t="shared" si="0"/>
        <v>伤害加成</v>
      </c>
      <c r="G55" s="15">
        <f t="shared" si="9"/>
        <v>60</v>
      </c>
      <c r="H55" s="15" t="str">
        <f t="shared" si="1"/>
        <v>暴击伤害</v>
      </c>
      <c r="I55" s="15">
        <f t="shared" si="10"/>
        <v>120</v>
      </c>
      <c r="L55" s="5">
        <v>7</v>
      </c>
      <c r="N55" s="5">
        <v>13</v>
      </c>
      <c r="P55" s="5">
        <v>3</v>
      </c>
      <c r="Q55" s="11">
        <v>2</v>
      </c>
      <c r="R55" s="19">
        <v>4</v>
      </c>
      <c r="S55" s="19"/>
      <c r="T55" s="19"/>
      <c r="U55" s="19"/>
      <c r="X55" s="5">
        <v>3</v>
      </c>
      <c r="Y55" s="11">
        <v>2</v>
      </c>
      <c r="Z55" s="19">
        <v>10</v>
      </c>
      <c r="AA55" s="19"/>
      <c r="AC55" s="19"/>
    </row>
    <row r="56" spans="1:29" x14ac:dyDescent="0.25">
      <c r="A56" s="5">
        <v>155</v>
      </c>
      <c r="B56" s="5">
        <v>2</v>
      </c>
      <c r="C56" s="5">
        <f t="shared" si="2"/>
        <v>5</v>
      </c>
      <c r="D56" s="18" t="s">
        <v>175</v>
      </c>
      <c r="E56" s="5">
        <v>15</v>
      </c>
      <c r="F56" s="15" t="str">
        <f t="shared" si="0"/>
        <v>伤害加成</v>
      </c>
      <c r="G56" s="15">
        <f t="shared" si="9"/>
        <v>75</v>
      </c>
      <c r="H56" s="15" t="str">
        <f t="shared" si="1"/>
        <v>伤害减免</v>
      </c>
      <c r="I56" s="15">
        <f t="shared" si="10"/>
        <v>60</v>
      </c>
      <c r="L56" s="5">
        <v>7</v>
      </c>
      <c r="N56" s="5">
        <v>8</v>
      </c>
      <c r="P56" s="5">
        <v>3</v>
      </c>
      <c r="Q56" s="11">
        <v>3</v>
      </c>
      <c r="R56" s="19">
        <v>6</v>
      </c>
      <c r="S56" s="19"/>
      <c r="T56" s="19"/>
      <c r="U56" s="19"/>
      <c r="X56" s="5">
        <v>3</v>
      </c>
      <c r="Y56" s="11">
        <v>3</v>
      </c>
      <c r="Z56" s="19">
        <v>1</v>
      </c>
      <c r="AA56" s="19"/>
      <c r="AC56" s="19"/>
    </row>
    <row r="57" spans="1:29" x14ac:dyDescent="0.25">
      <c r="A57" s="5">
        <v>131</v>
      </c>
      <c r="B57" s="5">
        <v>2</v>
      </c>
      <c r="C57" s="5">
        <f t="shared" si="2"/>
        <v>1</v>
      </c>
      <c r="D57" s="18" t="s">
        <v>175</v>
      </c>
      <c r="E57" s="5">
        <v>13</v>
      </c>
      <c r="F57" s="16" t="str">
        <f t="shared" si="0"/>
        <v>攻击</v>
      </c>
      <c r="G57" s="16">
        <f>G47*0.6</f>
        <v>240</v>
      </c>
      <c r="H57" s="16" t="str">
        <f t="shared" si="1"/>
        <v>生命</v>
      </c>
      <c r="I57" s="16">
        <f>I47*0.6</f>
        <v>600</v>
      </c>
      <c r="L57" s="13">
        <v>2</v>
      </c>
      <c r="M57" s="13"/>
      <c r="N57" s="13">
        <v>1</v>
      </c>
      <c r="O57" s="13"/>
      <c r="P57" s="5">
        <v>3</v>
      </c>
      <c r="Q57" s="11">
        <v>4</v>
      </c>
      <c r="R57" s="20">
        <v>8</v>
      </c>
      <c r="S57" s="20"/>
      <c r="T57" s="20"/>
      <c r="U57" s="20"/>
      <c r="X57" s="5">
        <v>3</v>
      </c>
      <c r="Y57" s="11">
        <v>4</v>
      </c>
      <c r="Z57" s="20">
        <v>14</v>
      </c>
      <c r="AA57" s="20"/>
      <c r="AC57" s="20"/>
    </row>
    <row r="58" spans="1:29" x14ac:dyDescent="0.25">
      <c r="A58" s="5">
        <v>132</v>
      </c>
      <c r="B58" s="5">
        <v>2</v>
      </c>
      <c r="C58" s="5">
        <f t="shared" si="2"/>
        <v>2</v>
      </c>
      <c r="D58" s="18" t="s">
        <v>175</v>
      </c>
      <c r="E58" s="5">
        <v>13</v>
      </c>
      <c r="F58" s="16" t="str">
        <f t="shared" si="0"/>
        <v>攻击加成</v>
      </c>
      <c r="G58" s="16">
        <f t="shared" ref="G58:I61" si="11">G48*0.6</f>
        <v>48</v>
      </c>
      <c r="H58" s="16" t="str">
        <f t="shared" si="1"/>
        <v>命中</v>
      </c>
      <c r="I58" s="16">
        <f t="shared" si="11"/>
        <v>48</v>
      </c>
      <c r="L58" s="13">
        <v>5</v>
      </c>
      <c r="M58" s="13"/>
      <c r="N58" s="13">
        <v>9</v>
      </c>
      <c r="O58" s="13"/>
      <c r="P58" s="5">
        <v>3</v>
      </c>
      <c r="Q58" s="11">
        <v>5</v>
      </c>
      <c r="R58" s="19">
        <v>4</v>
      </c>
      <c r="S58" s="19"/>
      <c r="T58" s="19"/>
      <c r="U58" s="19"/>
      <c r="X58" s="5">
        <v>3</v>
      </c>
      <c r="Y58" s="11">
        <v>5</v>
      </c>
      <c r="Z58" s="19">
        <v>8</v>
      </c>
      <c r="AA58" s="19"/>
      <c r="AC58" s="19"/>
    </row>
    <row r="59" spans="1:29" x14ac:dyDescent="0.25">
      <c r="A59" s="5">
        <v>133</v>
      </c>
      <c r="B59" s="5">
        <v>2</v>
      </c>
      <c r="C59" s="5">
        <f t="shared" si="2"/>
        <v>3</v>
      </c>
      <c r="D59" s="18" t="s">
        <v>175</v>
      </c>
      <c r="E59" s="5">
        <v>13</v>
      </c>
      <c r="F59" s="16" t="str">
        <f t="shared" si="0"/>
        <v>防御</v>
      </c>
      <c r="G59" s="16">
        <f t="shared" si="11"/>
        <v>240</v>
      </c>
      <c r="H59" s="16" t="str">
        <f t="shared" si="1"/>
        <v>生命</v>
      </c>
      <c r="I59" s="16">
        <f t="shared" si="11"/>
        <v>1800</v>
      </c>
      <c r="L59" s="13">
        <v>3</v>
      </c>
      <c r="M59" s="13"/>
      <c r="N59" s="13">
        <v>1</v>
      </c>
      <c r="O59" s="13"/>
    </row>
    <row r="60" spans="1:29" x14ac:dyDescent="0.25">
      <c r="A60" s="5">
        <v>134</v>
      </c>
      <c r="B60" s="5">
        <v>2</v>
      </c>
      <c r="C60" s="5">
        <f t="shared" si="2"/>
        <v>4</v>
      </c>
      <c r="D60" s="18" t="s">
        <v>175</v>
      </c>
      <c r="E60" s="5">
        <v>13</v>
      </c>
      <c r="F60" s="16" t="str">
        <f t="shared" si="0"/>
        <v>伤害加成</v>
      </c>
      <c r="G60" s="16">
        <f t="shared" si="11"/>
        <v>48</v>
      </c>
      <c r="H60" s="16" t="str">
        <f t="shared" si="1"/>
        <v>暴击伤害</v>
      </c>
      <c r="I60" s="16">
        <f t="shared" si="11"/>
        <v>96</v>
      </c>
      <c r="L60" s="13">
        <v>7</v>
      </c>
      <c r="M60" s="13"/>
      <c r="N60" s="13">
        <v>13</v>
      </c>
      <c r="O60" s="13"/>
    </row>
    <row r="61" spans="1:29" x14ac:dyDescent="0.25">
      <c r="A61" s="5">
        <v>135</v>
      </c>
      <c r="B61" s="5">
        <v>2</v>
      </c>
      <c r="C61" s="5">
        <f t="shared" si="2"/>
        <v>5</v>
      </c>
      <c r="D61" s="18" t="s">
        <v>175</v>
      </c>
      <c r="E61" s="5">
        <v>13</v>
      </c>
      <c r="F61" s="16" t="str">
        <f t="shared" si="0"/>
        <v>伤害加成</v>
      </c>
      <c r="G61" s="16">
        <f t="shared" si="11"/>
        <v>60</v>
      </c>
      <c r="H61" s="16" t="str">
        <f t="shared" si="1"/>
        <v>伤害减免</v>
      </c>
      <c r="I61" s="16">
        <f t="shared" si="11"/>
        <v>48</v>
      </c>
      <c r="L61" s="13">
        <v>7</v>
      </c>
      <c r="M61" s="13"/>
      <c r="N61" s="13">
        <v>8</v>
      </c>
      <c r="O61" s="13"/>
    </row>
    <row r="62" spans="1:29" x14ac:dyDescent="0.25">
      <c r="A62" s="5">
        <v>101</v>
      </c>
      <c r="B62" s="5">
        <v>2</v>
      </c>
      <c r="C62" s="5">
        <f t="shared" si="2"/>
        <v>1</v>
      </c>
      <c r="D62" s="18" t="s">
        <v>175</v>
      </c>
      <c r="E62" s="5">
        <v>10</v>
      </c>
      <c r="F62" s="17" t="str">
        <f t="shared" si="0"/>
        <v>攻击</v>
      </c>
      <c r="G62" s="17">
        <f>G47*0.5</f>
        <v>200</v>
      </c>
      <c r="H62" s="17" t="str">
        <f t="shared" si="1"/>
        <v>生命</v>
      </c>
      <c r="I62" s="17">
        <f>I47*0.5</f>
        <v>500</v>
      </c>
      <c r="L62" s="5">
        <v>2</v>
      </c>
      <c r="N62" s="5">
        <v>1</v>
      </c>
    </row>
    <row r="63" spans="1:29" x14ac:dyDescent="0.25">
      <c r="A63" s="5">
        <v>102</v>
      </c>
      <c r="B63" s="5">
        <v>2</v>
      </c>
      <c r="C63" s="5">
        <f t="shared" si="2"/>
        <v>2</v>
      </c>
      <c r="D63" s="18" t="s">
        <v>175</v>
      </c>
      <c r="E63" s="5">
        <v>10</v>
      </c>
      <c r="F63" s="17" t="str">
        <f t="shared" si="0"/>
        <v>攻击加成</v>
      </c>
      <c r="G63" s="17">
        <f t="shared" ref="G63:I66" si="12">G48*0.5</f>
        <v>40</v>
      </c>
      <c r="H63" s="17" t="str">
        <f t="shared" si="1"/>
        <v>命中</v>
      </c>
      <c r="I63" s="17">
        <f t="shared" si="12"/>
        <v>40</v>
      </c>
      <c r="L63" s="5">
        <v>5</v>
      </c>
      <c r="N63" s="5">
        <v>9</v>
      </c>
    </row>
    <row r="64" spans="1:29" x14ac:dyDescent="0.25">
      <c r="A64" s="5">
        <v>103</v>
      </c>
      <c r="B64" s="5">
        <v>2</v>
      </c>
      <c r="C64" s="5">
        <f t="shared" si="2"/>
        <v>3</v>
      </c>
      <c r="D64" s="18" t="s">
        <v>175</v>
      </c>
      <c r="E64" s="5">
        <v>10</v>
      </c>
      <c r="F64" s="17" t="str">
        <f t="shared" si="0"/>
        <v>防御</v>
      </c>
      <c r="G64" s="17">
        <f t="shared" si="12"/>
        <v>200</v>
      </c>
      <c r="H64" s="17" t="str">
        <f t="shared" si="1"/>
        <v>生命</v>
      </c>
      <c r="I64" s="17">
        <f t="shared" si="12"/>
        <v>1500</v>
      </c>
      <c r="L64" s="5">
        <v>3</v>
      </c>
      <c r="N64" s="5">
        <v>1</v>
      </c>
    </row>
    <row r="65" spans="1:15" x14ac:dyDescent="0.25">
      <c r="A65" s="5">
        <v>104</v>
      </c>
      <c r="B65" s="5">
        <v>2</v>
      </c>
      <c r="C65" s="5">
        <f t="shared" si="2"/>
        <v>4</v>
      </c>
      <c r="D65" s="18" t="s">
        <v>175</v>
      </c>
      <c r="E65" s="5">
        <v>10</v>
      </c>
      <c r="F65" s="17" t="str">
        <f t="shared" si="0"/>
        <v>伤害加成</v>
      </c>
      <c r="G65" s="17">
        <f t="shared" si="12"/>
        <v>40</v>
      </c>
      <c r="H65" s="17" t="str">
        <f t="shared" si="1"/>
        <v>暴击伤害</v>
      </c>
      <c r="I65" s="17">
        <f t="shared" si="12"/>
        <v>80</v>
      </c>
      <c r="L65" s="5">
        <v>7</v>
      </c>
      <c r="N65" s="5">
        <v>13</v>
      </c>
    </row>
    <row r="66" spans="1:15" x14ac:dyDescent="0.25">
      <c r="A66" s="5">
        <v>105</v>
      </c>
      <c r="B66" s="5">
        <v>2</v>
      </c>
      <c r="C66" s="5">
        <f t="shared" si="2"/>
        <v>5</v>
      </c>
      <c r="D66" s="18" t="s">
        <v>175</v>
      </c>
      <c r="E66" s="5">
        <v>10</v>
      </c>
      <c r="F66" s="17" t="str">
        <f t="shared" si="0"/>
        <v>伤害加成</v>
      </c>
      <c r="G66" s="17">
        <f t="shared" si="12"/>
        <v>50</v>
      </c>
      <c r="H66" s="17" t="str">
        <f t="shared" si="1"/>
        <v>伤害减免</v>
      </c>
      <c r="I66" s="17">
        <f t="shared" si="12"/>
        <v>40</v>
      </c>
      <c r="L66" s="5">
        <v>7</v>
      </c>
      <c r="N66" s="5">
        <v>8</v>
      </c>
    </row>
    <row r="67" spans="1:15" x14ac:dyDescent="0.25">
      <c r="A67" s="5">
        <v>181</v>
      </c>
      <c r="B67" s="5">
        <v>3</v>
      </c>
      <c r="C67" s="5">
        <f t="shared" si="2"/>
        <v>1</v>
      </c>
      <c r="D67" s="20" t="s">
        <v>176</v>
      </c>
      <c r="E67" s="5">
        <v>18</v>
      </c>
      <c r="F67" s="13" t="str">
        <f t="shared" si="0"/>
        <v>防御</v>
      </c>
      <c r="G67" s="13">
        <v>300</v>
      </c>
      <c r="H67" s="13" t="str">
        <f t="shared" si="1"/>
        <v>生命</v>
      </c>
      <c r="I67" s="13">
        <v>2500</v>
      </c>
      <c r="K67" s="5">
        <f>I67+G67*12.7925</f>
        <v>6337.75</v>
      </c>
      <c r="L67" s="19">
        <v>3</v>
      </c>
      <c r="M67" s="19"/>
      <c r="N67" s="19">
        <v>1</v>
      </c>
      <c r="O67" s="19"/>
    </row>
    <row r="68" spans="1:15" x14ac:dyDescent="0.25">
      <c r="A68" s="5">
        <v>182</v>
      </c>
      <c r="B68" s="5">
        <v>3</v>
      </c>
      <c r="C68" s="5">
        <f t="shared" si="2"/>
        <v>2</v>
      </c>
      <c r="D68" s="20" t="s">
        <v>176</v>
      </c>
      <c r="E68" s="5">
        <v>18</v>
      </c>
      <c r="F68" s="13" t="str">
        <f t="shared" si="0"/>
        <v>生命加成</v>
      </c>
      <c r="G68" s="13">
        <v>60</v>
      </c>
      <c r="H68" s="13" t="str">
        <f t="shared" si="1"/>
        <v>闪避</v>
      </c>
      <c r="I68" s="13">
        <v>80</v>
      </c>
      <c r="L68" s="19">
        <v>4</v>
      </c>
      <c r="M68" s="19"/>
      <c r="N68" s="19">
        <v>10</v>
      </c>
      <c r="O68" s="19"/>
    </row>
    <row r="69" spans="1:15" x14ac:dyDescent="0.25">
      <c r="A69" s="5">
        <v>183</v>
      </c>
      <c r="B69" s="5">
        <v>3</v>
      </c>
      <c r="C69" s="5">
        <f t="shared" si="2"/>
        <v>3</v>
      </c>
      <c r="D69" s="20" t="s">
        <v>176</v>
      </c>
      <c r="E69" s="5">
        <v>18</v>
      </c>
      <c r="F69" s="13" t="str">
        <f t="shared" si="0"/>
        <v>防御加成</v>
      </c>
      <c r="G69" s="13">
        <v>80</v>
      </c>
      <c r="H69" s="13" t="str">
        <f t="shared" si="1"/>
        <v>生命</v>
      </c>
      <c r="I69" s="13">
        <v>7500</v>
      </c>
      <c r="L69" s="19">
        <v>6</v>
      </c>
      <c r="M69" s="19"/>
      <c r="N69" s="19">
        <v>1</v>
      </c>
      <c r="O69" s="19"/>
    </row>
    <row r="70" spans="1:15" x14ac:dyDescent="0.25">
      <c r="A70" s="5">
        <v>184</v>
      </c>
      <c r="B70" s="5">
        <v>3</v>
      </c>
      <c r="C70" s="5">
        <f t="shared" si="2"/>
        <v>4</v>
      </c>
      <c r="D70" s="20" t="s">
        <v>176</v>
      </c>
      <c r="E70" s="5">
        <v>18</v>
      </c>
      <c r="F70" s="13" t="str">
        <f t="shared" si="0"/>
        <v>伤害减免</v>
      </c>
      <c r="G70" s="13">
        <v>60</v>
      </c>
      <c r="H70" s="13" t="str">
        <f t="shared" si="1"/>
        <v>暴击免伤</v>
      </c>
      <c r="I70" s="13">
        <v>200</v>
      </c>
      <c r="L70" s="20">
        <v>8</v>
      </c>
      <c r="M70" s="20"/>
      <c r="N70" s="20">
        <v>14</v>
      </c>
      <c r="O70" s="20"/>
    </row>
    <row r="71" spans="1:15" x14ac:dyDescent="0.25">
      <c r="A71" s="5">
        <v>185</v>
      </c>
      <c r="B71" s="5">
        <v>3</v>
      </c>
      <c r="C71" s="5">
        <f t="shared" si="2"/>
        <v>5</v>
      </c>
      <c r="D71" s="20" t="s">
        <v>176</v>
      </c>
      <c r="E71" s="5">
        <v>18</v>
      </c>
      <c r="F71" s="13" t="str">
        <f t="shared" si="0"/>
        <v>生命加成</v>
      </c>
      <c r="G71" s="13">
        <v>120</v>
      </c>
      <c r="H71" s="13" t="str">
        <f t="shared" si="1"/>
        <v>伤害减免</v>
      </c>
      <c r="I71" s="13">
        <v>80</v>
      </c>
      <c r="L71" s="19">
        <v>4</v>
      </c>
      <c r="M71" s="19"/>
      <c r="N71" s="19">
        <v>8</v>
      </c>
      <c r="O71" s="19"/>
    </row>
    <row r="72" spans="1:15" x14ac:dyDescent="0.25">
      <c r="A72" s="5">
        <v>151</v>
      </c>
      <c r="B72" s="5">
        <v>3</v>
      </c>
      <c r="C72" s="5">
        <f t="shared" si="2"/>
        <v>1</v>
      </c>
      <c r="D72" s="20" t="s">
        <v>176</v>
      </c>
      <c r="E72" s="5">
        <v>15</v>
      </c>
      <c r="F72" s="15" t="str">
        <f t="shared" si="0"/>
        <v>防御</v>
      </c>
      <c r="G72" s="15">
        <f>G67*0.75</f>
        <v>225</v>
      </c>
      <c r="H72" s="15" t="str">
        <f t="shared" si="1"/>
        <v>生命</v>
      </c>
      <c r="I72" s="15">
        <f>I67*0.75</f>
        <v>1875</v>
      </c>
      <c r="L72" s="21">
        <v>3</v>
      </c>
      <c r="M72" s="21"/>
      <c r="N72" s="21">
        <v>1</v>
      </c>
      <c r="O72" s="21"/>
    </row>
    <row r="73" spans="1:15" x14ac:dyDescent="0.25">
      <c r="A73" s="5">
        <v>152</v>
      </c>
      <c r="B73" s="5">
        <v>3</v>
      </c>
      <c r="C73" s="5">
        <f t="shared" si="2"/>
        <v>2</v>
      </c>
      <c r="D73" s="20" t="s">
        <v>176</v>
      </c>
      <c r="E73" s="5">
        <v>15</v>
      </c>
      <c r="F73" s="15" t="str">
        <f t="shared" si="0"/>
        <v>生命加成</v>
      </c>
      <c r="G73" s="15">
        <f t="shared" ref="G73:I76" si="13">G68*0.75</f>
        <v>45</v>
      </c>
      <c r="H73" s="15" t="str">
        <f t="shared" si="1"/>
        <v>闪避</v>
      </c>
      <c r="I73" s="15">
        <f t="shared" si="13"/>
        <v>60</v>
      </c>
      <c r="L73" s="21">
        <v>4</v>
      </c>
      <c r="M73" s="21"/>
      <c r="N73" s="21">
        <v>10</v>
      </c>
      <c r="O73" s="21"/>
    </row>
    <row r="74" spans="1:15" x14ac:dyDescent="0.25">
      <c r="A74" s="5">
        <v>153</v>
      </c>
      <c r="B74" s="5">
        <v>3</v>
      </c>
      <c r="C74" s="5">
        <f t="shared" si="2"/>
        <v>3</v>
      </c>
      <c r="D74" s="20" t="s">
        <v>176</v>
      </c>
      <c r="E74" s="5">
        <v>15</v>
      </c>
      <c r="F74" s="15" t="str">
        <f t="shared" si="0"/>
        <v>防御加成</v>
      </c>
      <c r="G74" s="15">
        <f t="shared" si="13"/>
        <v>60</v>
      </c>
      <c r="H74" s="15" t="str">
        <f t="shared" si="1"/>
        <v>生命</v>
      </c>
      <c r="I74" s="15">
        <f t="shared" si="13"/>
        <v>5625</v>
      </c>
      <c r="L74" s="21">
        <v>6</v>
      </c>
      <c r="M74" s="21"/>
      <c r="N74" s="21">
        <v>1</v>
      </c>
      <c r="O74" s="21"/>
    </row>
    <row r="75" spans="1:15" x14ac:dyDescent="0.25">
      <c r="A75" s="5">
        <v>154</v>
      </c>
      <c r="B75" s="5">
        <v>3</v>
      </c>
      <c r="C75" s="5">
        <f t="shared" si="2"/>
        <v>4</v>
      </c>
      <c r="D75" s="20" t="s">
        <v>176</v>
      </c>
      <c r="E75" s="5">
        <v>15</v>
      </c>
      <c r="F75" s="15" t="str">
        <f t="shared" si="0"/>
        <v>伤害减免</v>
      </c>
      <c r="G75" s="15">
        <f t="shared" si="13"/>
        <v>45</v>
      </c>
      <c r="H75" s="15" t="str">
        <f t="shared" si="1"/>
        <v>暴击免伤</v>
      </c>
      <c r="I75" s="15">
        <f t="shared" si="13"/>
        <v>150</v>
      </c>
      <c r="L75" s="21">
        <v>8</v>
      </c>
      <c r="M75" s="21"/>
      <c r="N75" s="21">
        <v>14</v>
      </c>
      <c r="O75" s="21"/>
    </row>
    <row r="76" spans="1:15" x14ac:dyDescent="0.25">
      <c r="A76" s="5">
        <v>155</v>
      </c>
      <c r="B76" s="5">
        <v>3</v>
      </c>
      <c r="C76" s="5">
        <f t="shared" si="2"/>
        <v>5</v>
      </c>
      <c r="D76" s="20" t="s">
        <v>176</v>
      </c>
      <c r="E76" s="5">
        <v>15</v>
      </c>
      <c r="F76" s="15" t="str">
        <f t="shared" si="0"/>
        <v>生命加成</v>
      </c>
      <c r="G76" s="15">
        <f t="shared" si="13"/>
        <v>90</v>
      </c>
      <c r="H76" s="15" t="str">
        <f t="shared" si="1"/>
        <v>伤害减免</v>
      </c>
      <c r="I76" s="15">
        <f t="shared" si="13"/>
        <v>60</v>
      </c>
      <c r="L76" s="5">
        <v>4</v>
      </c>
      <c r="N76" s="5">
        <v>8</v>
      </c>
    </row>
    <row r="77" spans="1:15" x14ac:dyDescent="0.25">
      <c r="A77" s="5">
        <v>131</v>
      </c>
      <c r="B77" s="5">
        <v>3</v>
      </c>
      <c r="C77" s="5">
        <f t="shared" si="2"/>
        <v>1</v>
      </c>
      <c r="D77" s="20" t="s">
        <v>176</v>
      </c>
      <c r="E77" s="5">
        <v>13</v>
      </c>
      <c r="F77" s="16" t="str">
        <f t="shared" si="0"/>
        <v>防御</v>
      </c>
      <c r="G77" s="16">
        <f>G67*0.6</f>
        <v>180</v>
      </c>
      <c r="H77" s="16" t="str">
        <f t="shared" si="1"/>
        <v>生命</v>
      </c>
      <c r="I77" s="16">
        <f>I67*0.6</f>
        <v>1500</v>
      </c>
      <c r="L77" s="19">
        <v>3</v>
      </c>
      <c r="M77" s="19"/>
      <c r="N77" s="19">
        <v>1</v>
      </c>
      <c r="O77" s="19"/>
    </row>
    <row r="78" spans="1:15" x14ac:dyDescent="0.25">
      <c r="A78" s="5">
        <v>132</v>
      </c>
      <c r="B78" s="5">
        <v>3</v>
      </c>
      <c r="C78" s="5">
        <f t="shared" si="2"/>
        <v>2</v>
      </c>
      <c r="D78" s="20" t="s">
        <v>176</v>
      </c>
      <c r="E78" s="5">
        <v>13</v>
      </c>
      <c r="F78" s="16" t="str">
        <f t="shared" si="0"/>
        <v>生命加成</v>
      </c>
      <c r="G78" s="16">
        <f t="shared" ref="G78:I81" si="14">G68*0.6</f>
        <v>36</v>
      </c>
      <c r="H78" s="16" t="str">
        <f t="shared" si="1"/>
        <v>闪避</v>
      </c>
      <c r="I78" s="16">
        <f t="shared" si="14"/>
        <v>48</v>
      </c>
      <c r="L78" s="19">
        <v>4</v>
      </c>
      <c r="M78" s="19"/>
      <c r="N78" s="19">
        <v>10</v>
      </c>
      <c r="O78" s="19"/>
    </row>
    <row r="79" spans="1:15" x14ac:dyDescent="0.25">
      <c r="A79" s="5">
        <v>133</v>
      </c>
      <c r="B79" s="5">
        <v>3</v>
      </c>
      <c r="C79" s="5">
        <f t="shared" si="2"/>
        <v>3</v>
      </c>
      <c r="D79" s="20" t="s">
        <v>176</v>
      </c>
      <c r="E79" s="5">
        <v>13</v>
      </c>
      <c r="F79" s="16" t="str">
        <f t="shared" si="0"/>
        <v>防御加成</v>
      </c>
      <c r="G79" s="16">
        <f t="shared" si="14"/>
        <v>48</v>
      </c>
      <c r="H79" s="16" t="str">
        <f t="shared" si="1"/>
        <v>生命</v>
      </c>
      <c r="I79" s="16">
        <f t="shared" si="14"/>
        <v>4500</v>
      </c>
      <c r="L79" s="19">
        <v>6</v>
      </c>
      <c r="M79" s="19"/>
      <c r="N79" s="19">
        <v>1</v>
      </c>
      <c r="O79" s="19"/>
    </row>
    <row r="80" spans="1:15" x14ac:dyDescent="0.25">
      <c r="A80" s="5">
        <v>134</v>
      </c>
      <c r="B80" s="5">
        <v>3</v>
      </c>
      <c r="C80" s="5">
        <f t="shared" si="2"/>
        <v>4</v>
      </c>
      <c r="D80" s="20" t="s">
        <v>176</v>
      </c>
      <c r="E80" s="5">
        <v>13</v>
      </c>
      <c r="F80" s="16" t="str">
        <f t="shared" si="0"/>
        <v>伤害减免</v>
      </c>
      <c r="G80" s="16">
        <f t="shared" si="14"/>
        <v>36</v>
      </c>
      <c r="H80" s="16" t="str">
        <f t="shared" si="1"/>
        <v>暴击免伤</v>
      </c>
      <c r="I80" s="16">
        <f t="shared" si="14"/>
        <v>120</v>
      </c>
      <c r="L80" s="20">
        <v>8</v>
      </c>
      <c r="M80" s="20"/>
      <c r="N80" s="20">
        <v>14</v>
      </c>
      <c r="O80" s="20"/>
    </row>
    <row r="81" spans="1:15" x14ac:dyDescent="0.25">
      <c r="A81" s="5">
        <v>135</v>
      </c>
      <c r="B81" s="5">
        <v>3</v>
      </c>
      <c r="C81" s="5">
        <f t="shared" si="2"/>
        <v>5</v>
      </c>
      <c r="D81" s="20" t="s">
        <v>176</v>
      </c>
      <c r="E81" s="5">
        <v>13</v>
      </c>
      <c r="F81" s="16" t="str">
        <f t="shared" si="0"/>
        <v>生命加成</v>
      </c>
      <c r="G81" s="16">
        <f t="shared" si="14"/>
        <v>72</v>
      </c>
      <c r="H81" s="16" t="str">
        <f t="shared" si="1"/>
        <v>伤害减免</v>
      </c>
      <c r="I81" s="16">
        <f t="shared" si="14"/>
        <v>48</v>
      </c>
      <c r="L81" s="19">
        <v>4</v>
      </c>
      <c r="M81" s="19"/>
      <c r="N81" s="19">
        <v>8</v>
      </c>
      <c r="O81" s="19"/>
    </row>
    <row r="82" spans="1:15" x14ac:dyDescent="0.25">
      <c r="A82" s="5">
        <v>101</v>
      </c>
      <c r="B82" s="5">
        <v>3</v>
      </c>
      <c r="C82" s="5">
        <f t="shared" si="2"/>
        <v>1</v>
      </c>
      <c r="D82" s="20" t="s">
        <v>176</v>
      </c>
      <c r="E82" s="5">
        <v>10</v>
      </c>
      <c r="F82" s="17" t="str">
        <f t="shared" si="0"/>
        <v>防御</v>
      </c>
      <c r="G82" s="17">
        <f>G67*0.5</f>
        <v>150</v>
      </c>
      <c r="H82" s="17" t="str">
        <f t="shared" si="1"/>
        <v>生命</v>
      </c>
      <c r="I82" s="17">
        <f>I67*0.5</f>
        <v>1250</v>
      </c>
      <c r="L82" s="21">
        <v>3</v>
      </c>
      <c r="M82" s="21"/>
      <c r="N82" s="21">
        <v>1</v>
      </c>
      <c r="O82" s="21"/>
    </row>
    <row r="83" spans="1:15" x14ac:dyDescent="0.25">
      <c r="A83" s="5">
        <v>102</v>
      </c>
      <c r="B83" s="5">
        <v>3</v>
      </c>
      <c r="C83" s="5">
        <f t="shared" si="2"/>
        <v>2</v>
      </c>
      <c r="D83" s="20" t="s">
        <v>176</v>
      </c>
      <c r="E83" s="5">
        <v>10</v>
      </c>
      <c r="F83" s="17" t="str">
        <f t="shared" si="0"/>
        <v>生命加成</v>
      </c>
      <c r="G83" s="17">
        <f t="shared" ref="G83:I86" si="15">G68*0.5</f>
        <v>30</v>
      </c>
      <c r="H83" s="17" t="str">
        <f t="shared" si="1"/>
        <v>闪避</v>
      </c>
      <c r="I83" s="17">
        <f t="shared" si="15"/>
        <v>40</v>
      </c>
      <c r="L83" s="21">
        <v>4</v>
      </c>
      <c r="M83" s="21"/>
      <c r="N83" s="21">
        <v>10</v>
      </c>
      <c r="O83" s="21"/>
    </row>
    <row r="84" spans="1:15" x14ac:dyDescent="0.25">
      <c r="A84" s="5">
        <v>103</v>
      </c>
      <c r="B84" s="5">
        <v>3</v>
      </c>
      <c r="C84" s="5">
        <f t="shared" si="2"/>
        <v>3</v>
      </c>
      <c r="D84" s="20" t="s">
        <v>176</v>
      </c>
      <c r="E84" s="5">
        <v>10</v>
      </c>
      <c r="F84" s="17" t="str">
        <f t="shared" si="0"/>
        <v>防御加成</v>
      </c>
      <c r="G84" s="17">
        <f t="shared" si="15"/>
        <v>40</v>
      </c>
      <c r="H84" s="17" t="str">
        <f t="shared" si="1"/>
        <v>生命</v>
      </c>
      <c r="I84" s="17">
        <f t="shared" si="15"/>
        <v>3750</v>
      </c>
      <c r="L84" s="21">
        <v>6</v>
      </c>
      <c r="M84" s="21"/>
      <c r="N84" s="21">
        <v>1</v>
      </c>
      <c r="O84" s="21"/>
    </row>
    <row r="85" spans="1:15" x14ac:dyDescent="0.25">
      <c r="A85" s="5">
        <v>104</v>
      </c>
      <c r="B85" s="5">
        <v>3</v>
      </c>
      <c r="C85" s="5">
        <f t="shared" si="2"/>
        <v>4</v>
      </c>
      <c r="D85" s="20" t="s">
        <v>176</v>
      </c>
      <c r="E85" s="5">
        <v>10</v>
      </c>
      <c r="F85" s="17" t="str">
        <f t="shared" si="0"/>
        <v>伤害减免</v>
      </c>
      <c r="G85" s="17">
        <f t="shared" si="15"/>
        <v>30</v>
      </c>
      <c r="H85" s="17" t="str">
        <f t="shared" si="1"/>
        <v>暴击免伤</v>
      </c>
      <c r="I85" s="17">
        <f t="shared" si="15"/>
        <v>100</v>
      </c>
      <c r="L85" s="21">
        <v>8</v>
      </c>
      <c r="M85" s="21"/>
      <c r="N85" s="21">
        <v>14</v>
      </c>
      <c r="O85" s="21"/>
    </row>
    <row r="86" spans="1:15" x14ac:dyDescent="0.25">
      <c r="A86" s="5">
        <v>105</v>
      </c>
      <c r="B86" s="5">
        <v>3</v>
      </c>
      <c r="C86" s="5">
        <f t="shared" si="2"/>
        <v>5</v>
      </c>
      <c r="D86" s="20" t="s">
        <v>176</v>
      </c>
      <c r="E86" s="5">
        <v>10</v>
      </c>
      <c r="F86" s="17" t="str">
        <f t="shared" si="0"/>
        <v>生命加成</v>
      </c>
      <c r="G86" s="17">
        <f t="shared" si="15"/>
        <v>60</v>
      </c>
      <c r="H86" s="17" t="str">
        <f t="shared" si="1"/>
        <v>伤害减免</v>
      </c>
      <c r="I86" s="17">
        <f t="shared" si="15"/>
        <v>40</v>
      </c>
      <c r="L86" s="5">
        <v>4</v>
      </c>
      <c r="N86" s="5">
        <v>8</v>
      </c>
    </row>
    <row r="89" spans="1:15" x14ac:dyDescent="0.25">
      <c r="C89" s="11" t="s">
        <v>153</v>
      </c>
      <c r="D89" s="11" t="str">
        <f>F26</f>
        <v>类型1</v>
      </c>
      <c r="G89" s="11" t="s">
        <v>177</v>
      </c>
      <c r="H89" s="5" t="str">
        <f>H26</f>
        <v>类型2</v>
      </c>
    </row>
    <row r="90" spans="1:15" x14ac:dyDescent="0.25">
      <c r="A90" s="5">
        <v>181</v>
      </c>
      <c r="B90" s="5">
        <v>1</v>
      </c>
      <c r="C90" s="14">
        <f>G27</f>
        <v>320</v>
      </c>
      <c r="D90" s="11" t="str">
        <f t="shared" ref="D90:D149" si="16">F27</f>
        <v>攻击</v>
      </c>
      <c r="E90" s="5">
        <v>181</v>
      </c>
      <c r="F90" s="5">
        <v>1</v>
      </c>
      <c r="G90" s="14">
        <f>I27</f>
        <v>1600</v>
      </c>
      <c r="H90" s="5" t="str">
        <f t="shared" ref="H90:H149" si="17">H27</f>
        <v>生命</v>
      </c>
    </row>
    <row r="91" spans="1:15" x14ac:dyDescent="0.25">
      <c r="A91" s="5">
        <v>182</v>
      </c>
      <c r="B91" s="5">
        <v>1</v>
      </c>
      <c r="C91" s="14">
        <f t="shared" ref="C91:C149" si="18">G28</f>
        <v>60</v>
      </c>
      <c r="D91" s="11" t="str">
        <f t="shared" si="16"/>
        <v>攻击加成</v>
      </c>
      <c r="E91" s="5">
        <v>182</v>
      </c>
      <c r="F91" s="5">
        <v>1</v>
      </c>
      <c r="G91" s="14">
        <f t="shared" ref="G91:G149" si="19">I28</f>
        <v>40</v>
      </c>
      <c r="H91" s="5" t="str">
        <f t="shared" si="17"/>
        <v>防御加成</v>
      </c>
    </row>
    <row r="92" spans="1:15" x14ac:dyDescent="0.25">
      <c r="A92" s="5">
        <v>183</v>
      </c>
      <c r="B92" s="5">
        <v>1</v>
      </c>
      <c r="C92" s="14">
        <f t="shared" si="18"/>
        <v>240</v>
      </c>
      <c r="D92" s="11" t="str">
        <f t="shared" si="16"/>
        <v>防御</v>
      </c>
      <c r="E92" s="5">
        <v>183</v>
      </c>
      <c r="F92" s="5">
        <v>1</v>
      </c>
      <c r="G92" s="14">
        <f t="shared" si="19"/>
        <v>60</v>
      </c>
      <c r="H92" s="5" t="str">
        <f t="shared" si="17"/>
        <v>生命加成</v>
      </c>
    </row>
    <row r="93" spans="1:15" x14ac:dyDescent="0.25">
      <c r="A93" s="5">
        <v>184</v>
      </c>
      <c r="B93" s="5">
        <v>1</v>
      </c>
      <c r="C93" s="14">
        <f t="shared" si="18"/>
        <v>60</v>
      </c>
      <c r="D93" s="11" t="str">
        <f t="shared" si="16"/>
        <v>伤害减免</v>
      </c>
      <c r="E93" s="5">
        <v>184</v>
      </c>
      <c r="F93" s="5">
        <v>1</v>
      </c>
      <c r="G93" s="14">
        <f t="shared" si="19"/>
        <v>200</v>
      </c>
      <c r="H93" s="5" t="str">
        <f t="shared" si="17"/>
        <v>暴击免伤</v>
      </c>
    </row>
    <row r="94" spans="1:15" x14ac:dyDescent="0.25">
      <c r="A94" s="5">
        <v>185</v>
      </c>
      <c r="B94" s="5">
        <v>1</v>
      </c>
      <c r="C94" s="14">
        <f t="shared" si="18"/>
        <v>100</v>
      </c>
      <c r="D94" s="11" t="str">
        <f t="shared" si="16"/>
        <v>伤害加成</v>
      </c>
      <c r="E94" s="5">
        <v>185</v>
      </c>
      <c r="F94" s="5">
        <v>1</v>
      </c>
      <c r="G94" s="14">
        <f t="shared" si="19"/>
        <v>80</v>
      </c>
      <c r="H94" s="5" t="str">
        <f t="shared" si="17"/>
        <v>伤害减免</v>
      </c>
    </row>
    <row r="95" spans="1:15" x14ac:dyDescent="0.25">
      <c r="A95" s="5">
        <v>151</v>
      </c>
      <c r="B95" s="5">
        <v>1</v>
      </c>
      <c r="C95" s="5">
        <f t="shared" si="18"/>
        <v>240</v>
      </c>
      <c r="D95" s="11" t="str">
        <f t="shared" si="16"/>
        <v>攻击</v>
      </c>
      <c r="E95" s="5">
        <v>151</v>
      </c>
      <c r="F95" s="5">
        <v>1</v>
      </c>
      <c r="G95" s="5">
        <f t="shared" si="19"/>
        <v>1200</v>
      </c>
      <c r="H95" s="5" t="str">
        <f t="shared" si="17"/>
        <v>生命</v>
      </c>
    </row>
    <row r="96" spans="1:15" x14ac:dyDescent="0.25">
      <c r="A96" s="5">
        <v>152</v>
      </c>
      <c r="B96" s="5">
        <v>1</v>
      </c>
      <c r="C96" s="5">
        <f t="shared" si="18"/>
        <v>45</v>
      </c>
      <c r="D96" s="11" t="str">
        <f t="shared" si="16"/>
        <v>攻击加成</v>
      </c>
      <c r="E96" s="5">
        <v>152</v>
      </c>
      <c r="F96" s="5">
        <v>1</v>
      </c>
      <c r="G96" s="5">
        <f t="shared" si="19"/>
        <v>30</v>
      </c>
      <c r="H96" s="5" t="str">
        <f t="shared" si="17"/>
        <v>防御加成</v>
      </c>
    </row>
    <row r="97" spans="1:8" x14ac:dyDescent="0.25">
      <c r="A97" s="5">
        <v>153</v>
      </c>
      <c r="B97" s="5">
        <v>1</v>
      </c>
      <c r="C97" s="5">
        <f t="shared" si="18"/>
        <v>180</v>
      </c>
      <c r="D97" s="11" t="str">
        <f t="shared" si="16"/>
        <v>防御</v>
      </c>
      <c r="E97" s="5">
        <v>153</v>
      </c>
      <c r="F97" s="5">
        <v>1</v>
      </c>
      <c r="G97" s="5">
        <f t="shared" si="19"/>
        <v>45</v>
      </c>
      <c r="H97" s="5" t="str">
        <f t="shared" si="17"/>
        <v>生命加成</v>
      </c>
    </row>
    <row r="98" spans="1:8" x14ac:dyDescent="0.25">
      <c r="A98" s="5">
        <v>154</v>
      </c>
      <c r="B98" s="5">
        <v>1</v>
      </c>
      <c r="C98" s="5">
        <f t="shared" si="18"/>
        <v>45</v>
      </c>
      <c r="D98" s="11" t="str">
        <f t="shared" si="16"/>
        <v>伤害减免</v>
      </c>
      <c r="E98" s="5">
        <v>154</v>
      </c>
      <c r="F98" s="5">
        <v>1</v>
      </c>
      <c r="G98" s="5">
        <f t="shared" si="19"/>
        <v>150</v>
      </c>
      <c r="H98" s="5" t="str">
        <f t="shared" si="17"/>
        <v>暴击免伤</v>
      </c>
    </row>
    <row r="99" spans="1:8" x14ac:dyDescent="0.25">
      <c r="A99" s="5">
        <v>155</v>
      </c>
      <c r="B99" s="5">
        <v>1</v>
      </c>
      <c r="C99" s="5">
        <f t="shared" si="18"/>
        <v>75</v>
      </c>
      <c r="D99" s="11" t="str">
        <f t="shared" si="16"/>
        <v>伤害加成</v>
      </c>
      <c r="E99" s="5">
        <v>155</v>
      </c>
      <c r="F99" s="5">
        <v>1</v>
      </c>
      <c r="G99" s="5">
        <f t="shared" si="19"/>
        <v>60</v>
      </c>
      <c r="H99" s="5" t="str">
        <f t="shared" si="17"/>
        <v>伤害减免</v>
      </c>
    </row>
    <row r="100" spans="1:8" x14ac:dyDescent="0.25">
      <c r="A100" s="5">
        <v>131</v>
      </c>
      <c r="B100" s="5">
        <v>1</v>
      </c>
      <c r="C100" s="14">
        <f t="shared" si="18"/>
        <v>192</v>
      </c>
      <c r="D100" s="11" t="str">
        <f t="shared" si="16"/>
        <v>攻击</v>
      </c>
      <c r="E100" s="5">
        <v>131</v>
      </c>
      <c r="F100" s="5">
        <v>1</v>
      </c>
      <c r="G100" s="14">
        <f t="shared" si="19"/>
        <v>960</v>
      </c>
      <c r="H100" s="5" t="str">
        <f t="shared" si="17"/>
        <v>生命</v>
      </c>
    </row>
    <row r="101" spans="1:8" x14ac:dyDescent="0.25">
      <c r="A101" s="5">
        <v>132</v>
      </c>
      <c r="B101" s="5">
        <v>1</v>
      </c>
      <c r="C101" s="14">
        <f t="shared" si="18"/>
        <v>36</v>
      </c>
      <c r="D101" s="11" t="str">
        <f t="shared" si="16"/>
        <v>攻击加成</v>
      </c>
      <c r="E101" s="5">
        <v>132</v>
      </c>
      <c r="F101" s="5">
        <v>1</v>
      </c>
      <c r="G101" s="14">
        <f t="shared" si="19"/>
        <v>24</v>
      </c>
      <c r="H101" s="5" t="str">
        <f t="shared" si="17"/>
        <v>防御加成</v>
      </c>
    </row>
    <row r="102" spans="1:8" x14ac:dyDescent="0.25">
      <c r="A102" s="5">
        <v>133</v>
      </c>
      <c r="B102" s="5">
        <v>1</v>
      </c>
      <c r="C102" s="14">
        <f t="shared" si="18"/>
        <v>144</v>
      </c>
      <c r="D102" s="11" t="str">
        <f t="shared" si="16"/>
        <v>防御</v>
      </c>
      <c r="E102" s="5">
        <v>133</v>
      </c>
      <c r="F102" s="5">
        <v>1</v>
      </c>
      <c r="G102" s="14">
        <f t="shared" si="19"/>
        <v>36</v>
      </c>
      <c r="H102" s="5" t="str">
        <f t="shared" si="17"/>
        <v>生命加成</v>
      </c>
    </row>
    <row r="103" spans="1:8" x14ac:dyDescent="0.25">
      <c r="A103" s="5">
        <v>134</v>
      </c>
      <c r="B103" s="5">
        <v>1</v>
      </c>
      <c r="C103" s="14">
        <f t="shared" si="18"/>
        <v>36</v>
      </c>
      <c r="D103" s="11" t="str">
        <f t="shared" si="16"/>
        <v>伤害减免</v>
      </c>
      <c r="E103" s="5">
        <v>134</v>
      </c>
      <c r="F103" s="5">
        <v>1</v>
      </c>
      <c r="G103" s="14">
        <f t="shared" si="19"/>
        <v>120</v>
      </c>
      <c r="H103" s="5" t="str">
        <f t="shared" si="17"/>
        <v>暴击免伤</v>
      </c>
    </row>
    <row r="104" spans="1:8" x14ac:dyDescent="0.25">
      <c r="A104" s="5">
        <v>135</v>
      </c>
      <c r="B104" s="5">
        <v>1</v>
      </c>
      <c r="C104" s="14">
        <f t="shared" si="18"/>
        <v>60</v>
      </c>
      <c r="D104" s="11" t="str">
        <f t="shared" si="16"/>
        <v>伤害加成</v>
      </c>
      <c r="E104" s="5">
        <v>135</v>
      </c>
      <c r="F104" s="5">
        <v>1</v>
      </c>
      <c r="G104" s="14">
        <f t="shared" si="19"/>
        <v>48</v>
      </c>
      <c r="H104" s="5" t="str">
        <f t="shared" si="17"/>
        <v>伤害减免</v>
      </c>
    </row>
    <row r="105" spans="1:8" x14ac:dyDescent="0.25">
      <c r="A105" s="5">
        <v>101</v>
      </c>
      <c r="B105" s="5">
        <v>1</v>
      </c>
      <c r="C105" s="5">
        <f t="shared" si="18"/>
        <v>160</v>
      </c>
      <c r="D105" s="11" t="str">
        <f t="shared" si="16"/>
        <v>攻击</v>
      </c>
      <c r="E105" s="5">
        <v>101</v>
      </c>
      <c r="F105" s="5">
        <v>1</v>
      </c>
      <c r="G105" s="5">
        <f t="shared" si="19"/>
        <v>800</v>
      </c>
      <c r="H105" s="5" t="str">
        <f t="shared" si="17"/>
        <v>生命</v>
      </c>
    </row>
    <row r="106" spans="1:8" x14ac:dyDescent="0.25">
      <c r="A106" s="5">
        <v>102</v>
      </c>
      <c r="B106" s="5">
        <v>1</v>
      </c>
      <c r="C106" s="5">
        <f t="shared" si="18"/>
        <v>30</v>
      </c>
      <c r="D106" s="11" t="str">
        <f t="shared" si="16"/>
        <v>攻击加成</v>
      </c>
      <c r="E106" s="5">
        <v>102</v>
      </c>
      <c r="F106" s="5">
        <v>1</v>
      </c>
      <c r="G106" s="5">
        <f t="shared" si="19"/>
        <v>20</v>
      </c>
      <c r="H106" s="5" t="str">
        <f t="shared" si="17"/>
        <v>防御加成</v>
      </c>
    </row>
    <row r="107" spans="1:8" x14ac:dyDescent="0.25">
      <c r="A107" s="5">
        <v>103</v>
      </c>
      <c r="B107" s="5">
        <v>1</v>
      </c>
      <c r="C107" s="5">
        <f t="shared" si="18"/>
        <v>120</v>
      </c>
      <c r="D107" s="11" t="str">
        <f t="shared" si="16"/>
        <v>防御</v>
      </c>
      <c r="E107" s="5">
        <v>103</v>
      </c>
      <c r="F107" s="5">
        <v>1</v>
      </c>
      <c r="G107" s="5">
        <f t="shared" si="19"/>
        <v>30</v>
      </c>
      <c r="H107" s="5" t="str">
        <f t="shared" si="17"/>
        <v>生命加成</v>
      </c>
    </row>
    <row r="108" spans="1:8" x14ac:dyDescent="0.25">
      <c r="A108" s="5">
        <v>104</v>
      </c>
      <c r="B108" s="5">
        <v>1</v>
      </c>
      <c r="C108" s="5">
        <f t="shared" si="18"/>
        <v>30</v>
      </c>
      <c r="D108" s="11" t="str">
        <f t="shared" si="16"/>
        <v>伤害减免</v>
      </c>
      <c r="E108" s="5">
        <v>104</v>
      </c>
      <c r="F108" s="5">
        <v>1</v>
      </c>
      <c r="G108" s="5">
        <f t="shared" si="19"/>
        <v>100</v>
      </c>
      <c r="H108" s="5" t="str">
        <f t="shared" si="17"/>
        <v>暴击免伤</v>
      </c>
    </row>
    <row r="109" spans="1:8" x14ac:dyDescent="0.25">
      <c r="A109" s="5">
        <v>105</v>
      </c>
      <c r="B109" s="5">
        <v>1</v>
      </c>
      <c r="C109" s="5">
        <f t="shared" si="18"/>
        <v>50</v>
      </c>
      <c r="D109" s="11" t="str">
        <f t="shared" si="16"/>
        <v>伤害加成</v>
      </c>
      <c r="E109" s="5">
        <v>105</v>
      </c>
      <c r="F109" s="5">
        <v>1</v>
      </c>
      <c r="G109" s="5">
        <f t="shared" si="19"/>
        <v>40</v>
      </c>
      <c r="H109" s="5" t="str">
        <f t="shared" si="17"/>
        <v>伤害减免</v>
      </c>
    </row>
    <row r="110" spans="1:8" x14ac:dyDescent="0.25">
      <c r="A110" s="5">
        <v>181</v>
      </c>
      <c r="B110" s="5">
        <v>2</v>
      </c>
      <c r="C110" s="13">
        <f t="shared" si="18"/>
        <v>400</v>
      </c>
      <c r="D110" s="11" t="str">
        <f t="shared" si="16"/>
        <v>攻击</v>
      </c>
      <c r="E110" s="5">
        <v>181</v>
      </c>
      <c r="F110" s="5">
        <v>2</v>
      </c>
      <c r="G110" s="13">
        <f t="shared" si="19"/>
        <v>1000</v>
      </c>
      <c r="H110" s="5" t="str">
        <f t="shared" si="17"/>
        <v>生命</v>
      </c>
    </row>
    <row r="111" spans="1:8" x14ac:dyDescent="0.25">
      <c r="A111" s="5">
        <v>182</v>
      </c>
      <c r="B111" s="5">
        <v>2</v>
      </c>
      <c r="C111" s="13">
        <f t="shared" si="18"/>
        <v>80</v>
      </c>
      <c r="D111" s="11" t="str">
        <f t="shared" si="16"/>
        <v>攻击加成</v>
      </c>
      <c r="E111" s="5">
        <v>182</v>
      </c>
      <c r="F111" s="5">
        <v>2</v>
      </c>
      <c r="G111" s="13">
        <f t="shared" si="19"/>
        <v>80</v>
      </c>
      <c r="H111" s="5" t="str">
        <f t="shared" si="17"/>
        <v>命中</v>
      </c>
    </row>
    <row r="112" spans="1:8" x14ac:dyDescent="0.25">
      <c r="A112" s="5">
        <v>183</v>
      </c>
      <c r="B112" s="5">
        <v>2</v>
      </c>
      <c r="C112" s="13">
        <f t="shared" si="18"/>
        <v>400</v>
      </c>
      <c r="D112" s="11" t="str">
        <f t="shared" si="16"/>
        <v>防御</v>
      </c>
      <c r="E112" s="5">
        <v>183</v>
      </c>
      <c r="F112" s="5">
        <v>2</v>
      </c>
      <c r="G112" s="13">
        <f t="shared" si="19"/>
        <v>3000</v>
      </c>
      <c r="H112" s="5" t="str">
        <f t="shared" si="17"/>
        <v>生命</v>
      </c>
    </row>
    <row r="113" spans="1:8" x14ac:dyDescent="0.25">
      <c r="A113" s="5">
        <v>184</v>
      </c>
      <c r="B113" s="5">
        <v>2</v>
      </c>
      <c r="C113" s="13">
        <f t="shared" si="18"/>
        <v>80</v>
      </c>
      <c r="D113" s="11" t="str">
        <f t="shared" si="16"/>
        <v>伤害加成</v>
      </c>
      <c r="E113" s="5">
        <v>184</v>
      </c>
      <c r="F113" s="5">
        <v>2</v>
      </c>
      <c r="G113" s="13">
        <f t="shared" si="19"/>
        <v>160</v>
      </c>
      <c r="H113" s="5" t="str">
        <f t="shared" si="17"/>
        <v>暴击伤害</v>
      </c>
    </row>
    <row r="114" spans="1:8" x14ac:dyDescent="0.25">
      <c r="A114" s="5">
        <v>185</v>
      </c>
      <c r="B114" s="5">
        <v>2</v>
      </c>
      <c r="C114" s="13">
        <f t="shared" si="18"/>
        <v>100</v>
      </c>
      <c r="D114" s="11" t="str">
        <f t="shared" si="16"/>
        <v>伤害加成</v>
      </c>
      <c r="E114" s="5">
        <v>185</v>
      </c>
      <c r="F114" s="5">
        <v>2</v>
      </c>
      <c r="G114" s="13">
        <f t="shared" si="19"/>
        <v>80</v>
      </c>
      <c r="H114" s="5" t="str">
        <f t="shared" si="17"/>
        <v>伤害减免</v>
      </c>
    </row>
    <row r="115" spans="1:8" x14ac:dyDescent="0.25">
      <c r="A115" s="5">
        <v>151</v>
      </c>
      <c r="B115" s="5">
        <v>2</v>
      </c>
      <c r="C115" s="5">
        <f t="shared" si="18"/>
        <v>300</v>
      </c>
      <c r="D115" s="11" t="str">
        <f t="shared" si="16"/>
        <v>攻击</v>
      </c>
      <c r="E115" s="5">
        <v>151</v>
      </c>
      <c r="F115" s="5">
        <v>2</v>
      </c>
      <c r="G115" s="5">
        <f t="shared" si="19"/>
        <v>750</v>
      </c>
      <c r="H115" s="5" t="str">
        <f t="shared" si="17"/>
        <v>生命</v>
      </c>
    </row>
    <row r="116" spans="1:8" x14ac:dyDescent="0.25">
      <c r="A116" s="5">
        <v>152</v>
      </c>
      <c r="B116" s="5">
        <v>2</v>
      </c>
      <c r="C116" s="5">
        <f t="shared" si="18"/>
        <v>60</v>
      </c>
      <c r="D116" s="11" t="str">
        <f t="shared" si="16"/>
        <v>攻击加成</v>
      </c>
      <c r="E116" s="5">
        <v>152</v>
      </c>
      <c r="F116" s="5">
        <v>2</v>
      </c>
      <c r="G116" s="5">
        <f t="shared" si="19"/>
        <v>60</v>
      </c>
      <c r="H116" s="5" t="str">
        <f t="shared" si="17"/>
        <v>命中</v>
      </c>
    </row>
    <row r="117" spans="1:8" x14ac:dyDescent="0.25">
      <c r="A117" s="5">
        <v>153</v>
      </c>
      <c r="B117" s="5">
        <v>2</v>
      </c>
      <c r="C117" s="5">
        <f t="shared" si="18"/>
        <v>300</v>
      </c>
      <c r="D117" s="11" t="str">
        <f t="shared" si="16"/>
        <v>防御</v>
      </c>
      <c r="E117" s="5">
        <v>153</v>
      </c>
      <c r="F117" s="5">
        <v>2</v>
      </c>
      <c r="G117" s="5">
        <f t="shared" si="19"/>
        <v>2250</v>
      </c>
      <c r="H117" s="5" t="str">
        <f t="shared" si="17"/>
        <v>生命</v>
      </c>
    </row>
    <row r="118" spans="1:8" x14ac:dyDescent="0.25">
      <c r="A118" s="5">
        <v>154</v>
      </c>
      <c r="B118" s="5">
        <v>2</v>
      </c>
      <c r="C118" s="5">
        <f t="shared" si="18"/>
        <v>60</v>
      </c>
      <c r="D118" s="11" t="str">
        <f t="shared" si="16"/>
        <v>伤害加成</v>
      </c>
      <c r="E118" s="5">
        <v>154</v>
      </c>
      <c r="F118" s="5">
        <v>2</v>
      </c>
      <c r="G118" s="5">
        <f t="shared" si="19"/>
        <v>120</v>
      </c>
      <c r="H118" s="5" t="str">
        <f t="shared" si="17"/>
        <v>暴击伤害</v>
      </c>
    </row>
    <row r="119" spans="1:8" x14ac:dyDescent="0.25">
      <c r="A119" s="5">
        <v>155</v>
      </c>
      <c r="B119" s="5">
        <v>2</v>
      </c>
      <c r="C119" s="5">
        <f t="shared" si="18"/>
        <v>75</v>
      </c>
      <c r="D119" s="11" t="str">
        <f t="shared" si="16"/>
        <v>伤害加成</v>
      </c>
      <c r="E119" s="5">
        <v>155</v>
      </c>
      <c r="F119" s="5">
        <v>2</v>
      </c>
      <c r="G119" s="5">
        <f t="shared" si="19"/>
        <v>60</v>
      </c>
      <c r="H119" s="5" t="str">
        <f t="shared" si="17"/>
        <v>伤害减免</v>
      </c>
    </row>
    <row r="120" spans="1:8" x14ac:dyDescent="0.25">
      <c r="A120" s="5">
        <v>131</v>
      </c>
      <c r="B120" s="5">
        <v>2</v>
      </c>
      <c r="C120" s="13">
        <f t="shared" si="18"/>
        <v>240</v>
      </c>
      <c r="D120" s="11" t="str">
        <f t="shared" si="16"/>
        <v>攻击</v>
      </c>
      <c r="E120" s="5">
        <v>131</v>
      </c>
      <c r="F120" s="5">
        <v>2</v>
      </c>
      <c r="G120" s="13">
        <f t="shared" si="19"/>
        <v>600</v>
      </c>
      <c r="H120" s="5" t="str">
        <f t="shared" si="17"/>
        <v>生命</v>
      </c>
    </row>
    <row r="121" spans="1:8" x14ac:dyDescent="0.25">
      <c r="A121" s="5">
        <v>132</v>
      </c>
      <c r="B121" s="5">
        <v>2</v>
      </c>
      <c r="C121" s="13">
        <f t="shared" si="18"/>
        <v>48</v>
      </c>
      <c r="D121" s="11" t="str">
        <f t="shared" si="16"/>
        <v>攻击加成</v>
      </c>
      <c r="E121" s="5">
        <v>132</v>
      </c>
      <c r="F121" s="5">
        <v>2</v>
      </c>
      <c r="G121" s="13">
        <f t="shared" si="19"/>
        <v>48</v>
      </c>
      <c r="H121" s="5" t="str">
        <f t="shared" si="17"/>
        <v>命中</v>
      </c>
    </row>
    <row r="122" spans="1:8" x14ac:dyDescent="0.25">
      <c r="A122" s="5">
        <v>133</v>
      </c>
      <c r="B122" s="5">
        <v>2</v>
      </c>
      <c r="C122" s="13">
        <f t="shared" si="18"/>
        <v>240</v>
      </c>
      <c r="D122" s="11" t="str">
        <f t="shared" si="16"/>
        <v>防御</v>
      </c>
      <c r="E122" s="5">
        <v>133</v>
      </c>
      <c r="F122" s="5">
        <v>2</v>
      </c>
      <c r="G122" s="13">
        <f t="shared" si="19"/>
        <v>1800</v>
      </c>
      <c r="H122" s="5" t="str">
        <f t="shared" si="17"/>
        <v>生命</v>
      </c>
    </row>
    <row r="123" spans="1:8" x14ac:dyDescent="0.25">
      <c r="A123" s="5">
        <v>134</v>
      </c>
      <c r="B123" s="5">
        <v>2</v>
      </c>
      <c r="C123" s="13">
        <f t="shared" si="18"/>
        <v>48</v>
      </c>
      <c r="D123" s="11" t="str">
        <f t="shared" si="16"/>
        <v>伤害加成</v>
      </c>
      <c r="E123" s="5">
        <v>134</v>
      </c>
      <c r="F123" s="5">
        <v>2</v>
      </c>
      <c r="G123" s="13">
        <f t="shared" si="19"/>
        <v>96</v>
      </c>
      <c r="H123" s="5" t="str">
        <f t="shared" si="17"/>
        <v>暴击伤害</v>
      </c>
    </row>
    <row r="124" spans="1:8" x14ac:dyDescent="0.25">
      <c r="A124" s="5">
        <v>135</v>
      </c>
      <c r="B124" s="5">
        <v>2</v>
      </c>
      <c r="C124" s="13">
        <f t="shared" si="18"/>
        <v>60</v>
      </c>
      <c r="D124" s="11" t="str">
        <f t="shared" si="16"/>
        <v>伤害加成</v>
      </c>
      <c r="E124" s="5">
        <v>135</v>
      </c>
      <c r="F124" s="5">
        <v>2</v>
      </c>
      <c r="G124" s="13">
        <f t="shared" si="19"/>
        <v>48</v>
      </c>
      <c r="H124" s="5" t="str">
        <f t="shared" si="17"/>
        <v>伤害减免</v>
      </c>
    </row>
    <row r="125" spans="1:8" x14ac:dyDescent="0.25">
      <c r="A125" s="5">
        <v>101</v>
      </c>
      <c r="B125" s="5">
        <v>2</v>
      </c>
      <c r="C125" s="5">
        <f t="shared" si="18"/>
        <v>200</v>
      </c>
      <c r="D125" s="11" t="str">
        <f t="shared" si="16"/>
        <v>攻击</v>
      </c>
      <c r="E125" s="5">
        <v>101</v>
      </c>
      <c r="F125" s="5">
        <v>2</v>
      </c>
      <c r="G125" s="5">
        <f t="shared" si="19"/>
        <v>500</v>
      </c>
      <c r="H125" s="5" t="str">
        <f t="shared" si="17"/>
        <v>生命</v>
      </c>
    </row>
    <row r="126" spans="1:8" x14ac:dyDescent="0.25">
      <c r="A126" s="5">
        <v>102</v>
      </c>
      <c r="B126" s="5">
        <v>2</v>
      </c>
      <c r="C126" s="5">
        <f t="shared" si="18"/>
        <v>40</v>
      </c>
      <c r="D126" s="11" t="str">
        <f t="shared" si="16"/>
        <v>攻击加成</v>
      </c>
      <c r="E126" s="5">
        <v>102</v>
      </c>
      <c r="F126" s="5">
        <v>2</v>
      </c>
      <c r="G126" s="5">
        <f t="shared" si="19"/>
        <v>40</v>
      </c>
      <c r="H126" s="5" t="str">
        <f t="shared" si="17"/>
        <v>命中</v>
      </c>
    </row>
    <row r="127" spans="1:8" x14ac:dyDescent="0.25">
      <c r="A127" s="5">
        <v>103</v>
      </c>
      <c r="B127" s="5">
        <v>2</v>
      </c>
      <c r="C127" s="5">
        <f t="shared" si="18"/>
        <v>200</v>
      </c>
      <c r="D127" s="11" t="str">
        <f t="shared" si="16"/>
        <v>防御</v>
      </c>
      <c r="E127" s="5">
        <v>103</v>
      </c>
      <c r="F127" s="5">
        <v>2</v>
      </c>
      <c r="G127" s="5">
        <f t="shared" si="19"/>
        <v>1500</v>
      </c>
      <c r="H127" s="5" t="str">
        <f t="shared" si="17"/>
        <v>生命</v>
      </c>
    </row>
    <row r="128" spans="1:8" x14ac:dyDescent="0.25">
      <c r="A128" s="5">
        <v>104</v>
      </c>
      <c r="B128" s="5">
        <v>2</v>
      </c>
      <c r="C128" s="5">
        <f t="shared" si="18"/>
        <v>40</v>
      </c>
      <c r="D128" s="11" t="str">
        <f t="shared" si="16"/>
        <v>伤害加成</v>
      </c>
      <c r="E128" s="5">
        <v>104</v>
      </c>
      <c r="F128" s="5">
        <v>2</v>
      </c>
      <c r="G128" s="5">
        <f t="shared" si="19"/>
        <v>80</v>
      </c>
      <c r="H128" s="5" t="str">
        <f t="shared" si="17"/>
        <v>暴击伤害</v>
      </c>
    </row>
    <row r="129" spans="1:8" x14ac:dyDescent="0.25">
      <c r="A129" s="5">
        <v>105</v>
      </c>
      <c r="B129" s="5">
        <v>2</v>
      </c>
      <c r="C129" s="5">
        <f t="shared" si="18"/>
        <v>50</v>
      </c>
      <c r="D129" s="11" t="str">
        <f t="shared" si="16"/>
        <v>伤害加成</v>
      </c>
      <c r="E129" s="5">
        <v>105</v>
      </c>
      <c r="F129" s="5">
        <v>2</v>
      </c>
      <c r="G129" s="5">
        <f t="shared" si="19"/>
        <v>40</v>
      </c>
      <c r="H129" s="5" t="str">
        <f t="shared" si="17"/>
        <v>伤害减免</v>
      </c>
    </row>
    <row r="130" spans="1:8" x14ac:dyDescent="0.25">
      <c r="A130" s="5">
        <v>181</v>
      </c>
      <c r="B130" s="5">
        <v>3</v>
      </c>
      <c r="C130" s="19">
        <f t="shared" si="18"/>
        <v>300</v>
      </c>
      <c r="D130" s="11" t="str">
        <f t="shared" si="16"/>
        <v>防御</v>
      </c>
      <c r="E130" s="5">
        <v>181</v>
      </c>
      <c r="F130" s="5">
        <v>3</v>
      </c>
      <c r="G130" s="19">
        <f t="shared" si="19"/>
        <v>2500</v>
      </c>
      <c r="H130" s="5" t="str">
        <f t="shared" si="17"/>
        <v>生命</v>
      </c>
    </row>
    <row r="131" spans="1:8" x14ac:dyDescent="0.25">
      <c r="A131" s="5">
        <v>182</v>
      </c>
      <c r="B131" s="5">
        <v>3</v>
      </c>
      <c r="C131" s="19">
        <f t="shared" si="18"/>
        <v>60</v>
      </c>
      <c r="D131" s="11" t="str">
        <f t="shared" si="16"/>
        <v>生命加成</v>
      </c>
      <c r="E131" s="5">
        <v>182</v>
      </c>
      <c r="F131" s="5">
        <v>3</v>
      </c>
      <c r="G131" s="19">
        <f t="shared" si="19"/>
        <v>80</v>
      </c>
      <c r="H131" s="5" t="str">
        <f t="shared" si="17"/>
        <v>闪避</v>
      </c>
    </row>
    <row r="132" spans="1:8" x14ac:dyDescent="0.25">
      <c r="A132" s="5">
        <v>183</v>
      </c>
      <c r="B132" s="5">
        <v>3</v>
      </c>
      <c r="C132" s="19">
        <f t="shared" si="18"/>
        <v>80</v>
      </c>
      <c r="D132" s="11" t="str">
        <f t="shared" si="16"/>
        <v>防御加成</v>
      </c>
      <c r="E132" s="5">
        <v>183</v>
      </c>
      <c r="F132" s="5">
        <v>3</v>
      </c>
      <c r="G132" s="19">
        <f t="shared" si="19"/>
        <v>7500</v>
      </c>
      <c r="H132" s="5" t="str">
        <f t="shared" si="17"/>
        <v>生命</v>
      </c>
    </row>
    <row r="133" spans="1:8" x14ac:dyDescent="0.25">
      <c r="A133" s="5">
        <v>184</v>
      </c>
      <c r="B133" s="5">
        <v>3</v>
      </c>
      <c r="C133" s="20">
        <f t="shared" si="18"/>
        <v>60</v>
      </c>
      <c r="D133" s="11" t="str">
        <f t="shared" si="16"/>
        <v>伤害减免</v>
      </c>
      <c r="E133" s="5">
        <v>184</v>
      </c>
      <c r="F133" s="5">
        <v>3</v>
      </c>
      <c r="G133" s="20">
        <f t="shared" si="19"/>
        <v>200</v>
      </c>
      <c r="H133" s="5" t="str">
        <f t="shared" si="17"/>
        <v>暴击免伤</v>
      </c>
    </row>
    <row r="134" spans="1:8" x14ac:dyDescent="0.25">
      <c r="A134" s="5">
        <v>185</v>
      </c>
      <c r="B134" s="5">
        <v>3</v>
      </c>
      <c r="C134" s="19">
        <f t="shared" si="18"/>
        <v>120</v>
      </c>
      <c r="D134" s="11" t="str">
        <f t="shared" si="16"/>
        <v>生命加成</v>
      </c>
      <c r="E134" s="5">
        <v>185</v>
      </c>
      <c r="F134" s="5">
        <v>3</v>
      </c>
      <c r="G134" s="19">
        <f t="shared" si="19"/>
        <v>80</v>
      </c>
      <c r="H134" s="5" t="str">
        <f t="shared" si="17"/>
        <v>伤害减免</v>
      </c>
    </row>
    <row r="135" spans="1:8" x14ac:dyDescent="0.25">
      <c r="A135" s="5">
        <v>151</v>
      </c>
      <c r="B135" s="5">
        <v>3</v>
      </c>
      <c r="C135" s="21">
        <f t="shared" si="18"/>
        <v>225</v>
      </c>
      <c r="D135" s="11" t="str">
        <f t="shared" si="16"/>
        <v>防御</v>
      </c>
      <c r="E135" s="5">
        <v>151</v>
      </c>
      <c r="F135" s="5">
        <v>3</v>
      </c>
      <c r="G135" s="21">
        <f t="shared" si="19"/>
        <v>1875</v>
      </c>
      <c r="H135" s="5" t="str">
        <f t="shared" si="17"/>
        <v>生命</v>
      </c>
    </row>
    <row r="136" spans="1:8" x14ac:dyDescent="0.25">
      <c r="A136" s="5">
        <v>152</v>
      </c>
      <c r="B136" s="5">
        <v>3</v>
      </c>
      <c r="C136" s="21">
        <f t="shared" si="18"/>
        <v>45</v>
      </c>
      <c r="D136" s="11" t="str">
        <f t="shared" si="16"/>
        <v>生命加成</v>
      </c>
      <c r="E136" s="5">
        <v>152</v>
      </c>
      <c r="F136" s="5">
        <v>3</v>
      </c>
      <c r="G136" s="21">
        <f t="shared" si="19"/>
        <v>60</v>
      </c>
      <c r="H136" s="5" t="str">
        <f t="shared" si="17"/>
        <v>闪避</v>
      </c>
    </row>
    <row r="137" spans="1:8" x14ac:dyDescent="0.25">
      <c r="A137" s="5">
        <v>153</v>
      </c>
      <c r="B137" s="5">
        <v>3</v>
      </c>
      <c r="C137" s="21">
        <f t="shared" si="18"/>
        <v>60</v>
      </c>
      <c r="D137" s="11" t="str">
        <f t="shared" si="16"/>
        <v>防御加成</v>
      </c>
      <c r="E137" s="5">
        <v>153</v>
      </c>
      <c r="F137" s="5">
        <v>3</v>
      </c>
      <c r="G137" s="21">
        <f t="shared" si="19"/>
        <v>5625</v>
      </c>
      <c r="H137" s="5" t="str">
        <f t="shared" si="17"/>
        <v>生命</v>
      </c>
    </row>
    <row r="138" spans="1:8" x14ac:dyDescent="0.25">
      <c r="A138" s="5">
        <v>154</v>
      </c>
      <c r="B138" s="5">
        <v>3</v>
      </c>
      <c r="C138" s="21">
        <f t="shared" si="18"/>
        <v>45</v>
      </c>
      <c r="D138" s="11" t="str">
        <f t="shared" si="16"/>
        <v>伤害减免</v>
      </c>
      <c r="E138" s="5">
        <v>154</v>
      </c>
      <c r="F138" s="5">
        <v>3</v>
      </c>
      <c r="G138" s="21">
        <f t="shared" si="19"/>
        <v>150</v>
      </c>
      <c r="H138" s="5" t="str">
        <f t="shared" si="17"/>
        <v>暴击免伤</v>
      </c>
    </row>
    <row r="139" spans="1:8" x14ac:dyDescent="0.25">
      <c r="A139" s="5">
        <v>155</v>
      </c>
      <c r="B139" s="5">
        <v>3</v>
      </c>
      <c r="C139" s="5">
        <f t="shared" si="18"/>
        <v>90</v>
      </c>
      <c r="D139" s="11" t="str">
        <f t="shared" si="16"/>
        <v>生命加成</v>
      </c>
      <c r="E139" s="5">
        <v>155</v>
      </c>
      <c r="F139" s="5">
        <v>3</v>
      </c>
      <c r="G139" s="5">
        <f t="shared" si="19"/>
        <v>60</v>
      </c>
      <c r="H139" s="5" t="str">
        <f t="shared" si="17"/>
        <v>伤害减免</v>
      </c>
    </row>
    <row r="140" spans="1:8" x14ac:dyDescent="0.25">
      <c r="A140" s="5">
        <v>131</v>
      </c>
      <c r="B140" s="5">
        <v>3</v>
      </c>
      <c r="C140" s="19">
        <f t="shared" si="18"/>
        <v>180</v>
      </c>
      <c r="D140" s="11" t="str">
        <f t="shared" si="16"/>
        <v>防御</v>
      </c>
      <c r="E140" s="5">
        <v>131</v>
      </c>
      <c r="F140" s="5">
        <v>3</v>
      </c>
      <c r="G140" s="19">
        <f t="shared" si="19"/>
        <v>1500</v>
      </c>
      <c r="H140" s="5" t="str">
        <f t="shared" si="17"/>
        <v>生命</v>
      </c>
    </row>
    <row r="141" spans="1:8" x14ac:dyDescent="0.25">
      <c r="A141" s="5">
        <v>132</v>
      </c>
      <c r="B141" s="5">
        <v>3</v>
      </c>
      <c r="C141" s="19">
        <f t="shared" si="18"/>
        <v>36</v>
      </c>
      <c r="D141" s="11" t="str">
        <f t="shared" si="16"/>
        <v>生命加成</v>
      </c>
      <c r="E141" s="5">
        <v>132</v>
      </c>
      <c r="F141" s="5">
        <v>3</v>
      </c>
      <c r="G141" s="19">
        <f t="shared" si="19"/>
        <v>48</v>
      </c>
      <c r="H141" s="5" t="str">
        <f t="shared" si="17"/>
        <v>闪避</v>
      </c>
    </row>
    <row r="142" spans="1:8" x14ac:dyDescent="0.25">
      <c r="A142" s="5">
        <v>133</v>
      </c>
      <c r="B142" s="5">
        <v>3</v>
      </c>
      <c r="C142" s="19">
        <f t="shared" si="18"/>
        <v>48</v>
      </c>
      <c r="D142" s="11" t="str">
        <f t="shared" si="16"/>
        <v>防御加成</v>
      </c>
      <c r="E142" s="5">
        <v>133</v>
      </c>
      <c r="F142" s="5">
        <v>3</v>
      </c>
      <c r="G142" s="19">
        <f t="shared" si="19"/>
        <v>4500</v>
      </c>
      <c r="H142" s="5" t="str">
        <f t="shared" si="17"/>
        <v>生命</v>
      </c>
    </row>
    <row r="143" spans="1:8" x14ac:dyDescent="0.25">
      <c r="A143" s="5">
        <v>134</v>
      </c>
      <c r="B143" s="5">
        <v>3</v>
      </c>
      <c r="C143" s="20">
        <f t="shared" si="18"/>
        <v>36</v>
      </c>
      <c r="D143" s="11" t="str">
        <f t="shared" si="16"/>
        <v>伤害减免</v>
      </c>
      <c r="E143" s="5">
        <v>134</v>
      </c>
      <c r="F143" s="5">
        <v>3</v>
      </c>
      <c r="G143" s="20">
        <f t="shared" si="19"/>
        <v>120</v>
      </c>
      <c r="H143" s="5" t="str">
        <f t="shared" si="17"/>
        <v>暴击免伤</v>
      </c>
    </row>
    <row r="144" spans="1:8" x14ac:dyDescent="0.25">
      <c r="A144" s="5">
        <v>135</v>
      </c>
      <c r="B144" s="5">
        <v>3</v>
      </c>
      <c r="C144" s="19">
        <f t="shared" si="18"/>
        <v>72</v>
      </c>
      <c r="D144" s="11" t="str">
        <f t="shared" si="16"/>
        <v>生命加成</v>
      </c>
      <c r="E144" s="5">
        <v>135</v>
      </c>
      <c r="F144" s="5">
        <v>3</v>
      </c>
      <c r="G144" s="19">
        <f t="shared" si="19"/>
        <v>48</v>
      </c>
      <c r="H144" s="5" t="str">
        <f t="shared" si="17"/>
        <v>伤害减免</v>
      </c>
    </row>
    <row r="145" spans="1:8" x14ac:dyDescent="0.25">
      <c r="A145" s="5">
        <v>101</v>
      </c>
      <c r="B145" s="5">
        <v>3</v>
      </c>
      <c r="C145" s="21">
        <f t="shared" si="18"/>
        <v>150</v>
      </c>
      <c r="D145" s="11" t="str">
        <f t="shared" si="16"/>
        <v>防御</v>
      </c>
      <c r="E145" s="5">
        <v>101</v>
      </c>
      <c r="F145" s="5">
        <v>3</v>
      </c>
      <c r="G145" s="21">
        <f t="shared" si="19"/>
        <v>1250</v>
      </c>
      <c r="H145" s="5" t="str">
        <f t="shared" si="17"/>
        <v>生命</v>
      </c>
    </row>
    <row r="146" spans="1:8" x14ac:dyDescent="0.25">
      <c r="A146" s="5">
        <v>102</v>
      </c>
      <c r="B146" s="5">
        <v>3</v>
      </c>
      <c r="C146" s="21">
        <f t="shared" si="18"/>
        <v>30</v>
      </c>
      <c r="D146" s="11" t="str">
        <f t="shared" si="16"/>
        <v>生命加成</v>
      </c>
      <c r="E146" s="5">
        <v>102</v>
      </c>
      <c r="F146" s="5">
        <v>3</v>
      </c>
      <c r="G146" s="21">
        <f t="shared" si="19"/>
        <v>40</v>
      </c>
      <c r="H146" s="5" t="str">
        <f t="shared" si="17"/>
        <v>闪避</v>
      </c>
    </row>
    <row r="147" spans="1:8" x14ac:dyDescent="0.25">
      <c r="A147" s="5">
        <v>103</v>
      </c>
      <c r="B147" s="5">
        <v>3</v>
      </c>
      <c r="C147" s="21">
        <f t="shared" si="18"/>
        <v>40</v>
      </c>
      <c r="D147" s="11" t="str">
        <f t="shared" si="16"/>
        <v>防御加成</v>
      </c>
      <c r="E147" s="5">
        <v>103</v>
      </c>
      <c r="F147" s="5">
        <v>3</v>
      </c>
      <c r="G147" s="21">
        <f t="shared" si="19"/>
        <v>3750</v>
      </c>
      <c r="H147" s="5" t="str">
        <f t="shared" si="17"/>
        <v>生命</v>
      </c>
    </row>
    <row r="148" spans="1:8" x14ac:dyDescent="0.25">
      <c r="A148" s="5">
        <v>104</v>
      </c>
      <c r="B148" s="5">
        <v>3</v>
      </c>
      <c r="C148" s="21">
        <f t="shared" si="18"/>
        <v>30</v>
      </c>
      <c r="D148" s="11" t="str">
        <f t="shared" si="16"/>
        <v>伤害减免</v>
      </c>
      <c r="E148" s="5">
        <v>104</v>
      </c>
      <c r="F148" s="5">
        <v>3</v>
      </c>
      <c r="G148" s="21">
        <f t="shared" si="19"/>
        <v>100</v>
      </c>
      <c r="H148" s="5" t="str">
        <f t="shared" si="17"/>
        <v>暴击免伤</v>
      </c>
    </row>
    <row r="149" spans="1:8" x14ac:dyDescent="0.25">
      <c r="A149" s="5">
        <v>105</v>
      </c>
      <c r="B149" s="5">
        <v>3</v>
      </c>
      <c r="C149" s="5">
        <f t="shared" si="18"/>
        <v>60</v>
      </c>
      <c r="D149" s="11" t="str">
        <f t="shared" si="16"/>
        <v>生命加成</v>
      </c>
      <c r="E149" s="5">
        <v>105</v>
      </c>
      <c r="F149" s="5">
        <v>3</v>
      </c>
      <c r="G149" s="5">
        <f t="shared" si="19"/>
        <v>40</v>
      </c>
      <c r="H149" s="5" t="str">
        <f t="shared" si="17"/>
        <v>伤害减免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8"/>
  <sheetViews>
    <sheetView topLeftCell="A58" workbookViewId="0">
      <selection activeCell="L39" sqref="L39"/>
    </sheetView>
  </sheetViews>
  <sheetFormatPr defaultColWidth="8.88671875" defaultRowHeight="13.8" x14ac:dyDescent="0.25"/>
  <cols>
    <col min="1" max="1" width="8.88671875" style="1"/>
    <col min="2" max="2" width="12.44140625" style="1" customWidth="1"/>
    <col min="3" max="5" width="8.88671875" style="1"/>
    <col min="6" max="6" width="11.109375" style="1" customWidth="1"/>
    <col min="7" max="11" width="13.21875" style="1" customWidth="1"/>
    <col min="12" max="12" width="41.33203125" style="1" bestFit="1" customWidth="1"/>
    <col min="13" max="16384" width="8.88671875" style="1"/>
  </cols>
  <sheetData>
    <row r="1" spans="1:12" x14ac:dyDescent="0.25">
      <c r="A1" s="1" t="s">
        <v>0</v>
      </c>
    </row>
    <row r="2" spans="1:12" x14ac:dyDescent="0.25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2</v>
      </c>
    </row>
    <row r="3" spans="1:12" x14ac:dyDescent="0.15">
      <c r="A3" s="2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2" x14ac:dyDescent="0.15">
      <c r="A4" s="3" t="s">
        <v>14</v>
      </c>
      <c r="B4" s="3" t="s">
        <v>15</v>
      </c>
      <c r="C4" s="3" t="s">
        <v>14</v>
      </c>
      <c r="D4" s="3" t="s">
        <v>14</v>
      </c>
      <c r="E4" s="3" t="s">
        <v>16</v>
      </c>
      <c r="F4" s="3" t="s">
        <v>16</v>
      </c>
      <c r="G4" s="3" t="s">
        <v>16</v>
      </c>
      <c r="H4" s="3" t="s">
        <v>16</v>
      </c>
      <c r="I4" s="3" t="s">
        <v>16</v>
      </c>
      <c r="J4" s="3" t="s">
        <v>14</v>
      </c>
      <c r="K4" s="3" t="s">
        <v>14</v>
      </c>
      <c r="L4" s="3" t="s">
        <v>15</v>
      </c>
    </row>
    <row r="5" spans="1:12" x14ac:dyDescent="0.15">
      <c r="A5" s="4" t="s">
        <v>0</v>
      </c>
      <c r="B5" s="4" t="s">
        <v>17</v>
      </c>
      <c r="C5" s="4" t="s">
        <v>18</v>
      </c>
      <c r="D5" s="4" t="s">
        <v>19</v>
      </c>
      <c r="E5" s="4" t="s">
        <v>20</v>
      </c>
      <c r="F5" s="4" t="s">
        <v>21</v>
      </c>
      <c r="G5" s="4" t="s">
        <v>22</v>
      </c>
      <c r="H5" s="4" t="s">
        <v>23</v>
      </c>
      <c r="I5" s="4" t="s">
        <v>24</v>
      </c>
      <c r="J5" s="4" t="s">
        <v>25</v>
      </c>
      <c r="K5" s="4" t="s">
        <v>26</v>
      </c>
      <c r="L5" s="4" t="s">
        <v>27</v>
      </c>
    </row>
    <row r="6" spans="1:12" x14ac:dyDescent="0.25">
      <c r="A6" s="1">
        <v>11</v>
      </c>
      <c r="B6" s="1" t="s">
        <v>28</v>
      </c>
      <c r="C6" s="1">
        <v>2</v>
      </c>
      <c r="D6" s="1">
        <v>5</v>
      </c>
      <c r="E6" s="1">
        <v>1000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1000</v>
      </c>
      <c r="L6" s="1" t="s">
        <v>29</v>
      </c>
    </row>
    <row r="7" spans="1:12" x14ac:dyDescent="0.25">
      <c r="A7" s="1">
        <v>12</v>
      </c>
      <c r="B7" s="1" t="s">
        <v>30</v>
      </c>
      <c r="C7" s="1">
        <v>2</v>
      </c>
      <c r="D7" s="1">
        <v>10</v>
      </c>
      <c r="E7" s="1">
        <v>1000</v>
      </c>
      <c r="F7" s="1">
        <v>0</v>
      </c>
      <c r="G7" s="1">
        <v>0</v>
      </c>
      <c r="H7" s="1">
        <v>0</v>
      </c>
      <c r="I7" s="1">
        <v>0</v>
      </c>
      <c r="J7" s="1">
        <v>18</v>
      </c>
      <c r="K7" s="1">
        <v>1</v>
      </c>
      <c r="L7" s="1" t="s">
        <v>31</v>
      </c>
    </row>
    <row r="8" spans="1:12" x14ac:dyDescent="0.25">
      <c r="A8" s="1">
        <v>13</v>
      </c>
      <c r="B8" s="1" t="s">
        <v>44</v>
      </c>
      <c r="C8" s="1">
        <v>2</v>
      </c>
      <c r="D8" s="1">
        <v>15</v>
      </c>
      <c r="E8" s="1">
        <v>1000</v>
      </c>
      <c r="F8" s="1">
        <v>0</v>
      </c>
      <c r="G8" s="1">
        <v>0</v>
      </c>
      <c r="H8" s="1">
        <v>0</v>
      </c>
      <c r="I8" s="1">
        <v>0</v>
      </c>
      <c r="J8" s="1">
        <v>2</v>
      </c>
      <c r="K8" s="1">
        <v>1500</v>
      </c>
      <c r="L8" s="1" t="s">
        <v>32</v>
      </c>
    </row>
    <row r="9" spans="1:12" x14ac:dyDescent="0.25">
      <c r="A9" s="1">
        <v>14</v>
      </c>
      <c r="B9" s="1" t="s">
        <v>33</v>
      </c>
      <c r="C9" s="1">
        <v>2</v>
      </c>
      <c r="D9" s="1">
        <v>20</v>
      </c>
      <c r="E9" s="1">
        <v>20</v>
      </c>
      <c r="F9" s="1">
        <v>1</v>
      </c>
      <c r="G9" s="1">
        <v>1000</v>
      </c>
      <c r="H9" s="1">
        <v>0</v>
      </c>
      <c r="I9" s="1">
        <v>0</v>
      </c>
      <c r="J9" s="1">
        <v>0</v>
      </c>
      <c r="K9" s="1">
        <v>0</v>
      </c>
      <c r="L9" s="1" t="str">
        <f>"每次攻击时，有"&amp;E9/10&amp;"%几率造成双倍伤害"</f>
        <v>每次攻击时，有2%几率造成双倍伤害</v>
      </c>
    </row>
    <row r="10" spans="1:12" x14ac:dyDescent="0.25">
      <c r="A10" s="1">
        <v>15</v>
      </c>
      <c r="B10" s="1" t="s">
        <v>45</v>
      </c>
      <c r="C10" s="1">
        <v>2</v>
      </c>
      <c r="D10" s="1">
        <v>25</v>
      </c>
      <c r="E10" s="1">
        <v>50</v>
      </c>
      <c r="F10" s="1">
        <v>1</v>
      </c>
      <c r="G10" s="1">
        <v>1000</v>
      </c>
      <c r="H10" s="1">
        <v>0</v>
      </c>
      <c r="I10" s="1">
        <v>0</v>
      </c>
      <c r="J10" s="1">
        <v>0</v>
      </c>
      <c r="K10" s="1">
        <v>0</v>
      </c>
      <c r="L10" s="1" t="str">
        <f>"每次攻击时，有"&amp;E10/10&amp;"%几率造成双倍伤害"</f>
        <v>每次攻击时，有5%几率造成双倍伤害</v>
      </c>
    </row>
    <row r="11" spans="1:12" x14ac:dyDescent="0.25">
      <c r="A11" s="1">
        <v>21</v>
      </c>
      <c r="B11" s="1" t="s">
        <v>34</v>
      </c>
      <c r="C11" s="1">
        <v>2</v>
      </c>
      <c r="D11" s="1">
        <v>5</v>
      </c>
      <c r="E11" s="1">
        <v>1000</v>
      </c>
      <c r="F11" s="1">
        <v>0</v>
      </c>
      <c r="G11" s="1">
        <v>0</v>
      </c>
      <c r="H11" s="1">
        <v>0</v>
      </c>
      <c r="I11" s="1">
        <v>0</v>
      </c>
      <c r="J11" s="1">
        <v>3</v>
      </c>
      <c r="K11" s="1">
        <v>800</v>
      </c>
      <c r="L11" s="1" t="s">
        <v>35</v>
      </c>
    </row>
    <row r="12" spans="1:12" x14ac:dyDescent="0.25">
      <c r="A12" s="1">
        <v>22</v>
      </c>
      <c r="B12" s="1" t="s">
        <v>30</v>
      </c>
      <c r="C12" s="1">
        <v>2</v>
      </c>
      <c r="D12" s="1">
        <v>10</v>
      </c>
      <c r="E12" s="1">
        <v>1000</v>
      </c>
      <c r="F12" s="1">
        <v>0</v>
      </c>
      <c r="G12" s="1">
        <v>0</v>
      </c>
      <c r="H12" s="1">
        <v>0</v>
      </c>
      <c r="I12" s="1">
        <v>0</v>
      </c>
      <c r="J12" s="1">
        <v>18</v>
      </c>
      <c r="K12" s="1">
        <v>1</v>
      </c>
      <c r="L12" s="1" t="s">
        <v>31</v>
      </c>
    </row>
    <row r="13" spans="1:12" x14ac:dyDescent="0.25">
      <c r="A13" s="1">
        <v>23</v>
      </c>
      <c r="B13" s="1" t="s">
        <v>36</v>
      </c>
      <c r="C13" s="1">
        <v>2</v>
      </c>
      <c r="D13" s="1">
        <v>15</v>
      </c>
      <c r="E13" s="1">
        <v>1000</v>
      </c>
      <c r="F13" s="1">
        <v>0</v>
      </c>
      <c r="G13" s="1">
        <v>0</v>
      </c>
      <c r="H13" s="1">
        <v>0</v>
      </c>
      <c r="I13" s="1">
        <v>0</v>
      </c>
      <c r="J13" s="1">
        <v>3</v>
      </c>
      <c r="K13" s="1">
        <v>1200</v>
      </c>
      <c r="L13" s="1" t="s">
        <v>37</v>
      </c>
    </row>
    <row r="14" spans="1:12" x14ac:dyDescent="0.25">
      <c r="A14" s="1">
        <v>24</v>
      </c>
      <c r="B14" s="1" t="s">
        <v>38</v>
      </c>
      <c r="C14" s="1">
        <v>2</v>
      </c>
      <c r="D14" s="1">
        <v>20</v>
      </c>
      <c r="E14" s="1">
        <v>250</v>
      </c>
      <c r="F14" s="1">
        <v>3</v>
      </c>
      <c r="G14" s="1">
        <v>50</v>
      </c>
      <c r="H14" s="1">
        <v>0</v>
      </c>
      <c r="I14" s="1">
        <v>0</v>
      </c>
      <c r="J14" s="1">
        <v>0</v>
      </c>
      <c r="K14" s="1">
        <v>0</v>
      </c>
      <c r="L14" s="1" t="str">
        <f>"每次受到攻击时，有"&amp;E14/10&amp;"%几率反弹"&amp;G14/10&amp;"%伤害"</f>
        <v>每次受到攻击时，有25%几率反弹5%伤害</v>
      </c>
    </row>
    <row r="15" spans="1:12" x14ac:dyDescent="0.25">
      <c r="A15" s="1">
        <v>25</v>
      </c>
      <c r="B15" s="1" t="s">
        <v>46</v>
      </c>
      <c r="C15" s="1">
        <v>2</v>
      </c>
      <c r="D15" s="1">
        <v>25</v>
      </c>
      <c r="E15" s="1">
        <v>500</v>
      </c>
      <c r="F15" s="1">
        <v>3</v>
      </c>
      <c r="G15" s="1">
        <v>50</v>
      </c>
      <c r="H15" s="1">
        <v>0</v>
      </c>
      <c r="I15" s="1">
        <v>0</v>
      </c>
      <c r="J15" s="1">
        <v>0</v>
      </c>
      <c r="K15" s="1">
        <v>0</v>
      </c>
      <c r="L15" s="1" t="str">
        <f>"每次受到攻击时，有"&amp;E15/10&amp;"%几率反弹"&amp;G15/10&amp;"%伤害"</f>
        <v>每次受到攻击时，有50%几率反弹5%伤害</v>
      </c>
    </row>
    <row r="16" spans="1:12" x14ac:dyDescent="0.25">
      <c r="A16" s="1">
        <v>31</v>
      </c>
      <c r="B16" s="1" t="s">
        <v>39</v>
      </c>
      <c r="C16" s="1">
        <v>2</v>
      </c>
      <c r="D16" s="1">
        <v>5</v>
      </c>
      <c r="E16" s="1">
        <v>1000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5000</v>
      </c>
      <c r="L16" s="1" t="s">
        <v>40</v>
      </c>
    </row>
    <row r="17" spans="1:12" x14ac:dyDescent="0.25">
      <c r="A17" s="1">
        <v>32</v>
      </c>
      <c r="B17" s="1" t="s">
        <v>30</v>
      </c>
      <c r="C17" s="1">
        <v>2</v>
      </c>
      <c r="D17" s="1">
        <v>10</v>
      </c>
      <c r="E17" s="1">
        <v>1000</v>
      </c>
      <c r="F17" s="1">
        <v>0</v>
      </c>
      <c r="G17" s="1">
        <v>0</v>
      </c>
      <c r="H17" s="1">
        <v>0</v>
      </c>
      <c r="I17" s="1">
        <v>0</v>
      </c>
      <c r="J17" s="1">
        <v>18</v>
      </c>
      <c r="K17" s="1">
        <v>1</v>
      </c>
      <c r="L17" s="1" t="s">
        <v>31</v>
      </c>
    </row>
    <row r="18" spans="1:12" x14ac:dyDescent="0.25">
      <c r="A18" s="1">
        <v>33</v>
      </c>
      <c r="B18" s="1" t="s">
        <v>41</v>
      </c>
      <c r="C18" s="1">
        <v>2</v>
      </c>
      <c r="D18" s="1">
        <v>15</v>
      </c>
      <c r="E18" s="1">
        <v>1000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7500</v>
      </c>
      <c r="L18" s="1" t="s">
        <v>42</v>
      </c>
    </row>
    <row r="19" spans="1:12" x14ac:dyDescent="0.25">
      <c r="A19" s="1">
        <v>34</v>
      </c>
      <c r="B19" s="1" t="s">
        <v>43</v>
      </c>
      <c r="C19" s="1">
        <v>2</v>
      </c>
      <c r="D19" s="1">
        <v>20</v>
      </c>
      <c r="E19" s="1">
        <v>50</v>
      </c>
      <c r="F19" s="1">
        <v>2</v>
      </c>
      <c r="G19" s="1">
        <v>50</v>
      </c>
      <c r="H19" s="1">
        <v>0</v>
      </c>
      <c r="I19" s="1">
        <v>0</v>
      </c>
      <c r="J19" s="1">
        <v>0</v>
      </c>
      <c r="K19" s="1">
        <v>0</v>
      </c>
      <c r="L19" s="1" t="str">
        <f>"每次受到攻击时，有"&amp;E19/10&amp;"%几率恢复"&amp;G19/10&amp;"%生命"</f>
        <v>每次受到攻击时，有5%几率恢复5%生命</v>
      </c>
    </row>
    <row r="20" spans="1:12" x14ac:dyDescent="0.25">
      <c r="A20" s="1">
        <v>35</v>
      </c>
      <c r="B20" s="1" t="s">
        <v>47</v>
      </c>
      <c r="C20" s="1">
        <v>2</v>
      </c>
      <c r="D20" s="1">
        <v>25</v>
      </c>
      <c r="E20" s="1">
        <v>80</v>
      </c>
      <c r="F20" s="1">
        <v>2</v>
      </c>
      <c r="G20" s="1">
        <v>50</v>
      </c>
      <c r="H20" s="1">
        <v>0</v>
      </c>
      <c r="I20" s="1">
        <v>0</v>
      </c>
      <c r="J20" s="1">
        <v>0</v>
      </c>
      <c r="K20" s="1">
        <v>0</v>
      </c>
      <c r="L20" s="1" t="str">
        <f>"每次受到攻击时，有"&amp;E20/10&amp;"%几率恢复"&amp;G20/10&amp;"%生命"</f>
        <v>每次受到攻击时，有8%几率恢复5%生命</v>
      </c>
    </row>
    <row r="38" spans="7:9" ht="15" x14ac:dyDescent="0.25">
      <c r="G38" s="38">
        <v>1</v>
      </c>
      <c r="H38" s="33" t="s">
        <v>156</v>
      </c>
      <c r="I38" s="38">
        <v>1</v>
      </c>
    </row>
    <row r="39" spans="7:9" ht="15" x14ac:dyDescent="0.25">
      <c r="G39" s="38">
        <v>2</v>
      </c>
      <c r="H39" s="33" t="s">
        <v>158</v>
      </c>
      <c r="I39" s="38">
        <v>2</v>
      </c>
    </row>
    <row r="40" spans="7:9" ht="15" x14ac:dyDescent="0.25">
      <c r="G40" s="38">
        <v>3</v>
      </c>
      <c r="H40" s="33" t="s">
        <v>159</v>
      </c>
      <c r="I40" s="38">
        <v>3</v>
      </c>
    </row>
    <row r="41" spans="7:9" ht="15" x14ac:dyDescent="0.25">
      <c r="G41" s="38">
        <v>4</v>
      </c>
      <c r="H41" s="33" t="s">
        <v>160</v>
      </c>
      <c r="I41" s="38">
        <v>4</v>
      </c>
    </row>
    <row r="42" spans="7:9" ht="15" x14ac:dyDescent="0.25">
      <c r="G42" s="38">
        <v>5</v>
      </c>
      <c r="H42" s="34" t="s">
        <v>161</v>
      </c>
      <c r="I42" s="38">
        <v>5</v>
      </c>
    </row>
    <row r="43" spans="7:9" ht="15" x14ac:dyDescent="0.25">
      <c r="G43" s="38">
        <v>6</v>
      </c>
      <c r="H43" s="33" t="s">
        <v>162</v>
      </c>
      <c r="I43" s="38">
        <v>6</v>
      </c>
    </row>
    <row r="44" spans="7:9" ht="15" x14ac:dyDescent="0.25">
      <c r="G44" s="38">
        <v>7</v>
      </c>
      <c r="H44" s="33" t="s">
        <v>151</v>
      </c>
      <c r="I44" s="38">
        <v>7</v>
      </c>
    </row>
    <row r="45" spans="7:9" ht="15" x14ac:dyDescent="0.25">
      <c r="G45" s="38">
        <v>8</v>
      </c>
      <c r="H45" s="33" t="s">
        <v>163</v>
      </c>
      <c r="I45" s="38">
        <v>8</v>
      </c>
    </row>
    <row r="46" spans="7:9" ht="15" x14ac:dyDescent="0.25">
      <c r="G46" s="38">
        <v>9</v>
      </c>
      <c r="H46" s="35" t="s">
        <v>164</v>
      </c>
      <c r="I46" s="38">
        <v>9</v>
      </c>
    </row>
    <row r="47" spans="7:9" ht="15" x14ac:dyDescent="0.25">
      <c r="G47" s="38">
        <v>10</v>
      </c>
      <c r="H47" s="33" t="s">
        <v>165</v>
      </c>
      <c r="I47" s="38">
        <v>10</v>
      </c>
    </row>
    <row r="48" spans="7:9" ht="15" x14ac:dyDescent="0.25">
      <c r="G48" s="38">
        <v>11</v>
      </c>
      <c r="H48" s="33" t="s">
        <v>166</v>
      </c>
      <c r="I48" s="38">
        <v>11</v>
      </c>
    </row>
    <row r="49" spans="7:9" ht="15" x14ac:dyDescent="0.25">
      <c r="G49" s="38">
        <v>13</v>
      </c>
      <c r="H49" s="33" t="s">
        <v>167</v>
      </c>
      <c r="I49" s="38">
        <v>13</v>
      </c>
    </row>
    <row r="50" spans="7:9" ht="15" x14ac:dyDescent="0.25">
      <c r="G50" s="38">
        <v>14</v>
      </c>
      <c r="H50" s="33" t="s">
        <v>168</v>
      </c>
      <c r="I50" s="38">
        <v>14</v>
      </c>
    </row>
    <row r="51" spans="7:9" ht="15" x14ac:dyDescent="0.25">
      <c r="G51" s="38">
        <v>15</v>
      </c>
      <c r="H51" s="33" t="s">
        <v>169</v>
      </c>
      <c r="I51" s="38">
        <v>15</v>
      </c>
    </row>
    <row r="52" spans="7:9" ht="15" x14ac:dyDescent="0.25">
      <c r="G52" s="38">
        <v>16</v>
      </c>
      <c r="H52" s="36" t="s">
        <v>170</v>
      </c>
      <c r="I52" s="38">
        <v>16</v>
      </c>
    </row>
    <row r="53" spans="7:9" ht="15" x14ac:dyDescent="0.25">
      <c r="G53" s="38">
        <v>18</v>
      </c>
      <c r="H53" s="37" t="s">
        <v>171</v>
      </c>
      <c r="I53" s="38">
        <v>18</v>
      </c>
    </row>
    <row r="54" spans="7:9" ht="15" x14ac:dyDescent="0.25">
      <c r="G54" s="38">
        <v>19</v>
      </c>
      <c r="H54" s="37" t="s">
        <v>221</v>
      </c>
      <c r="I54" s="38">
        <v>19</v>
      </c>
    </row>
    <row r="55" spans="7:9" ht="15" x14ac:dyDescent="0.25">
      <c r="G55" s="38">
        <v>20</v>
      </c>
      <c r="H55" s="37" t="s">
        <v>222</v>
      </c>
      <c r="I55" s="38">
        <v>20</v>
      </c>
    </row>
    <row r="56" spans="7:9" ht="15" x14ac:dyDescent="0.25">
      <c r="G56" s="38">
        <v>21</v>
      </c>
      <c r="H56" s="37" t="s">
        <v>223</v>
      </c>
      <c r="I56" s="38">
        <v>21</v>
      </c>
    </row>
    <row r="57" spans="7:9" ht="15" x14ac:dyDescent="0.25">
      <c r="G57" s="38">
        <v>22</v>
      </c>
      <c r="H57" s="37" t="s">
        <v>224</v>
      </c>
      <c r="I57" s="38">
        <v>22</v>
      </c>
    </row>
    <row r="58" spans="7:9" ht="15" x14ac:dyDescent="0.25">
      <c r="G58" s="38">
        <v>23</v>
      </c>
      <c r="H58" s="37" t="s">
        <v>225</v>
      </c>
      <c r="I58" s="38">
        <v>23</v>
      </c>
    </row>
    <row r="59" spans="7:9" ht="15" x14ac:dyDescent="0.25">
      <c r="G59" s="38">
        <v>24</v>
      </c>
      <c r="H59" s="37" t="s">
        <v>226</v>
      </c>
      <c r="I59" s="38">
        <v>24</v>
      </c>
    </row>
    <row r="60" spans="7:9" ht="15" x14ac:dyDescent="0.25">
      <c r="G60" s="38">
        <v>25</v>
      </c>
      <c r="H60" s="37" t="s">
        <v>227</v>
      </c>
      <c r="I60" s="38">
        <v>25</v>
      </c>
    </row>
    <row r="61" spans="7:9" ht="15" x14ac:dyDescent="0.25">
      <c r="G61" s="38">
        <v>26</v>
      </c>
      <c r="H61" s="37" t="s">
        <v>228</v>
      </c>
      <c r="I61" s="38">
        <v>26</v>
      </c>
    </row>
    <row r="62" spans="7:9" ht="15" x14ac:dyDescent="0.25">
      <c r="G62" s="38">
        <v>27</v>
      </c>
      <c r="H62" s="37" t="s">
        <v>229</v>
      </c>
      <c r="I62" s="38">
        <v>27</v>
      </c>
    </row>
    <row r="63" spans="7:9" ht="15" x14ac:dyDescent="0.25">
      <c r="G63" s="38">
        <v>28</v>
      </c>
      <c r="H63" s="37" t="s">
        <v>230</v>
      </c>
      <c r="I63" s="38">
        <v>28</v>
      </c>
    </row>
    <row r="64" spans="7:9" ht="15" x14ac:dyDescent="0.25">
      <c r="G64" s="38">
        <v>29</v>
      </c>
      <c r="H64" s="37" t="s">
        <v>231</v>
      </c>
      <c r="I64" s="38">
        <v>29</v>
      </c>
    </row>
    <row r="65" spans="7:9" ht="15" x14ac:dyDescent="0.25">
      <c r="G65" s="38">
        <v>30</v>
      </c>
      <c r="H65" s="37" t="s">
        <v>232</v>
      </c>
      <c r="I65" s="38">
        <v>30</v>
      </c>
    </row>
    <row r="66" spans="7:9" ht="15" x14ac:dyDescent="0.25">
      <c r="G66" s="38">
        <v>31</v>
      </c>
      <c r="H66" s="37" t="s">
        <v>233</v>
      </c>
      <c r="I66" s="38">
        <v>31</v>
      </c>
    </row>
    <row r="67" spans="7:9" ht="15" x14ac:dyDescent="0.25">
      <c r="G67" s="38">
        <v>32</v>
      </c>
      <c r="H67" s="37" t="s">
        <v>234</v>
      </c>
      <c r="I67" s="38">
        <v>32</v>
      </c>
    </row>
    <row r="68" spans="7:9" ht="15" x14ac:dyDescent="0.25">
      <c r="G68" s="38">
        <v>33</v>
      </c>
      <c r="H68" s="37" t="s">
        <v>235</v>
      </c>
      <c r="I68" s="38">
        <v>33</v>
      </c>
    </row>
  </sheetData>
  <phoneticPr fontId="1" type="noConversion"/>
  <conditionalFormatting sqref="A4:L4">
    <cfRule type="expression" dxfId="13" priority="12">
      <formula>A4="Excluded"</formula>
    </cfRule>
    <cfRule type="expression" dxfId="12" priority="13">
      <formula>A4="Server"</formula>
    </cfRule>
    <cfRule type="expression" dxfId="11" priority="14">
      <formula>A4="Both"</formula>
    </cfRule>
  </conditionalFormatting>
  <conditionalFormatting sqref="A4:L4">
    <cfRule type="expression" dxfId="10" priority="11">
      <formula>A4="Client"</formula>
    </cfRule>
  </conditionalFormatting>
  <conditionalFormatting sqref="H50:H53 H55:H66">
    <cfRule type="containsText" dxfId="9" priority="7" operator="containsText" text="%f">
      <formula>NOT(ISERROR(SEARCH("%f",H50)))</formula>
    </cfRule>
    <cfRule type="containsText" dxfId="8" priority="8" operator="containsText" text="%d">
      <formula>NOT(ISERROR(SEARCH("%d",H50)))</formula>
    </cfRule>
  </conditionalFormatting>
  <conditionalFormatting sqref="H38:H50">
    <cfRule type="containsText" dxfId="7" priority="9" operator="containsText" text="%f">
      <formula>NOT(ISERROR(SEARCH("%f",H38)))</formula>
    </cfRule>
    <cfRule type="containsText" dxfId="6" priority="10" operator="containsText" text="%d">
      <formula>NOT(ISERROR(SEARCH("%d",H38)))</formula>
    </cfRule>
  </conditionalFormatting>
  <conditionalFormatting sqref="H54">
    <cfRule type="containsText" dxfId="5" priority="5" operator="containsText" text="%f">
      <formula>NOT(ISERROR(SEARCH("%f",H54)))</formula>
    </cfRule>
    <cfRule type="containsText" dxfId="4" priority="6" operator="containsText" text="%d">
      <formula>NOT(ISERROR(SEARCH("%d",H54)))</formula>
    </cfRule>
  </conditionalFormatting>
  <conditionalFormatting sqref="H67">
    <cfRule type="containsText" dxfId="3" priority="3" operator="containsText" text="%f">
      <formula>NOT(ISERROR(SEARCH("%f",H67)))</formula>
    </cfRule>
    <cfRule type="containsText" dxfId="2" priority="4" operator="containsText" text="%d">
      <formula>NOT(ISERROR(SEARCH("%d",H67)))</formula>
    </cfRule>
  </conditionalFormatting>
  <conditionalFormatting sqref="H68">
    <cfRule type="containsText" dxfId="1" priority="1" operator="containsText" text="%f">
      <formula>NOT(ISERROR(SEARCH("%f",H68)))</formula>
    </cfRule>
    <cfRule type="containsText" dxfId="0" priority="2" operator="containsText" text="%d">
      <formula>NOT(ISERROR(SEARCH("%d",H68)))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导出表格</vt:lpstr>
      <vt:lpstr>Sheet2</vt:lpstr>
      <vt:lpstr>111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2018-12-26T06:52:20Z</dcterms:modified>
</cp:coreProperties>
</file>