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F:\sgame\document\配置表\数据表_zs_ios\小雄\"/>
    </mc:Choice>
  </mc:AlternateContent>
  <xr:revisionPtr revIDLastSave="0" documentId="13_ncr:1_{419C6C99-4F2C-489F-858B-5266F8C6DC78}" xr6:coauthVersionLast="36" xr6:coauthVersionMax="36" xr10:uidLastSave="{00000000-0000-0000-0000-000000000000}"/>
  <bookViews>
    <workbookView xWindow="0" yWindow="0" windowWidth="22368" windowHeight="9516" xr2:uid="{00000000-000D-0000-FFFF-FFFF00000000}"/>
  </bookViews>
  <sheets>
    <sheet name="Sheet1" sheetId="1" r:id="rId1"/>
  </sheets>
  <externalReferences>
    <externalReference r:id="rId2"/>
  </externalReferenc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6" i="1"/>
  <c r="M15" i="1"/>
  <c r="M14" i="1"/>
  <c r="M7" i="1" l="1"/>
  <c r="M8" i="1"/>
  <c r="M9" i="1"/>
  <c r="M10" i="1"/>
  <c r="M11" i="1"/>
  <c r="M12" i="1"/>
  <c r="M38" i="1" l="1"/>
  <c r="M37" i="1"/>
  <c r="M36" i="1"/>
  <c r="M35" i="1"/>
  <c r="M26" i="1"/>
  <c r="M25" i="1"/>
  <c r="M24" i="1"/>
  <c r="M23" i="1"/>
  <c r="M22" i="1"/>
  <c r="M21" i="1"/>
  <c r="N7" i="1" l="1"/>
  <c r="N8" i="1"/>
  <c r="N9" i="1"/>
  <c r="N12" i="1"/>
  <c r="N10" i="1"/>
  <c r="N11" i="1"/>
  <c r="Q38" i="1" l="1"/>
  <c r="L38" i="1"/>
  <c r="Q37" i="1"/>
  <c r="L37" i="1"/>
  <c r="Q36" i="1"/>
  <c r="L36" i="1"/>
  <c r="Q35" i="1"/>
  <c r="L35" i="1"/>
  <c r="L34" i="1"/>
  <c r="L33" i="1"/>
  <c r="L32" i="1"/>
  <c r="M31" i="1"/>
  <c r="L31" i="1"/>
  <c r="L30" i="1"/>
  <c r="L29" i="1"/>
  <c r="L28" i="1"/>
  <c r="M27" i="1"/>
  <c r="L27" i="1"/>
  <c r="M32" i="1"/>
  <c r="L26" i="1"/>
  <c r="O26" i="1" s="1"/>
  <c r="L25" i="1"/>
  <c r="O25" i="1" s="1"/>
  <c r="M30" i="1"/>
  <c r="L24" i="1"/>
  <c r="M29" i="1"/>
  <c r="L23" i="1"/>
  <c r="O23" i="1" s="1"/>
  <c r="Y22" i="1"/>
  <c r="X22" i="1"/>
  <c r="M28" i="1"/>
  <c r="L22" i="1"/>
  <c r="Y21" i="1"/>
  <c r="X21" i="1"/>
  <c r="L21" i="1"/>
  <c r="Y20" i="1"/>
  <c r="X20" i="1"/>
  <c r="P20" i="1"/>
  <c r="L20" i="1"/>
  <c r="P19" i="1"/>
  <c r="L19" i="1"/>
  <c r="P18" i="1"/>
  <c r="L18" i="1"/>
  <c r="P17" i="1"/>
  <c r="L17" i="1"/>
  <c r="P16" i="1"/>
  <c r="L16" i="1"/>
  <c r="P15" i="1"/>
  <c r="L15" i="1"/>
  <c r="P14" i="1"/>
  <c r="L14" i="1"/>
  <c r="P12" i="1"/>
  <c r="L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P6" i="1"/>
  <c r="L6" i="1"/>
  <c r="O21" i="1" l="1"/>
  <c r="O24" i="1"/>
  <c r="O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1、武将碎片
2、装备碎片
3、兵书碎片
4、战马碎片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18资质红色；
15、13资质橙色
10资质紫色
8资质蓝色
5资质绿色
3资质白色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1.银两
2.元宝
3.将心
4.名望
5.战魂
6.帮贡
7.武将
8.装备
9.道具
10.觉醒宝石
11.体力
12.VIP经验
13.经验
14.帮派经验
15.帮派贡献
16.帮派勋章
17.武将碎片
18.装备碎片
19.兵书
20.战马
21.魂玉
22.宝铲
23.将魂
24.威名
25.器魂
26.专属武器
27.武魂
28.演武场积分</t>
        </r>
      </text>
    </comment>
  </commentList>
</comments>
</file>

<file path=xl/sharedStrings.xml><?xml version="1.0" encoding="utf-8"?>
<sst xmlns="http://schemas.openxmlformats.org/spreadsheetml/2006/main" count="72" uniqueCount="51">
  <si>
    <t>type,quality</t>
  </si>
  <si>
    <t>int</t>
  </si>
  <si>
    <t>编号</t>
  </si>
  <si>
    <t>类型</t>
  </si>
  <si>
    <t>品质</t>
  </si>
  <si>
    <t>合成所需数量</t>
  </si>
  <si>
    <t>返回资源类型</t>
  </si>
  <si>
    <t>返回资源类型值</t>
  </si>
  <si>
    <t>返回资源数量</t>
  </si>
  <si>
    <t>是否掉落</t>
  </si>
  <si>
    <t>GM是否可发</t>
  </si>
  <si>
    <t>Both</t>
  </si>
  <si>
    <t>Server</t>
  </si>
  <si>
    <t>id</t>
  </si>
  <si>
    <t>type</t>
  </si>
  <si>
    <t>quality</t>
  </si>
  <si>
    <t>max_num</t>
  </si>
  <si>
    <t>return_type</t>
  </si>
  <si>
    <t>return_value</t>
  </si>
  <si>
    <t>return_size</t>
  </si>
  <si>
    <t>is_drop</t>
  </si>
  <si>
    <t>GM</t>
  </si>
  <si>
    <t>新</t>
  </si>
  <si>
    <t>原价</t>
  </si>
  <si>
    <t>旧</t>
  </si>
  <si>
    <t>红装精华</t>
  </si>
  <si>
    <t>50元宝</t>
  </si>
  <si>
    <t>红将精华</t>
  </si>
  <si>
    <t>声望</t>
  </si>
  <si>
    <t>0.1元宝</t>
  </si>
  <si>
    <t>威名</t>
  </si>
  <si>
    <t>贡献</t>
  </si>
  <si>
    <t>神魂</t>
  </si>
  <si>
    <t>1元宝</t>
  </si>
  <si>
    <t>出售将魂</t>
  </si>
  <si>
    <t>商店购买</t>
  </si>
  <si>
    <t>合成数量</t>
  </si>
  <si>
    <t>折算整卡出售</t>
  </si>
  <si>
    <t>商店购买整卡</t>
  </si>
  <si>
    <t>将魂</t>
  </si>
  <si>
    <t>银两</t>
  </si>
  <si>
    <t>精华</t>
  </si>
  <si>
    <t>元宝</t>
  </si>
  <si>
    <t>紫碎</t>
  </si>
  <si>
    <t>紫整</t>
  </si>
  <si>
    <t>少三</t>
  </si>
  <si>
    <t>橙碎</t>
  </si>
  <si>
    <t>橙整</t>
  </si>
  <si>
    <t>红碎</t>
  </si>
  <si>
    <t>红整</t>
  </si>
  <si>
    <t>总体4折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</si>
</sst>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6" borderId="1" xfId="2" applyBorder="1" applyAlignment="1">
      <alignment horizontal="center" vertical="center"/>
    </xf>
    <xf numFmtId="0" fontId="5" fillId="7" borderId="1" xfId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7" borderId="1" xfId="1" applyFont="1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</cellXfs>
  <cellStyles count="3">
    <cellStyle name="20% - 着色 1" xfId="1" builtinId="30"/>
    <cellStyle name="40% - 着色 1" xfId="2" builtinId="31"/>
    <cellStyle name="常规" xfId="0" builtinId="0"/>
  </cellStyles>
  <dxfs count="28"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/>
        </patternFill>
      </fill>
    </dxf>
    <dxf>
      <font>
        <b val="0"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game/document/&#20010;&#20154;/&#20844;&#20849;/ios/&#20081;&#19990;&#23450;&#202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M15">
            <v>10000</v>
          </cell>
        </row>
        <row r="16">
          <cell r="M16">
            <v>2500</v>
          </cell>
        </row>
        <row r="17">
          <cell r="M17">
            <v>600</v>
          </cell>
        </row>
        <row r="18">
          <cell r="M18">
            <v>200</v>
          </cell>
        </row>
        <row r="19">
          <cell r="M19">
            <v>50</v>
          </cell>
        </row>
        <row r="20">
          <cell r="M20">
            <v>24000</v>
          </cell>
        </row>
        <row r="21">
          <cell r="M21">
            <v>9600</v>
          </cell>
        </row>
        <row r="22">
          <cell r="M22">
            <v>2400</v>
          </cell>
        </row>
        <row r="23">
          <cell r="M23">
            <v>300</v>
          </cell>
        </row>
      </sheetData>
      <sheetData sheetId="1">
        <row r="5">
          <cell r="B5">
            <v>24000</v>
          </cell>
        </row>
        <row r="6">
          <cell r="B6">
            <v>2880</v>
          </cell>
        </row>
        <row r="7">
          <cell r="B7">
            <v>1920</v>
          </cell>
        </row>
        <row r="8">
          <cell r="B8">
            <v>400</v>
          </cell>
        </row>
        <row r="9">
          <cell r="B9">
            <v>100</v>
          </cell>
        </row>
        <row r="10">
          <cell r="B10">
            <v>32</v>
          </cell>
        </row>
        <row r="11">
          <cell r="B11">
            <v>24000</v>
          </cell>
        </row>
        <row r="12">
          <cell r="B12">
            <v>7200</v>
          </cell>
        </row>
        <row r="13">
          <cell r="B13">
            <v>3600</v>
          </cell>
        </row>
        <row r="14">
          <cell r="B14">
            <v>600</v>
          </cell>
        </row>
        <row r="15">
          <cell r="B15">
            <v>200</v>
          </cell>
        </row>
        <row r="16">
          <cell r="B16">
            <v>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workbookViewId="0">
      <selection activeCell="Q22" sqref="Q22"/>
    </sheetView>
  </sheetViews>
  <sheetFormatPr defaultColWidth="9" defaultRowHeight="13.8" x14ac:dyDescent="0.25"/>
  <cols>
    <col min="1" max="2" width="6" customWidth="1"/>
    <col min="3" max="3" width="8.21875" style="1" customWidth="1"/>
    <col min="4" max="5" width="15.33203125" customWidth="1"/>
    <col min="6" max="6" width="17.77734375" customWidth="1"/>
    <col min="7" max="7" width="15.33203125" customWidth="1"/>
    <col min="8" max="8" width="10.44140625" customWidth="1"/>
    <col min="9" max="9" width="14.88671875" customWidth="1"/>
    <col min="15" max="15" width="12.88671875"/>
    <col min="16" max="16" width="8.88671875"/>
  </cols>
  <sheetData>
    <row r="1" spans="1:29" ht="15.6" x14ac:dyDescent="0.25">
      <c r="A1" s="2" t="s">
        <v>0</v>
      </c>
      <c r="C1" s="3"/>
    </row>
    <row r="2" spans="1:29" ht="15.6" x14ac:dyDescent="0.25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29" ht="17.399999999999999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10</v>
      </c>
    </row>
    <row r="4" spans="1:29" ht="15" x14ac:dyDescent="0.25">
      <c r="A4" s="7" t="s">
        <v>11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12</v>
      </c>
      <c r="I4" s="7" t="s">
        <v>11</v>
      </c>
    </row>
    <row r="5" spans="1:29" ht="15.6" x14ac:dyDescent="0.3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L5" s="16" t="s">
        <v>22</v>
      </c>
      <c r="M5" s="16" t="s">
        <v>23</v>
      </c>
      <c r="P5" t="s">
        <v>24</v>
      </c>
    </row>
    <row r="6" spans="1:29" x14ac:dyDescent="0.25">
      <c r="A6" s="9">
        <v>1</v>
      </c>
      <c r="B6" s="9">
        <v>1</v>
      </c>
      <c r="C6" s="10">
        <v>3</v>
      </c>
      <c r="D6" s="9">
        <v>10</v>
      </c>
      <c r="E6" s="9">
        <v>23</v>
      </c>
      <c r="F6" s="9">
        <v>0</v>
      </c>
      <c r="G6" s="9">
        <v>1</v>
      </c>
      <c r="H6" s="9">
        <v>1</v>
      </c>
      <c r="I6" s="9">
        <v>1</v>
      </c>
      <c r="J6" s="9"/>
      <c r="L6" s="17">
        <f>D6*G6</f>
        <v>10</v>
      </c>
      <c r="O6" s="9">
        <v>1</v>
      </c>
      <c r="P6" s="18">
        <f t="shared" ref="P6:P12" si="0">D6*O6</f>
        <v>10</v>
      </c>
      <c r="AB6" s="21" t="s">
        <v>25</v>
      </c>
      <c r="AC6" s="21" t="s">
        <v>26</v>
      </c>
    </row>
    <row r="7" spans="1:29" x14ac:dyDescent="0.25">
      <c r="A7" s="9">
        <v>2</v>
      </c>
      <c r="B7" s="9">
        <v>1</v>
      </c>
      <c r="C7" s="10">
        <v>5</v>
      </c>
      <c r="D7" s="9">
        <v>10</v>
      </c>
      <c r="E7" s="9">
        <v>23</v>
      </c>
      <c r="F7" s="9">
        <v>0</v>
      </c>
      <c r="G7" s="9">
        <v>1</v>
      </c>
      <c r="H7" s="9">
        <v>1</v>
      </c>
      <c r="I7" s="9">
        <v>1</v>
      </c>
      <c r="J7" s="9"/>
      <c r="L7" s="17">
        <f t="shared" ref="L7:L12" si="1">D7*G7</f>
        <v>10</v>
      </c>
      <c r="M7">
        <f>[1]Sheet2!$B$10</f>
        <v>32</v>
      </c>
      <c r="N7" s="19">
        <f>M7*2.5</f>
        <v>80</v>
      </c>
      <c r="O7" s="9">
        <v>1</v>
      </c>
      <c r="P7" s="18">
        <f t="shared" si="0"/>
        <v>10</v>
      </c>
      <c r="AB7" s="21" t="s">
        <v>27</v>
      </c>
      <c r="AC7" s="21" t="s">
        <v>26</v>
      </c>
    </row>
    <row r="8" spans="1:29" x14ac:dyDescent="0.25">
      <c r="A8" s="9">
        <v>3</v>
      </c>
      <c r="B8" s="9">
        <v>1</v>
      </c>
      <c r="C8" s="10">
        <v>8</v>
      </c>
      <c r="D8" s="9">
        <v>20</v>
      </c>
      <c r="E8" s="9">
        <v>23</v>
      </c>
      <c r="F8" s="9">
        <v>0</v>
      </c>
      <c r="G8" s="9">
        <v>2</v>
      </c>
      <c r="H8" s="9">
        <v>1</v>
      </c>
      <c r="I8" s="9">
        <v>1</v>
      </c>
      <c r="J8" s="9">
        <v>5</v>
      </c>
      <c r="K8">
        <f>D8*J8</f>
        <v>100</v>
      </c>
      <c r="L8" s="17">
        <f t="shared" si="1"/>
        <v>40</v>
      </c>
      <c r="M8">
        <f>[1]Sheet2!$B$9</f>
        <v>100</v>
      </c>
      <c r="N8" s="19">
        <f t="shared" ref="N8:N12" si="2">M8*2.5</f>
        <v>250</v>
      </c>
      <c r="O8" s="9">
        <v>2</v>
      </c>
      <c r="P8" s="18">
        <f t="shared" si="0"/>
        <v>40</v>
      </c>
      <c r="Q8">
        <v>5</v>
      </c>
      <c r="AB8" s="21" t="s">
        <v>28</v>
      </c>
      <c r="AC8" s="21" t="s">
        <v>29</v>
      </c>
    </row>
    <row r="9" spans="1:29" x14ac:dyDescent="0.25">
      <c r="A9" s="9">
        <v>4</v>
      </c>
      <c r="B9" s="9">
        <v>1</v>
      </c>
      <c r="C9" s="10">
        <v>10</v>
      </c>
      <c r="D9" s="9">
        <v>40</v>
      </c>
      <c r="E9" s="9">
        <v>23</v>
      </c>
      <c r="F9" s="9">
        <v>0</v>
      </c>
      <c r="G9" s="9">
        <v>4</v>
      </c>
      <c r="H9" s="9">
        <v>1</v>
      </c>
      <c r="I9" s="9">
        <v>1</v>
      </c>
      <c r="J9" s="20">
        <v>8</v>
      </c>
      <c r="K9">
        <f t="shared" ref="K9:K11" si="3">D9*J9</f>
        <v>320</v>
      </c>
      <c r="L9" s="17">
        <f t="shared" si="1"/>
        <v>160</v>
      </c>
      <c r="M9">
        <f>[1]Sheet2!$B$8</f>
        <v>400</v>
      </c>
      <c r="N9" s="19">
        <f t="shared" si="2"/>
        <v>1000</v>
      </c>
      <c r="O9" s="9">
        <v>4</v>
      </c>
      <c r="P9" s="18">
        <f t="shared" si="0"/>
        <v>160</v>
      </c>
      <c r="Q9">
        <v>10</v>
      </c>
      <c r="AB9" s="21" t="s">
        <v>30</v>
      </c>
      <c r="AC9" s="21" t="s">
        <v>29</v>
      </c>
    </row>
    <row r="10" spans="1:29" x14ac:dyDescent="0.25">
      <c r="A10" s="9">
        <v>5</v>
      </c>
      <c r="B10" s="9">
        <v>1</v>
      </c>
      <c r="C10" s="10">
        <v>13</v>
      </c>
      <c r="D10" s="9">
        <v>80</v>
      </c>
      <c r="E10" s="9">
        <v>23</v>
      </c>
      <c r="F10" s="9">
        <v>0</v>
      </c>
      <c r="G10" s="9">
        <v>8</v>
      </c>
      <c r="H10" s="9">
        <v>1</v>
      </c>
      <c r="I10" s="9">
        <v>1</v>
      </c>
      <c r="J10" s="9">
        <v>10</v>
      </c>
      <c r="K10">
        <f t="shared" si="3"/>
        <v>800</v>
      </c>
      <c r="L10" s="17">
        <f t="shared" si="1"/>
        <v>640</v>
      </c>
      <c r="M10">
        <f>[1]Sheet2!$B$7</f>
        <v>1920</v>
      </c>
      <c r="N10" s="19">
        <f t="shared" si="2"/>
        <v>4800</v>
      </c>
      <c r="O10" s="9">
        <v>10</v>
      </c>
      <c r="P10" s="18">
        <f t="shared" si="0"/>
        <v>800</v>
      </c>
      <c r="Q10">
        <v>30</v>
      </c>
      <c r="AB10" s="21" t="s">
        <v>31</v>
      </c>
      <c r="AC10" s="21" t="s">
        <v>29</v>
      </c>
    </row>
    <row r="11" spans="1:29" x14ac:dyDescent="0.25">
      <c r="A11" s="9">
        <v>6</v>
      </c>
      <c r="B11" s="9">
        <v>1</v>
      </c>
      <c r="C11" s="10">
        <v>15</v>
      </c>
      <c r="D11" s="9">
        <v>80</v>
      </c>
      <c r="E11" s="9">
        <v>23</v>
      </c>
      <c r="F11" s="9">
        <v>0</v>
      </c>
      <c r="G11" s="9">
        <v>12</v>
      </c>
      <c r="H11" s="9">
        <v>1</v>
      </c>
      <c r="I11" s="9">
        <v>1</v>
      </c>
      <c r="J11" s="9">
        <v>15</v>
      </c>
      <c r="K11">
        <f t="shared" si="3"/>
        <v>1200</v>
      </c>
      <c r="L11" s="17">
        <f t="shared" si="1"/>
        <v>960</v>
      </c>
      <c r="M11">
        <f>[1]Sheet2!$B$6</f>
        <v>2880</v>
      </c>
      <c r="N11" s="19">
        <f t="shared" si="2"/>
        <v>7200</v>
      </c>
      <c r="O11" s="9">
        <v>15</v>
      </c>
      <c r="P11" s="18">
        <f t="shared" si="0"/>
        <v>1200</v>
      </c>
      <c r="Q11">
        <v>40</v>
      </c>
      <c r="AB11" s="21" t="s">
        <v>32</v>
      </c>
      <c r="AC11" s="21" t="s">
        <v>33</v>
      </c>
    </row>
    <row r="12" spans="1:29" x14ac:dyDescent="0.25">
      <c r="A12" s="9">
        <v>7</v>
      </c>
      <c r="B12" s="9">
        <v>1</v>
      </c>
      <c r="C12" s="11">
        <v>18</v>
      </c>
      <c r="D12" s="9">
        <v>150</v>
      </c>
      <c r="E12" s="9">
        <v>23</v>
      </c>
      <c r="F12" s="9">
        <v>0</v>
      </c>
      <c r="G12" s="9">
        <v>80</v>
      </c>
      <c r="H12" s="9">
        <v>0</v>
      </c>
      <c r="I12" s="9">
        <v>1</v>
      </c>
      <c r="L12" s="17">
        <f t="shared" si="1"/>
        <v>12000</v>
      </c>
      <c r="M12">
        <f>[1]Sheet2!$B$5</f>
        <v>24000</v>
      </c>
      <c r="N12" s="19">
        <f t="shared" si="2"/>
        <v>60000</v>
      </c>
      <c r="O12" s="9">
        <v>24</v>
      </c>
      <c r="P12" s="18">
        <f t="shared" si="0"/>
        <v>3600</v>
      </c>
    </row>
    <row r="13" spans="1:29" x14ac:dyDescent="0.25">
      <c r="A13" s="9">
        <v>8</v>
      </c>
      <c r="B13" s="9">
        <v>2</v>
      </c>
      <c r="C13" s="11">
        <v>3</v>
      </c>
      <c r="D13" s="9">
        <v>10</v>
      </c>
      <c r="E13" s="9">
        <v>24</v>
      </c>
      <c r="F13" s="9">
        <v>0</v>
      </c>
      <c r="G13" s="9">
        <v>1</v>
      </c>
      <c r="H13" s="9">
        <v>1</v>
      </c>
      <c r="I13" s="9">
        <v>1</v>
      </c>
      <c r="L13" s="17"/>
      <c r="N13" s="19"/>
      <c r="O13" s="9"/>
      <c r="P13" s="18"/>
    </row>
    <row r="14" spans="1:29" x14ac:dyDescent="0.25">
      <c r="A14" s="9">
        <v>9</v>
      </c>
      <c r="B14" s="9">
        <v>2</v>
      </c>
      <c r="C14" s="11">
        <v>5</v>
      </c>
      <c r="D14" s="9">
        <v>12</v>
      </c>
      <c r="E14" s="9">
        <v>24</v>
      </c>
      <c r="F14" s="9">
        <v>0</v>
      </c>
      <c r="G14" s="9">
        <v>2</v>
      </c>
      <c r="H14" s="9">
        <v>1</v>
      </c>
      <c r="I14" s="9">
        <v>1</v>
      </c>
      <c r="K14" s="9">
        <v>18</v>
      </c>
      <c r="L14" s="17">
        <f>D14*G14</f>
        <v>24</v>
      </c>
      <c r="M14">
        <f>[1]Sheet2!$B$16*5</f>
        <v>250</v>
      </c>
      <c r="O14" s="9">
        <v>5</v>
      </c>
      <c r="P14" s="18">
        <f t="shared" ref="P14:P20" si="4">D14*O14</f>
        <v>60</v>
      </c>
    </row>
    <row r="15" spans="1:29" x14ac:dyDescent="0.25">
      <c r="A15" s="9">
        <v>10</v>
      </c>
      <c r="B15" s="9">
        <v>2</v>
      </c>
      <c r="C15" s="11">
        <v>8</v>
      </c>
      <c r="D15" s="9">
        <v>20</v>
      </c>
      <c r="E15" s="9">
        <v>24</v>
      </c>
      <c r="F15" s="9">
        <v>0</v>
      </c>
      <c r="G15" s="9">
        <v>5</v>
      </c>
      <c r="H15" s="9">
        <v>1</v>
      </c>
      <c r="I15" s="9">
        <v>1</v>
      </c>
      <c r="K15" s="9">
        <v>30</v>
      </c>
      <c r="L15" s="17">
        <f t="shared" ref="L15:L18" si="5">D15*G15</f>
        <v>100</v>
      </c>
      <c r="M15">
        <f>[1]Sheet2!$B$15*5</f>
        <v>1000</v>
      </c>
      <c r="O15" s="9">
        <v>10</v>
      </c>
      <c r="P15" s="18">
        <f t="shared" si="4"/>
        <v>200</v>
      </c>
    </row>
    <row r="16" spans="1:29" x14ac:dyDescent="0.25">
      <c r="A16" s="9">
        <v>11</v>
      </c>
      <c r="B16" s="9">
        <v>2</v>
      </c>
      <c r="C16" s="11">
        <v>10</v>
      </c>
      <c r="D16" s="9">
        <v>40</v>
      </c>
      <c r="E16" s="9">
        <v>24</v>
      </c>
      <c r="F16" s="9">
        <v>0</v>
      </c>
      <c r="G16" s="9">
        <v>10</v>
      </c>
      <c r="H16" s="9">
        <v>1</v>
      </c>
      <c r="I16" s="9">
        <v>1</v>
      </c>
      <c r="K16" s="9">
        <v>60</v>
      </c>
      <c r="L16" s="17">
        <f t="shared" si="5"/>
        <v>400</v>
      </c>
      <c r="M16">
        <f>[1]Sheet2!$B$14*5</f>
        <v>3000</v>
      </c>
      <c r="O16" s="9">
        <v>20</v>
      </c>
      <c r="P16" s="18">
        <f t="shared" si="4"/>
        <v>800</v>
      </c>
    </row>
    <row r="17" spans="1:34" x14ac:dyDescent="0.25">
      <c r="A17" s="9">
        <v>12</v>
      </c>
      <c r="B17" s="9">
        <v>2</v>
      </c>
      <c r="C17" s="11">
        <v>13</v>
      </c>
      <c r="D17" s="9">
        <v>80</v>
      </c>
      <c r="E17" s="9">
        <v>24</v>
      </c>
      <c r="F17" s="9">
        <v>0</v>
      </c>
      <c r="G17" s="9">
        <v>30</v>
      </c>
      <c r="H17" s="9">
        <v>1</v>
      </c>
      <c r="I17" s="9">
        <v>1</v>
      </c>
      <c r="K17" s="9">
        <v>90</v>
      </c>
      <c r="L17" s="17">
        <f t="shared" si="5"/>
        <v>2400</v>
      </c>
      <c r="M17">
        <f>[1]Sheet2!$B$13*5</f>
        <v>18000</v>
      </c>
      <c r="O17" s="9">
        <v>40</v>
      </c>
      <c r="P17" s="18">
        <f t="shared" si="4"/>
        <v>3200</v>
      </c>
    </row>
    <row r="18" spans="1:34" x14ac:dyDescent="0.25">
      <c r="A18" s="9">
        <v>13</v>
      </c>
      <c r="B18" s="9">
        <v>2</v>
      </c>
      <c r="C18" s="11">
        <v>14</v>
      </c>
      <c r="D18" s="9">
        <v>80</v>
      </c>
      <c r="E18" s="9">
        <v>24</v>
      </c>
      <c r="F18" s="9">
        <v>0</v>
      </c>
      <c r="G18" s="9">
        <v>45</v>
      </c>
      <c r="H18" s="9">
        <v>1</v>
      </c>
      <c r="I18" s="9">
        <v>1</v>
      </c>
      <c r="K18" s="9">
        <v>90</v>
      </c>
      <c r="L18" s="17">
        <f t="shared" si="5"/>
        <v>3600</v>
      </c>
      <c r="M18">
        <f>M17</f>
        <v>18000</v>
      </c>
      <c r="O18" s="9">
        <v>40</v>
      </c>
      <c r="P18" s="18">
        <f t="shared" si="4"/>
        <v>3200</v>
      </c>
    </row>
    <row r="19" spans="1:34" x14ac:dyDescent="0.25">
      <c r="A19" s="9">
        <v>14</v>
      </c>
      <c r="B19" s="9">
        <v>2</v>
      </c>
      <c r="C19" s="10">
        <v>15</v>
      </c>
      <c r="D19" s="9">
        <v>80</v>
      </c>
      <c r="E19" s="9">
        <v>24</v>
      </c>
      <c r="F19" s="9">
        <v>0</v>
      </c>
      <c r="G19" s="9">
        <v>60</v>
      </c>
      <c r="H19" s="9">
        <v>1</v>
      </c>
      <c r="I19" s="9">
        <v>1</v>
      </c>
      <c r="K19" s="9">
        <v>90</v>
      </c>
      <c r="L19" s="17">
        <f t="shared" ref="L19:L26" si="6">D19*G19</f>
        <v>4800</v>
      </c>
      <c r="M19">
        <f>[1]Sheet2!$B$12*5</f>
        <v>36000</v>
      </c>
      <c r="O19" s="9">
        <v>40</v>
      </c>
      <c r="P19" s="18">
        <f t="shared" si="4"/>
        <v>3200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AA19" t="s">
        <v>39</v>
      </c>
      <c r="AB19" t="s">
        <v>40</v>
      </c>
      <c r="AC19" t="s">
        <v>41</v>
      </c>
      <c r="AE19" t="s">
        <v>41</v>
      </c>
      <c r="AF19" t="s">
        <v>28</v>
      </c>
      <c r="AH19" t="s">
        <v>42</v>
      </c>
    </row>
    <row r="20" spans="1:34" x14ac:dyDescent="0.25">
      <c r="A20" s="9">
        <v>15</v>
      </c>
      <c r="B20" s="9">
        <v>2</v>
      </c>
      <c r="C20" s="10">
        <v>18</v>
      </c>
      <c r="D20" s="9">
        <v>120</v>
      </c>
      <c r="E20" s="9">
        <v>24</v>
      </c>
      <c r="F20" s="9">
        <v>0</v>
      </c>
      <c r="G20" s="9">
        <v>150</v>
      </c>
      <c r="H20" s="9">
        <v>0</v>
      </c>
      <c r="I20" s="9">
        <v>1</v>
      </c>
      <c r="K20" s="9">
        <v>120</v>
      </c>
      <c r="L20" s="17">
        <f t="shared" si="6"/>
        <v>18000</v>
      </c>
      <c r="M20">
        <f>[1]Sheet2!$B$11*5</f>
        <v>120000</v>
      </c>
      <c r="O20" s="9">
        <v>100</v>
      </c>
      <c r="P20" s="18">
        <f t="shared" si="4"/>
        <v>12000</v>
      </c>
      <c r="T20" t="s">
        <v>43</v>
      </c>
      <c r="U20">
        <v>10</v>
      </c>
      <c r="V20">
        <v>20</v>
      </c>
      <c r="W20">
        <v>40</v>
      </c>
      <c r="X20">
        <f>U20*W20</f>
        <v>400</v>
      </c>
      <c r="Y20">
        <f>V20*W20</f>
        <v>800</v>
      </c>
      <c r="Z20" t="s">
        <v>44</v>
      </c>
      <c r="AA20">
        <v>400</v>
      </c>
      <c r="AB20">
        <v>3000</v>
      </c>
    </row>
    <row r="21" spans="1:34" x14ac:dyDescent="0.25">
      <c r="A21" s="9">
        <v>16</v>
      </c>
      <c r="B21" s="12">
        <v>3</v>
      </c>
      <c r="C21" s="11">
        <v>5</v>
      </c>
      <c r="D21" s="9">
        <v>10</v>
      </c>
      <c r="E21" s="12">
        <v>21</v>
      </c>
      <c r="F21" s="12">
        <v>0</v>
      </c>
      <c r="G21" s="9">
        <v>3</v>
      </c>
      <c r="H21" s="9">
        <v>0</v>
      </c>
      <c r="I21" s="9">
        <v>0</v>
      </c>
      <c r="L21">
        <f t="shared" si="6"/>
        <v>30</v>
      </c>
      <c r="M21">
        <f>[1]Sheet1!$M$19*2.5</f>
        <v>125</v>
      </c>
      <c r="O21">
        <f t="shared" ref="O21:O26" si="7">L21/M21</f>
        <v>0.24</v>
      </c>
      <c r="S21" t="s">
        <v>45</v>
      </c>
      <c r="T21" t="s">
        <v>46</v>
      </c>
      <c r="U21">
        <v>12</v>
      </c>
      <c r="V21">
        <v>25</v>
      </c>
      <c r="W21">
        <v>80</v>
      </c>
      <c r="X21">
        <f>U21*W21</f>
        <v>960</v>
      </c>
      <c r="Y21">
        <f>V21*W21</f>
        <v>2000</v>
      </c>
      <c r="Z21" t="s">
        <v>47</v>
      </c>
      <c r="AA21">
        <v>1000</v>
      </c>
      <c r="AB21">
        <v>3000</v>
      </c>
      <c r="AH21">
        <v>2000</v>
      </c>
    </row>
    <row r="22" spans="1:34" x14ac:dyDescent="0.25">
      <c r="A22" s="9">
        <v>17</v>
      </c>
      <c r="B22" s="12">
        <v>3</v>
      </c>
      <c r="C22" s="11">
        <v>8</v>
      </c>
      <c r="D22" s="9">
        <v>20</v>
      </c>
      <c r="E22" s="12">
        <v>21</v>
      </c>
      <c r="F22" s="12">
        <v>0</v>
      </c>
      <c r="G22" s="9">
        <v>6</v>
      </c>
      <c r="H22" s="9">
        <v>0</v>
      </c>
      <c r="I22" s="9">
        <v>0</v>
      </c>
      <c r="L22">
        <f t="shared" si="6"/>
        <v>120</v>
      </c>
      <c r="M22">
        <f>[1]Sheet1!$M$18*2.5</f>
        <v>500</v>
      </c>
      <c r="O22">
        <f t="shared" si="7"/>
        <v>0.24</v>
      </c>
      <c r="T22" t="s">
        <v>48</v>
      </c>
      <c r="U22">
        <v>16</v>
      </c>
      <c r="V22">
        <v>50</v>
      </c>
      <c r="W22">
        <v>150</v>
      </c>
      <c r="X22">
        <f>U22*W22</f>
        <v>2400</v>
      </c>
      <c r="Y22">
        <f>V22*W22</f>
        <v>7500</v>
      </c>
      <c r="Z22" t="s">
        <v>49</v>
      </c>
      <c r="AA22">
        <v>2000</v>
      </c>
      <c r="AB22">
        <v>3000</v>
      </c>
      <c r="AC22">
        <v>30</v>
      </c>
      <c r="AE22">
        <v>50</v>
      </c>
      <c r="AF22">
        <v>25000</v>
      </c>
      <c r="AH22">
        <v>5000</v>
      </c>
    </row>
    <row r="23" spans="1:34" x14ac:dyDescent="0.25">
      <c r="A23" s="9">
        <v>18</v>
      </c>
      <c r="B23" s="12">
        <v>3</v>
      </c>
      <c r="C23" s="11">
        <v>10</v>
      </c>
      <c r="D23" s="9">
        <v>30</v>
      </c>
      <c r="E23" s="12">
        <v>21</v>
      </c>
      <c r="F23" s="12">
        <v>0</v>
      </c>
      <c r="G23" s="9">
        <v>12</v>
      </c>
      <c r="H23" s="9">
        <v>0</v>
      </c>
      <c r="I23" s="9">
        <v>0</v>
      </c>
      <c r="L23">
        <f t="shared" si="6"/>
        <v>360</v>
      </c>
      <c r="M23">
        <f>[1]Sheet1!$M$17*2.5</f>
        <v>1500</v>
      </c>
      <c r="O23">
        <f t="shared" si="7"/>
        <v>0.24</v>
      </c>
    </row>
    <row r="24" spans="1:34" x14ac:dyDescent="0.25">
      <c r="A24" s="9">
        <v>19</v>
      </c>
      <c r="B24" s="12">
        <v>3</v>
      </c>
      <c r="C24" s="11">
        <v>13</v>
      </c>
      <c r="D24" s="9">
        <v>40</v>
      </c>
      <c r="E24" s="12">
        <v>21</v>
      </c>
      <c r="F24" s="12">
        <v>0</v>
      </c>
      <c r="G24" s="9">
        <v>40</v>
      </c>
      <c r="H24" s="9">
        <v>0</v>
      </c>
      <c r="I24" s="9">
        <v>0</v>
      </c>
      <c r="L24">
        <f t="shared" si="6"/>
        <v>1600</v>
      </c>
      <c r="M24">
        <f>[1]Sheet1!$M$16*2.5</f>
        <v>6250</v>
      </c>
      <c r="O24">
        <f t="shared" si="7"/>
        <v>0.25600000000000001</v>
      </c>
    </row>
    <row r="25" spans="1:34" x14ac:dyDescent="0.25">
      <c r="A25" s="9">
        <v>20</v>
      </c>
      <c r="B25" s="12">
        <v>3</v>
      </c>
      <c r="C25" s="10">
        <v>15</v>
      </c>
      <c r="D25" s="9">
        <v>40</v>
      </c>
      <c r="E25" s="12">
        <v>21</v>
      </c>
      <c r="F25" s="12">
        <v>0</v>
      </c>
      <c r="G25" s="9">
        <v>40</v>
      </c>
      <c r="H25" s="9">
        <v>0</v>
      </c>
      <c r="I25" s="9">
        <v>0</v>
      </c>
      <c r="L25">
        <f t="shared" si="6"/>
        <v>1600</v>
      </c>
      <c r="M25">
        <f>[1]Sheet1!$M$16*2.5</f>
        <v>6250</v>
      </c>
      <c r="O25">
        <f t="shared" si="7"/>
        <v>0.25600000000000001</v>
      </c>
    </row>
    <row r="26" spans="1:34" x14ac:dyDescent="0.25">
      <c r="A26" s="9">
        <v>21</v>
      </c>
      <c r="B26" s="12">
        <v>3</v>
      </c>
      <c r="C26" s="10">
        <v>18</v>
      </c>
      <c r="D26" s="9">
        <v>60</v>
      </c>
      <c r="E26" s="12">
        <v>21</v>
      </c>
      <c r="F26" s="12">
        <v>0</v>
      </c>
      <c r="G26" s="9">
        <v>80</v>
      </c>
      <c r="H26" s="9">
        <v>0</v>
      </c>
      <c r="I26" s="9">
        <v>0</v>
      </c>
      <c r="L26">
        <f t="shared" si="6"/>
        <v>4800</v>
      </c>
      <c r="M26">
        <f>[1]Sheet1!$M$15*2.5</f>
        <v>25000</v>
      </c>
      <c r="O26">
        <f t="shared" si="7"/>
        <v>0.192</v>
      </c>
    </row>
    <row r="27" spans="1:34" x14ac:dyDescent="0.25">
      <c r="A27" s="9">
        <v>22</v>
      </c>
      <c r="B27" s="9">
        <v>4</v>
      </c>
      <c r="C27" s="11">
        <v>5</v>
      </c>
      <c r="D27" s="9">
        <v>10</v>
      </c>
      <c r="E27" s="12">
        <v>29</v>
      </c>
      <c r="F27" s="12">
        <v>0</v>
      </c>
      <c r="G27" s="9">
        <v>3</v>
      </c>
      <c r="H27" s="9">
        <v>0</v>
      </c>
      <c r="I27" s="9">
        <v>0</v>
      </c>
      <c r="L27">
        <f t="shared" ref="L27:L38" si="8">D27*G27</f>
        <v>30</v>
      </c>
      <c r="M27">
        <f>M21</f>
        <v>125</v>
      </c>
    </row>
    <row r="28" spans="1:34" x14ac:dyDescent="0.25">
      <c r="A28" s="9">
        <v>23</v>
      </c>
      <c r="B28" s="9">
        <v>4</v>
      </c>
      <c r="C28" s="11">
        <v>8</v>
      </c>
      <c r="D28" s="9">
        <v>20</v>
      </c>
      <c r="E28" s="12">
        <v>29</v>
      </c>
      <c r="F28" s="12">
        <v>0</v>
      </c>
      <c r="G28" s="9">
        <v>6</v>
      </c>
      <c r="H28" s="9">
        <v>0</v>
      </c>
      <c r="I28" s="9">
        <v>0</v>
      </c>
      <c r="L28">
        <f t="shared" si="8"/>
        <v>120</v>
      </c>
      <c r="M28">
        <f t="shared" ref="M28:M32" si="9">M22</f>
        <v>500</v>
      </c>
    </row>
    <row r="29" spans="1:34" x14ac:dyDescent="0.25">
      <c r="A29" s="9">
        <v>24</v>
      </c>
      <c r="B29" s="9">
        <v>4</v>
      </c>
      <c r="C29" s="11">
        <v>10</v>
      </c>
      <c r="D29" s="9">
        <v>30</v>
      </c>
      <c r="E29" s="12">
        <v>29</v>
      </c>
      <c r="F29" s="12">
        <v>0</v>
      </c>
      <c r="G29" s="9">
        <v>12</v>
      </c>
      <c r="H29" s="9">
        <v>0</v>
      </c>
      <c r="I29" s="9">
        <v>0</v>
      </c>
      <c r="L29">
        <f t="shared" si="8"/>
        <v>360</v>
      </c>
      <c r="M29">
        <f t="shared" si="9"/>
        <v>1500</v>
      </c>
    </row>
    <row r="30" spans="1:34" x14ac:dyDescent="0.25">
      <c r="A30" s="9">
        <v>25</v>
      </c>
      <c r="B30" s="9">
        <v>4</v>
      </c>
      <c r="C30" s="11">
        <v>13</v>
      </c>
      <c r="D30" s="9">
        <v>40</v>
      </c>
      <c r="E30" s="12">
        <v>29</v>
      </c>
      <c r="F30" s="12">
        <v>0</v>
      </c>
      <c r="G30" s="9">
        <v>40</v>
      </c>
      <c r="H30" s="9">
        <v>0</v>
      </c>
      <c r="I30" s="9">
        <v>0</v>
      </c>
      <c r="L30">
        <f t="shared" si="8"/>
        <v>1600</v>
      </c>
      <c r="M30">
        <f t="shared" si="9"/>
        <v>6250</v>
      </c>
    </row>
    <row r="31" spans="1:34" x14ac:dyDescent="0.25">
      <c r="A31" s="9">
        <v>26</v>
      </c>
      <c r="B31" s="9">
        <v>4</v>
      </c>
      <c r="C31" s="10">
        <v>15</v>
      </c>
      <c r="D31" s="9">
        <v>40</v>
      </c>
      <c r="E31" s="12">
        <v>29</v>
      </c>
      <c r="F31" s="12">
        <v>0</v>
      </c>
      <c r="G31" s="9">
        <v>40</v>
      </c>
      <c r="H31" s="9">
        <v>0</v>
      </c>
      <c r="I31" s="9">
        <v>0</v>
      </c>
      <c r="L31">
        <f t="shared" si="8"/>
        <v>1600</v>
      </c>
      <c r="M31">
        <f t="shared" si="9"/>
        <v>6250</v>
      </c>
    </row>
    <row r="32" spans="1:34" x14ac:dyDescent="0.25">
      <c r="A32" s="9">
        <v>27</v>
      </c>
      <c r="B32" s="9">
        <v>4</v>
      </c>
      <c r="C32" s="10">
        <v>18</v>
      </c>
      <c r="D32" s="9">
        <v>60</v>
      </c>
      <c r="E32" s="12">
        <v>29</v>
      </c>
      <c r="F32" s="12">
        <v>0</v>
      </c>
      <c r="G32" s="9">
        <v>80</v>
      </c>
      <c r="H32" s="9">
        <v>0</v>
      </c>
      <c r="I32" s="9">
        <v>0</v>
      </c>
      <c r="L32">
        <f t="shared" si="8"/>
        <v>4800</v>
      </c>
      <c r="M32">
        <f t="shared" si="9"/>
        <v>25000</v>
      </c>
    </row>
    <row r="33" spans="1:17" x14ac:dyDescent="0.25">
      <c r="A33" s="9">
        <v>28</v>
      </c>
      <c r="B33" s="13">
        <v>5</v>
      </c>
      <c r="C33" s="14">
        <v>5</v>
      </c>
      <c r="D33" s="9">
        <v>10</v>
      </c>
      <c r="E33" s="13">
        <v>25</v>
      </c>
      <c r="F33" s="12">
        <v>0</v>
      </c>
      <c r="G33" s="9">
        <v>1</v>
      </c>
      <c r="H33" s="9">
        <v>1</v>
      </c>
      <c r="I33" s="9">
        <v>1</v>
      </c>
      <c r="L33">
        <f t="shared" si="8"/>
        <v>10</v>
      </c>
    </row>
    <row r="34" spans="1:17" x14ac:dyDescent="0.25">
      <c r="A34" s="9">
        <v>29</v>
      </c>
      <c r="B34" s="13">
        <v>5</v>
      </c>
      <c r="C34" s="14">
        <v>8</v>
      </c>
      <c r="D34" s="9">
        <v>20</v>
      </c>
      <c r="E34" s="13">
        <v>25</v>
      </c>
      <c r="F34" s="12">
        <v>0</v>
      </c>
      <c r="G34" s="9">
        <v>2</v>
      </c>
      <c r="H34" s="9">
        <v>1</v>
      </c>
      <c r="I34" s="9">
        <v>1</v>
      </c>
      <c r="L34">
        <f t="shared" si="8"/>
        <v>40</v>
      </c>
      <c r="P34" t="s">
        <v>23</v>
      </c>
    </row>
    <row r="35" spans="1:17" x14ac:dyDescent="0.25">
      <c r="A35" s="9">
        <v>30</v>
      </c>
      <c r="B35" s="13">
        <v>5</v>
      </c>
      <c r="C35" s="14">
        <v>10</v>
      </c>
      <c r="D35" s="9">
        <v>40</v>
      </c>
      <c r="E35" s="13">
        <v>25</v>
      </c>
      <c r="F35" s="12">
        <v>0</v>
      </c>
      <c r="G35" s="9">
        <v>4</v>
      </c>
      <c r="H35" s="9">
        <v>1</v>
      </c>
      <c r="I35" s="9">
        <v>1</v>
      </c>
      <c r="L35">
        <f t="shared" si="8"/>
        <v>160</v>
      </c>
      <c r="M35">
        <f>[1]Sheet1!$M$23</f>
        <v>300</v>
      </c>
      <c r="P35">
        <v>600</v>
      </c>
      <c r="Q35">
        <f>P35/D35</f>
        <v>15</v>
      </c>
    </row>
    <row r="36" spans="1:17" x14ac:dyDescent="0.25">
      <c r="A36" s="9">
        <v>31</v>
      </c>
      <c r="B36" s="13">
        <v>5</v>
      </c>
      <c r="C36" s="14">
        <v>13</v>
      </c>
      <c r="D36" s="9">
        <v>80</v>
      </c>
      <c r="E36" s="13">
        <v>25</v>
      </c>
      <c r="F36" s="12">
        <v>0</v>
      </c>
      <c r="G36" s="9">
        <v>24</v>
      </c>
      <c r="H36" s="9">
        <v>1</v>
      </c>
      <c r="I36" s="9">
        <v>1</v>
      </c>
      <c r="L36">
        <f t="shared" si="8"/>
        <v>1920</v>
      </c>
      <c r="M36">
        <f>[1]Sheet1!$M$22</f>
        <v>2400</v>
      </c>
      <c r="P36">
        <v>5400</v>
      </c>
      <c r="Q36">
        <f>P36/D36</f>
        <v>67.5</v>
      </c>
    </row>
    <row r="37" spans="1:17" x14ac:dyDescent="0.25">
      <c r="A37" s="9">
        <v>32</v>
      </c>
      <c r="B37" s="13">
        <v>5</v>
      </c>
      <c r="C37" s="15">
        <v>15</v>
      </c>
      <c r="D37" s="9">
        <v>80</v>
      </c>
      <c r="E37" s="13">
        <v>25</v>
      </c>
      <c r="F37" s="12">
        <v>0</v>
      </c>
      <c r="G37" s="9">
        <v>36</v>
      </c>
      <c r="H37" s="9">
        <v>1</v>
      </c>
      <c r="I37" s="9">
        <v>1</v>
      </c>
      <c r="L37">
        <f t="shared" si="8"/>
        <v>2880</v>
      </c>
      <c r="M37">
        <f>[1]Sheet1!$M$21</f>
        <v>9600</v>
      </c>
      <c r="P37">
        <v>10800</v>
      </c>
      <c r="Q37">
        <f>P37/D37</f>
        <v>135</v>
      </c>
    </row>
    <row r="38" spans="1:17" x14ac:dyDescent="0.25">
      <c r="A38" s="9">
        <v>33</v>
      </c>
      <c r="B38" s="13">
        <v>5</v>
      </c>
      <c r="C38" s="15">
        <v>18</v>
      </c>
      <c r="D38" s="9">
        <v>150</v>
      </c>
      <c r="E38" s="13">
        <v>25</v>
      </c>
      <c r="F38" s="12">
        <v>0</v>
      </c>
      <c r="G38" s="9">
        <v>100</v>
      </c>
      <c r="H38" s="9">
        <v>0</v>
      </c>
      <c r="I38" s="9">
        <v>1</v>
      </c>
      <c r="L38">
        <f t="shared" si="8"/>
        <v>15000</v>
      </c>
      <c r="M38">
        <f>[1]Sheet1!$M$20</f>
        <v>24000</v>
      </c>
      <c r="O38" t="s">
        <v>50</v>
      </c>
      <c r="P38">
        <v>54000</v>
      </c>
      <c r="Q38">
        <f>P38/D38</f>
        <v>360</v>
      </c>
    </row>
  </sheetData>
  <phoneticPr fontId="8" type="noConversion"/>
  <conditionalFormatting sqref="A4">
    <cfRule type="cellIs" dxfId="27" priority="31" operator="equal">
      <formula>"Server"</formula>
    </cfRule>
    <cfRule type="cellIs" dxfId="26" priority="32" operator="equal">
      <formula>"Client"</formula>
    </cfRule>
    <cfRule type="expression" dxfId="25" priority="27">
      <formula>A4="Client"</formula>
    </cfRule>
    <cfRule type="expression" dxfId="24" priority="28">
      <formula>A4="Excluded"</formula>
    </cfRule>
    <cfRule type="expression" dxfId="23" priority="29">
      <formula>A4="Server"</formula>
    </cfRule>
    <cfRule type="expression" dxfId="22" priority="30">
      <formula>A4="Both"</formula>
    </cfRule>
  </conditionalFormatting>
  <conditionalFormatting sqref="B4:I4">
    <cfRule type="cellIs" dxfId="21" priority="37" operator="equal">
      <formula>"Server"</formula>
    </cfRule>
    <cfRule type="cellIs" dxfId="20" priority="38" operator="equal">
      <formula>"Client"</formula>
    </cfRule>
    <cfRule type="expression" dxfId="19" priority="33">
      <formula>B4="Client"</formula>
    </cfRule>
    <cfRule type="expression" dxfId="18" priority="34">
      <formula>B4="Excluded"</formula>
    </cfRule>
    <cfRule type="expression" dxfId="17" priority="35">
      <formula>B4="Server"</formula>
    </cfRule>
    <cfRule type="expression" dxfId="16" priority="36">
      <formula>B4="Both"</formula>
    </cfRule>
  </conditionalFormatting>
  <conditionalFormatting sqref="C6:C20">
    <cfRule type="cellIs" dxfId="15" priority="16" operator="equal">
      <formula>18</formula>
    </cfRule>
  </conditionalFormatting>
  <conditionalFormatting sqref="C21:C26">
    <cfRule type="cellIs" dxfId="14" priority="9" operator="equal">
      <formula>18</formula>
    </cfRule>
  </conditionalFormatting>
  <conditionalFormatting sqref="C27:C32">
    <cfRule type="cellIs" dxfId="13" priority="8" operator="equal">
      <formula>18</formula>
    </cfRule>
  </conditionalFormatting>
  <conditionalFormatting sqref="C33:C38">
    <cfRule type="cellIs" dxfId="12" priority="1" operator="equal">
      <formula>18</formula>
    </cfRule>
    <cfRule type="cellIs" dxfId="11" priority="2" operator="equal">
      <formula>3</formula>
    </cfRule>
    <cfRule type="cellIs" dxfId="10" priority="3" operator="equal">
      <formula>5</formula>
    </cfRule>
    <cfRule type="cellIs" dxfId="9" priority="4" operator="equal">
      <formula>8</formula>
    </cfRule>
    <cfRule type="cellIs" dxfId="8" priority="5" operator="equal">
      <formula>10</formula>
    </cfRule>
    <cfRule type="cellIs" dxfId="7" priority="6" operator="equal">
      <formula>13</formula>
    </cfRule>
    <cfRule type="cellIs" dxfId="6" priority="7" operator="equal">
      <formula>15</formula>
    </cfRule>
  </conditionalFormatting>
  <conditionalFormatting sqref="C6:C32 C39:C109">
    <cfRule type="cellIs" dxfId="5" priority="10" operator="equal">
      <formula>3</formula>
    </cfRule>
    <cfRule type="cellIs" dxfId="4" priority="11" operator="equal">
      <formula>5</formula>
    </cfRule>
    <cfRule type="cellIs" dxfId="3" priority="12" operator="equal">
      <formula>8</formula>
    </cfRule>
    <cfRule type="cellIs" dxfId="2" priority="13" operator="equal">
      <formula>10</formula>
    </cfRule>
    <cfRule type="cellIs" dxfId="1" priority="14" operator="equal">
      <formula>13</formula>
    </cfRule>
    <cfRule type="cellIs" dxfId="0" priority="15" operator="equal">
      <formula>15</formula>
    </cfRule>
  </conditionalFormatting>
  <dataValidations count="1">
    <dataValidation type="list" allowBlank="1" showInputMessage="1" showErrorMessage="1" sqref="A4:I4" xr:uid="{00000000-0002-0000-0000-000000000000}">
      <formula1>"Both,Client,Server,Excluded"</formula1>
    </dataValidation>
  </dataValidations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</cp:lastModifiedBy>
  <dcterms:created xsi:type="dcterms:W3CDTF">2015-06-05T18:19:00Z</dcterms:created>
  <dcterms:modified xsi:type="dcterms:W3CDTF">2018-09-26T11:07:53Z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