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6FC8D975-570F-4FC0-ADFD-92F54827EDF7}" xr6:coauthVersionLast="40" xr6:coauthVersionMax="40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  <sheet name="Sheet4" sheetId="4" r:id="rId2"/>
    <sheet name="最重要的表" sheetId="12" r:id="rId3"/>
    <sheet name="Sheet8" sheetId="13" r:id="rId4"/>
    <sheet name="Sheet2" sheetId="15" r:id="rId5"/>
    <sheet name="Sheet3" sheetId="16" r:id="rId6"/>
  </sheets>
  <definedNames>
    <definedName name="_xlnm._FilterDatabase" localSheetId="0" hidden="1">Sheet1!$A$5:$V$2172</definedName>
    <definedName name="_xlnm._FilterDatabase" localSheetId="2" hidden="1">最重要的表!$O$1:$AJ$307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8" i="1" l="1"/>
  <c r="G59" i="1"/>
  <c r="G60" i="1"/>
  <c r="G61" i="1"/>
  <c r="G66" i="1" s="1"/>
  <c r="G71" i="1" s="1"/>
  <c r="G76" i="1" s="1"/>
  <c r="G81" i="1" s="1"/>
  <c r="G62" i="1"/>
  <c r="G63" i="1"/>
  <c r="G64" i="1"/>
  <c r="G65" i="1"/>
  <c r="G70" i="1" s="1"/>
  <c r="G75" i="1" s="1"/>
  <c r="G80" i="1" s="1"/>
  <c r="G67" i="1"/>
  <c r="G68" i="1"/>
  <c r="G69" i="1"/>
  <c r="G74" i="1" s="1"/>
  <c r="G79" i="1" s="1"/>
  <c r="G72" i="1"/>
  <c r="G73" i="1"/>
  <c r="G78" i="1" s="1"/>
  <c r="G77" i="1"/>
  <c r="G57" i="1"/>
  <c r="AW99" i="12" l="1"/>
  <c r="AW100" i="12" s="1"/>
  <c r="AW101" i="12" s="1"/>
  <c r="AW102" i="12" s="1"/>
  <c r="AW94" i="12"/>
  <c r="AW95" i="12" s="1"/>
  <c r="AW96" i="12" s="1"/>
  <c r="AW97" i="12" s="1"/>
  <c r="AW89" i="12"/>
  <c r="AW90" i="12" s="1"/>
  <c r="AW91" i="12" s="1"/>
  <c r="AW92" i="12" s="1"/>
  <c r="AW84" i="12"/>
  <c r="AW85" i="12" s="1"/>
  <c r="AW86" i="12" s="1"/>
  <c r="AW87" i="12" s="1"/>
  <c r="AW79" i="12"/>
  <c r="AW80" i="12" s="1"/>
  <c r="AW81" i="12" s="1"/>
  <c r="AW82" i="12" s="1"/>
  <c r="AW74" i="12"/>
  <c r="AW75" i="12" s="1"/>
  <c r="AW76" i="12" s="1"/>
  <c r="AW77" i="12" s="1"/>
  <c r="AW69" i="12"/>
  <c r="AW70" i="12" s="1"/>
  <c r="AW71" i="12" s="1"/>
  <c r="AW72" i="12" s="1"/>
  <c r="AW64" i="12"/>
  <c r="AW65" i="12" s="1"/>
  <c r="AW66" i="12" s="1"/>
  <c r="AW67" i="12" s="1"/>
  <c r="F6" i="12" l="1"/>
  <c r="AQ103" i="12" l="1"/>
  <c r="AQ99" i="12"/>
  <c r="AQ100" i="12"/>
  <c r="AQ101" i="12"/>
  <c r="AQ102" i="12"/>
  <c r="AQ98" i="12"/>
  <c r="AQ94" i="12"/>
  <c r="AQ95" i="12"/>
  <c r="AQ96" i="12"/>
  <c r="AQ97" i="12"/>
  <c r="AQ93" i="12"/>
  <c r="AQ89" i="12"/>
  <c r="AQ90" i="12"/>
  <c r="AQ91" i="12"/>
  <c r="AQ92" i="12"/>
  <c r="AQ88" i="12"/>
  <c r="AQ84" i="12"/>
  <c r="AQ85" i="12"/>
  <c r="AQ86" i="12"/>
  <c r="AQ87" i="12"/>
  <c r="E40" i="12"/>
  <c r="E41" i="12"/>
  <c r="E42" i="12"/>
  <c r="E43" i="12"/>
  <c r="E39" i="12"/>
  <c r="AQ83" i="12"/>
  <c r="AQ79" i="12"/>
  <c r="AQ80" i="12"/>
  <c r="AQ81" i="12"/>
  <c r="AQ82" i="12"/>
  <c r="AQ78" i="12"/>
  <c r="AQ74" i="12"/>
  <c r="AQ75" i="12"/>
  <c r="AQ76" i="12"/>
  <c r="AQ77" i="12"/>
  <c r="AQ73" i="12"/>
  <c r="AQ69" i="12"/>
  <c r="AQ70" i="12"/>
  <c r="AQ71" i="12"/>
  <c r="AQ72" i="12"/>
  <c r="AQ68" i="12"/>
  <c r="AQ64" i="12"/>
  <c r="AQ65" i="12"/>
  <c r="AQ66" i="12"/>
  <c r="AQ67" i="12"/>
  <c r="AQ63" i="12"/>
  <c r="AQ59" i="12"/>
  <c r="AQ60" i="12"/>
  <c r="AQ61" i="12"/>
  <c r="AQ62" i="12"/>
  <c r="AQ58" i="12"/>
  <c r="E38" i="12"/>
  <c r="E37" i="12"/>
  <c r="AQ57" i="12"/>
  <c r="AQ54" i="12"/>
  <c r="AQ55" i="12"/>
  <c r="AQ56" i="12"/>
  <c r="AQ53" i="12"/>
  <c r="AS53" i="12" s="1"/>
  <c r="L82" i="1" l="1"/>
  <c r="AT53" i="12"/>
  <c r="M82" i="1" s="1"/>
  <c r="AR53" i="12"/>
  <c r="K82" i="1" s="1"/>
  <c r="AV53" i="12"/>
  <c r="AU53" i="12" l="1"/>
  <c r="N82" i="1" s="1"/>
  <c r="O82" i="1"/>
  <c r="AW53" i="12"/>
  <c r="P82" i="1" s="1"/>
  <c r="E35" i="12" l="1"/>
  <c r="E36" i="12"/>
  <c r="E34" i="12"/>
  <c r="G45" i="12" s="1"/>
  <c r="E33" i="12"/>
  <c r="E46" i="12"/>
  <c r="E47" i="12"/>
  <c r="E48" i="12"/>
  <c r="G48" i="12" s="1"/>
  <c r="E49" i="12"/>
  <c r="G49" i="12" s="1"/>
  <c r="E50" i="12"/>
  <c r="G50" i="12" s="1"/>
  <c r="E51" i="12"/>
  <c r="G51" i="12" s="1"/>
  <c r="E52" i="12"/>
  <c r="G52" i="12" s="1"/>
  <c r="E53" i="12"/>
  <c r="G53" i="12" s="1"/>
  <c r="E54" i="12"/>
  <c r="G54" i="12" s="1"/>
  <c r="E45" i="12"/>
  <c r="G47" i="12" l="1"/>
  <c r="G46" i="12"/>
  <c r="F47" i="12"/>
  <c r="E44" i="12"/>
  <c r="G44" i="12" s="1"/>
  <c r="F45" i="12"/>
  <c r="F46" i="12"/>
  <c r="F48" i="12"/>
  <c r="F49" i="12"/>
  <c r="F50" i="12"/>
  <c r="F51" i="12"/>
  <c r="F52" i="12"/>
  <c r="F53" i="12"/>
  <c r="F54" i="12"/>
  <c r="F44" i="12"/>
  <c r="M32" i="12"/>
  <c r="AP2" i="12" l="1"/>
  <c r="AO2" i="12" s="1"/>
  <c r="AH2" i="12"/>
  <c r="AQ2" i="12" l="1"/>
  <c r="P1255" i="1" s="1"/>
  <c r="N1255" i="1"/>
  <c r="O1255" i="1"/>
  <c r="M51" i="12" l="1"/>
  <c r="J49" i="12"/>
  <c r="J37" i="12"/>
  <c r="O187" i="1"/>
  <c r="Q2" i="12" l="1"/>
  <c r="P2" i="12" l="1"/>
  <c r="AE2" i="12"/>
  <c r="AM2" i="12"/>
  <c r="F22" i="12"/>
  <c r="Q7" i="12"/>
  <c r="AA2" i="12"/>
  <c r="X2" i="12"/>
  <c r="F5" i="12"/>
  <c r="AN2" i="12" l="1"/>
  <c r="M1255" i="1" s="1"/>
  <c r="AL2" i="12"/>
  <c r="K1255" i="1" s="1"/>
  <c r="L1255" i="1"/>
  <c r="AM7" i="12"/>
  <c r="AE7" i="12"/>
  <c r="Y2" i="12"/>
  <c r="W2" i="12"/>
  <c r="AB2" i="12"/>
  <c r="Z2" i="12"/>
  <c r="O1105" i="1"/>
  <c r="O2023" i="1" s="1"/>
  <c r="O800" i="1"/>
  <c r="O1718" i="1" s="1"/>
  <c r="O801" i="1"/>
  <c r="O1719" i="1" s="1"/>
  <c r="L643" i="1"/>
  <c r="L1561" i="1" s="1"/>
  <c r="O643" i="1"/>
  <c r="O1561" i="1" s="1"/>
  <c r="A955" i="1"/>
  <c r="A960" i="1" s="1"/>
  <c r="A965" i="1" s="1"/>
  <c r="A970" i="1" s="1"/>
  <c r="A975" i="1" s="1"/>
  <c r="A980" i="1" s="1"/>
  <c r="A985" i="1" s="1"/>
  <c r="A990" i="1" s="1"/>
  <c r="A995" i="1" s="1"/>
  <c r="A1000" i="1" s="1"/>
  <c r="A1005" i="1" s="1"/>
  <c r="A1010" i="1" s="1"/>
  <c r="A1015" i="1" s="1"/>
  <c r="A1020" i="1" s="1"/>
  <c r="A1025" i="1" s="1"/>
  <c r="A1030" i="1" s="1"/>
  <c r="A1035" i="1" s="1"/>
  <c r="A1040" i="1" s="1"/>
  <c r="A1045" i="1" s="1"/>
  <c r="A1050" i="1" s="1"/>
  <c r="A1055" i="1" s="1"/>
  <c r="A1060" i="1" s="1"/>
  <c r="A1065" i="1" s="1"/>
  <c r="A1070" i="1" s="1"/>
  <c r="A1075" i="1" s="1"/>
  <c r="A1080" i="1" s="1"/>
  <c r="A1085" i="1" s="1"/>
  <c r="A1090" i="1" s="1"/>
  <c r="A1095" i="1" s="1"/>
  <c r="A1100" i="1" s="1"/>
  <c r="A1105" i="1" s="1"/>
  <c r="A1110" i="1" s="1"/>
  <c r="A1115" i="1" s="1"/>
  <c r="A1120" i="1" s="1"/>
  <c r="A1125" i="1" s="1"/>
  <c r="A1130" i="1" s="1"/>
  <c r="A1135" i="1" s="1"/>
  <c r="A1140" i="1" s="1"/>
  <c r="A1145" i="1" s="1"/>
  <c r="A1150" i="1" s="1"/>
  <c r="A1155" i="1" s="1"/>
  <c r="A1160" i="1" s="1"/>
  <c r="A1165" i="1" s="1"/>
  <c r="A1170" i="1" s="1"/>
  <c r="A1175" i="1" s="1"/>
  <c r="A1180" i="1" s="1"/>
  <c r="A1185" i="1" s="1"/>
  <c r="A1190" i="1" s="1"/>
  <c r="A1195" i="1" s="1"/>
  <c r="A1200" i="1" s="1"/>
  <c r="A1205" i="1" s="1"/>
  <c r="A1210" i="1" s="1"/>
  <c r="A1215" i="1" s="1"/>
  <c r="A1220" i="1" s="1"/>
  <c r="A1225" i="1" s="1"/>
  <c r="A1230" i="1" s="1"/>
  <c r="A1235" i="1" s="1"/>
  <c r="A1240" i="1" s="1"/>
  <c r="A1245" i="1" s="1"/>
  <c r="A1250" i="1" s="1"/>
  <c r="A956" i="1"/>
  <c r="A961" i="1" s="1"/>
  <c r="A966" i="1" s="1"/>
  <c r="A971" i="1" s="1"/>
  <c r="A976" i="1" s="1"/>
  <c r="A981" i="1" s="1"/>
  <c r="A986" i="1" s="1"/>
  <c r="A991" i="1" s="1"/>
  <c r="A996" i="1" s="1"/>
  <c r="A1001" i="1" s="1"/>
  <c r="A1006" i="1" s="1"/>
  <c r="A1011" i="1" s="1"/>
  <c r="A1016" i="1" s="1"/>
  <c r="A1021" i="1" s="1"/>
  <c r="A1026" i="1" s="1"/>
  <c r="A1031" i="1" s="1"/>
  <c r="A1036" i="1" s="1"/>
  <c r="A1041" i="1" s="1"/>
  <c r="A1046" i="1" s="1"/>
  <c r="A1051" i="1" s="1"/>
  <c r="A1056" i="1" s="1"/>
  <c r="A1061" i="1" s="1"/>
  <c r="A1066" i="1" s="1"/>
  <c r="A1071" i="1" s="1"/>
  <c r="A1076" i="1" s="1"/>
  <c r="A1081" i="1" s="1"/>
  <c r="A1086" i="1" s="1"/>
  <c r="A1091" i="1" s="1"/>
  <c r="A1096" i="1" s="1"/>
  <c r="A1101" i="1" s="1"/>
  <c r="A1106" i="1" s="1"/>
  <c r="A1111" i="1" s="1"/>
  <c r="A1116" i="1" s="1"/>
  <c r="A1121" i="1" s="1"/>
  <c r="A1126" i="1" s="1"/>
  <c r="A1131" i="1" s="1"/>
  <c r="A1136" i="1" s="1"/>
  <c r="A1141" i="1" s="1"/>
  <c r="A1146" i="1" s="1"/>
  <c r="A1151" i="1" s="1"/>
  <c r="A1156" i="1" s="1"/>
  <c r="A1161" i="1" s="1"/>
  <c r="A1166" i="1" s="1"/>
  <c r="A1171" i="1" s="1"/>
  <c r="A1176" i="1" s="1"/>
  <c r="A1181" i="1" s="1"/>
  <c r="A1186" i="1" s="1"/>
  <c r="A1191" i="1" s="1"/>
  <c r="A1196" i="1" s="1"/>
  <c r="A1201" i="1" s="1"/>
  <c r="A1206" i="1" s="1"/>
  <c r="A1211" i="1" s="1"/>
  <c r="A1216" i="1" s="1"/>
  <c r="A1221" i="1" s="1"/>
  <c r="A1226" i="1" s="1"/>
  <c r="A1231" i="1" s="1"/>
  <c r="A1236" i="1" s="1"/>
  <c r="A1241" i="1" s="1"/>
  <c r="A1246" i="1" s="1"/>
  <c r="A1251" i="1" s="1"/>
  <c r="A957" i="1"/>
  <c r="A962" i="1" s="1"/>
  <c r="A967" i="1" s="1"/>
  <c r="A972" i="1" s="1"/>
  <c r="A977" i="1" s="1"/>
  <c r="A982" i="1" s="1"/>
  <c r="A987" i="1" s="1"/>
  <c r="A992" i="1" s="1"/>
  <c r="A997" i="1" s="1"/>
  <c r="A1002" i="1" s="1"/>
  <c r="A1007" i="1" s="1"/>
  <c r="A1012" i="1" s="1"/>
  <c r="A1017" i="1" s="1"/>
  <c r="A1022" i="1" s="1"/>
  <c r="A1027" i="1" s="1"/>
  <c r="A1032" i="1" s="1"/>
  <c r="A1037" i="1" s="1"/>
  <c r="A1042" i="1" s="1"/>
  <c r="A1047" i="1" s="1"/>
  <c r="A1052" i="1" s="1"/>
  <c r="A1057" i="1" s="1"/>
  <c r="A1062" i="1" s="1"/>
  <c r="A1067" i="1" s="1"/>
  <c r="A1072" i="1" s="1"/>
  <c r="A1077" i="1" s="1"/>
  <c r="A1082" i="1" s="1"/>
  <c r="A1087" i="1" s="1"/>
  <c r="A1092" i="1" s="1"/>
  <c r="A1097" i="1" s="1"/>
  <c r="A1102" i="1" s="1"/>
  <c r="A1107" i="1" s="1"/>
  <c r="A1112" i="1" s="1"/>
  <c r="A1117" i="1" s="1"/>
  <c r="A1122" i="1" s="1"/>
  <c r="A1127" i="1" s="1"/>
  <c r="A1132" i="1" s="1"/>
  <c r="A1137" i="1" s="1"/>
  <c r="A1142" i="1" s="1"/>
  <c r="A1147" i="1" s="1"/>
  <c r="A1152" i="1" s="1"/>
  <c r="A1157" i="1" s="1"/>
  <c r="A1162" i="1" s="1"/>
  <c r="A1167" i="1" s="1"/>
  <c r="A1172" i="1" s="1"/>
  <c r="A1177" i="1" s="1"/>
  <c r="A1182" i="1" s="1"/>
  <c r="A1187" i="1" s="1"/>
  <c r="A1192" i="1" s="1"/>
  <c r="A1197" i="1" s="1"/>
  <c r="A1202" i="1" s="1"/>
  <c r="A1207" i="1" s="1"/>
  <c r="A1212" i="1" s="1"/>
  <c r="A1217" i="1" s="1"/>
  <c r="A1222" i="1" s="1"/>
  <c r="A1227" i="1" s="1"/>
  <c r="A1232" i="1" s="1"/>
  <c r="A1237" i="1" s="1"/>
  <c r="A1242" i="1" s="1"/>
  <c r="A1247" i="1" s="1"/>
  <c r="A1252" i="1" s="1"/>
  <c r="A958" i="1"/>
  <c r="A963" i="1" s="1"/>
  <c r="A968" i="1" s="1"/>
  <c r="A973" i="1" s="1"/>
  <c r="A978" i="1" s="1"/>
  <c r="A983" i="1" s="1"/>
  <c r="A988" i="1" s="1"/>
  <c r="A993" i="1" s="1"/>
  <c r="A998" i="1" s="1"/>
  <c r="A1003" i="1" s="1"/>
  <c r="A1008" i="1" s="1"/>
  <c r="A1013" i="1" s="1"/>
  <c r="A1018" i="1" s="1"/>
  <c r="A1023" i="1" s="1"/>
  <c r="A1028" i="1" s="1"/>
  <c r="A1033" i="1" s="1"/>
  <c r="A1038" i="1" s="1"/>
  <c r="A1043" i="1" s="1"/>
  <c r="A1048" i="1" s="1"/>
  <c r="A1053" i="1" s="1"/>
  <c r="A1058" i="1" s="1"/>
  <c r="A1063" i="1" s="1"/>
  <c r="A1068" i="1" s="1"/>
  <c r="A1073" i="1" s="1"/>
  <c r="A1078" i="1" s="1"/>
  <c r="A1083" i="1" s="1"/>
  <c r="A1088" i="1" s="1"/>
  <c r="A1093" i="1" s="1"/>
  <c r="A1098" i="1" s="1"/>
  <c r="A1103" i="1" s="1"/>
  <c r="A1108" i="1" s="1"/>
  <c r="A1113" i="1" s="1"/>
  <c r="A1118" i="1" s="1"/>
  <c r="A1123" i="1" s="1"/>
  <c r="A1128" i="1" s="1"/>
  <c r="A1133" i="1" s="1"/>
  <c r="A1138" i="1" s="1"/>
  <c r="A1143" i="1" s="1"/>
  <c r="A1148" i="1" s="1"/>
  <c r="A1153" i="1" s="1"/>
  <c r="A1158" i="1" s="1"/>
  <c r="A1163" i="1" s="1"/>
  <c r="A1168" i="1" s="1"/>
  <c r="A1173" i="1" s="1"/>
  <c r="A1178" i="1" s="1"/>
  <c r="A1183" i="1" s="1"/>
  <c r="A1188" i="1" s="1"/>
  <c r="A1193" i="1" s="1"/>
  <c r="A1198" i="1" s="1"/>
  <c r="A1203" i="1" s="1"/>
  <c r="A1208" i="1" s="1"/>
  <c r="A1213" i="1" s="1"/>
  <c r="A1218" i="1" s="1"/>
  <c r="A1223" i="1" s="1"/>
  <c r="A1228" i="1" s="1"/>
  <c r="A1233" i="1" s="1"/>
  <c r="A1238" i="1" s="1"/>
  <c r="A1243" i="1" s="1"/>
  <c r="A1248" i="1" s="1"/>
  <c r="A1253" i="1" s="1"/>
  <c r="A649" i="1"/>
  <c r="A654" i="1" s="1"/>
  <c r="A659" i="1" s="1"/>
  <c r="A664" i="1" s="1"/>
  <c r="A669" i="1" s="1"/>
  <c r="A674" i="1" s="1"/>
  <c r="A679" i="1" s="1"/>
  <c r="A684" i="1" s="1"/>
  <c r="A689" i="1" s="1"/>
  <c r="A694" i="1" s="1"/>
  <c r="A699" i="1" s="1"/>
  <c r="A704" i="1" s="1"/>
  <c r="A709" i="1" s="1"/>
  <c r="A714" i="1" s="1"/>
  <c r="A719" i="1" s="1"/>
  <c r="A724" i="1" s="1"/>
  <c r="A729" i="1" s="1"/>
  <c r="A734" i="1" s="1"/>
  <c r="A739" i="1" s="1"/>
  <c r="A744" i="1" s="1"/>
  <c r="A749" i="1" s="1"/>
  <c r="A754" i="1" s="1"/>
  <c r="A759" i="1" s="1"/>
  <c r="A764" i="1" s="1"/>
  <c r="A769" i="1" s="1"/>
  <c r="A774" i="1" s="1"/>
  <c r="A779" i="1" s="1"/>
  <c r="A784" i="1" s="1"/>
  <c r="A789" i="1" s="1"/>
  <c r="A794" i="1" s="1"/>
  <c r="A799" i="1" s="1"/>
  <c r="A804" i="1" s="1"/>
  <c r="A809" i="1" s="1"/>
  <c r="A814" i="1" s="1"/>
  <c r="A819" i="1" s="1"/>
  <c r="A824" i="1" s="1"/>
  <c r="A829" i="1" s="1"/>
  <c r="A834" i="1" s="1"/>
  <c r="A839" i="1" s="1"/>
  <c r="A844" i="1" s="1"/>
  <c r="A849" i="1" s="1"/>
  <c r="A854" i="1" s="1"/>
  <c r="A859" i="1" s="1"/>
  <c r="A864" i="1" s="1"/>
  <c r="A869" i="1" s="1"/>
  <c r="A874" i="1" s="1"/>
  <c r="A879" i="1" s="1"/>
  <c r="A884" i="1" s="1"/>
  <c r="A889" i="1" s="1"/>
  <c r="A894" i="1" s="1"/>
  <c r="A899" i="1" s="1"/>
  <c r="A904" i="1" s="1"/>
  <c r="A909" i="1" s="1"/>
  <c r="A914" i="1" s="1"/>
  <c r="A919" i="1" s="1"/>
  <c r="A924" i="1" s="1"/>
  <c r="A929" i="1" s="1"/>
  <c r="A934" i="1" s="1"/>
  <c r="A939" i="1" s="1"/>
  <c r="A944" i="1" s="1"/>
  <c r="A650" i="1"/>
  <c r="A655" i="1" s="1"/>
  <c r="A660" i="1" s="1"/>
  <c r="A665" i="1" s="1"/>
  <c r="A670" i="1" s="1"/>
  <c r="A675" i="1" s="1"/>
  <c r="A680" i="1" s="1"/>
  <c r="A685" i="1" s="1"/>
  <c r="A690" i="1" s="1"/>
  <c r="A695" i="1" s="1"/>
  <c r="A700" i="1" s="1"/>
  <c r="A705" i="1" s="1"/>
  <c r="A710" i="1" s="1"/>
  <c r="A715" i="1" s="1"/>
  <c r="A720" i="1" s="1"/>
  <c r="A725" i="1" s="1"/>
  <c r="A730" i="1" s="1"/>
  <c r="A735" i="1" s="1"/>
  <c r="A740" i="1" s="1"/>
  <c r="A745" i="1" s="1"/>
  <c r="A750" i="1" s="1"/>
  <c r="A755" i="1" s="1"/>
  <c r="A760" i="1" s="1"/>
  <c r="A765" i="1" s="1"/>
  <c r="A770" i="1" s="1"/>
  <c r="A775" i="1" s="1"/>
  <c r="A780" i="1" s="1"/>
  <c r="A785" i="1" s="1"/>
  <c r="A790" i="1" s="1"/>
  <c r="A795" i="1" s="1"/>
  <c r="A800" i="1" s="1"/>
  <c r="A805" i="1" s="1"/>
  <c r="A810" i="1" s="1"/>
  <c r="A815" i="1" s="1"/>
  <c r="A820" i="1" s="1"/>
  <c r="A825" i="1" s="1"/>
  <c r="A830" i="1" s="1"/>
  <c r="A835" i="1" s="1"/>
  <c r="A840" i="1" s="1"/>
  <c r="A845" i="1" s="1"/>
  <c r="A850" i="1" s="1"/>
  <c r="A855" i="1" s="1"/>
  <c r="A860" i="1" s="1"/>
  <c r="A865" i="1" s="1"/>
  <c r="A870" i="1" s="1"/>
  <c r="A875" i="1" s="1"/>
  <c r="A880" i="1" s="1"/>
  <c r="A885" i="1" s="1"/>
  <c r="A890" i="1" s="1"/>
  <c r="A895" i="1" s="1"/>
  <c r="A900" i="1" s="1"/>
  <c r="A905" i="1" s="1"/>
  <c r="A910" i="1" s="1"/>
  <c r="A915" i="1" s="1"/>
  <c r="A920" i="1" s="1"/>
  <c r="A925" i="1" s="1"/>
  <c r="A930" i="1" s="1"/>
  <c r="A935" i="1" s="1"/>
  <c r="A940" i="1" s="1"/>
  <c r="A945" i="1" s="1"/>
  <c r="A651" i="1"/>
  <c r="A656" i="1" s="1"/>
  <c r="A661" i="1" s="1"/>
  <c r="A666" i="1" s="1"/>
  <c r="A671" i="1" s="1"/>
  <c r="A676" i="1" s="1"/>
  <c r="A681" i="1" s="1"/>
  <c r="A686" i="1" s="1"/>
  <c r="A691" i="1" s="1"/>
  <c r="A696" i="1" s="1"/>
  <c r="A701" i="1" s="1"/>
  <c r="A706" i="1" s="1"/>
  <c r="A711" i="1" s="1"/>
  <c r="A716" i="1" s="1"/>
  <c r="A721" i="1" s="1"/>
  <c r="A726" i="1" s="1"/>
  <c r="A731" i="1" s="1"/>
  <c r="A736" i="1" s="1"/>
  <c r="A741" i="1" s="1"/>
  <c r="A746" i="1" s="1"/>
  <c r="A751" i="1" s="1"/>
  <c r="A756" i="1" s="1"/>
  <c r="A761" i="1" s="1"/>
  <c r="A766" i="1" s="1"/>
  <c r="A771" i="1" s="1"/>
  <c r="A776" i="1" s="1"/>
  <c r="A781" i="1" s="1"/>
  <c r="A786" i="1" s="1"/>
  <c r="A791" i="1" s="1"/>
  <c r="A796" i="1" s="1"/>
  <c r="A801" i="1" s="1"/>
  <c r="A806" i="1" s="1"/>
  <c r="A811" i="1" s="1"/>
  <c r="A816" i="1" s="1"/>
  <c r="A821" i="1" s="1"/>
  <c r="A826" i="1" s="1"/>
  <c r="A831" i="1" s="1"/>
  <c r="A836" i="1" s="1"/>
  <c r="A841" i="1" s="1"/>
  <c r="A846" i="1" s="1"/>
  <c r="A851" i="1" s="1"/>
  <c r="A856" i="1" s="1"/>
  <c r="A861" i="1" s="1"/>
  <c r="A866" i="1" s="1"/>
  <c r="A871" i="1" s="1"/>
  <c r="A876" i="1" s="1"/>
  <c r="A881" i="1" s="1"/>
  <c r="A886" i="1" s="1"/>
  <c r="A891" i="1" s="1"/>
  <c r="A896" i="1" s="1"/>
  <c r="A901" i="1" s="1"/>
  <c r="A906" i="1" s="1"/>
  <c r="A911" i="1" s="1"/>
  <c r="A916" i="1" s="1"/>
  <c r="A921" i="1" s="1"/>
  <c r="A926" i="1" s="1"/>
  <c r="A931" i="1" s="1"/>
  <c r="A936" i="1" s="1"/>
  <c r="A941" i="1" s="1"/>
  <c r="A946" i="1" s="1"/>
  <c r="A652" i="1"/>
  <c r="A657" i="1" s="1"/>
  <c r="A662" i="1" s="1"/>
  <c r="A667" i="1" s="1"/>
  <c r="A672" i="1" s="1"/>
  <c r="A677" i="1" s="1"/>
  <c r="A682" i="1" s="1"/>
  <c r="A687" i="1" s="1"/>
  <c r="A692" i="1" s="1"/>
  <c r="A697" i="1" s="1"/>
  <c r="A702" i="1" s="1"/>
  <c r="A707" i="1" s="1"/>
  <c r="A712" i="1" s="1"/>
  <c r="A717" i="1" s="1"/>
  <c r="A722" i="1" s="1"/>
  <c r="A727" i="1" s="1"/>
  <c r="A732" i="1" s="1"/>
  <c r="A737" i="1" s="1"/>
  <c r="A742" i="1" s="1"/>
  <c r="A747" i="1" s="1"/>
  <c r="A752" i="1" s="1"/>
  <c r="A757" i="1" s="1"/>
  <c r="A762" i="1" s="1"/>
  <c r="A767" i="1" s="1"/>
  <c r="A772" i="1" s="1"/>
  <c r="A777" i="1" s="1"/>
  <c r="A782" i="1" s="1"/>
  <c r="A787" i="1" s="1"/>
  <c r="A792" i="1" s="1"/>
  <c r="A797" i="1" s="1"/>
  <c r="A802" i="1" s="1"/>
  <c r="A807" i="1" s="1"/>
  <c r="A812" i="1" s="1"/>
  <c r="A817" i="1" s="1"/>
  <c r="A822" i="1" s="1"/>
  <c r="A827" i="1" s="1"/>
  <c r="A832" i="1" s="1"/>
  <c r="A837" i="1" s="1"/>
  <c r="A842" i="1" s="1"/>
  <c r="A847" i="1" s="1"/>
  <c r="A852" i="1" s="1"/>
  <c r="A857" i="1" s="1"/>
  <c r="A862" i="1" s="1"/>
  <c r="A867" i="1" s="1"/>
  <c r="A872" i="1" s="1"/>
  <c r="A877" i="1" s="1"/>
  <c r="A882" i="1" s="1"/>
  <c r="A887" i="1" s="1"/>
  <c r="A892" i="1" s="1"/>
  <c r="A897" i="1" s="1"/>
  <c r="A902" i="1" s="1"/>
  <c r="A907" i="1" s="1"/>
  <c r="A912" i="1" s="1"/>
  <c r="A917" i="1" s="1"/>
  <c r="A922" i="1" s="1"/>
  <c r="A927" i="1" s="1"/>
  <c r="A932" i="1" s="1"/>
  <c r="A937" i="1" s="1"/>
  <c r="A942" i="1" s="1"/>
  <c r="A947" i="1" s="1"/>
  <c r="A343" i="1"/>
  <c r="A348" i="1" s="1"/>
  <c r="A353" i="1" s="1"/>
  <c r="A358" i="1" s="1"/>
  <c r="A363" i="1" s="1"/>
  <c r="A368" i="1" s="1"/>
  <c r="A373" i="1" s="1"/>
  <c r="A378" i="1" s="1"/>
  <c r="A383" i="1" s="1"/>
  <c r="A388" i="1" s="1"/>
  <c r="A393" i="1" s="1"/>
  <c r="A398" i="1" s="1"/>
  <c r="A403" i="1" s="1"/>
  <c r="A408" i="1" s="1"/>
  <c r="A413" i="1" s="1"/>
  <c r="A418" i="1" s="1"/>
  <c r="A423" i="1" s="1"/>
  <c r="A428" i="1" s="1"/>
  <c r="A433" i="1" s="1"/>
  <c r="A438" i="1" s="1"/>
  <c r="A443" i="1" s="1"/>
  <c r="A448" i="1" s="1"/>
  <c r="A453" i="1" s="1"/>
  <c r="A458" i="1" s="1"/>
  <c r="A463" i="1" s="1"/>
  <c r="A468" i="1" s="1"/>
  <c r="A473" i="1" s="1"/>
  <c r="A478" i="1" s="1"/>
  <c r="A483" i="1" s="1"/>
  <c r="A488" i="1" s="1"/>
  <c r="A493" i="1" s="1"/>
  <c r="A498" i="1" s="1"/>
  <c r="A503" i="1" s="1"/>
  <c r="A508" i="1" s="1"/>
  <c r="A513" i="1" s="1"/>
  <c r="A518" i="1" s="1"/>
  <c r="A523" i="1" s="1"/>
  <c r="A528" i="1" s="1"/>
  <c r="A533" i="1" s="1"/>
  <c r="A538" i="1" s="1"/>
  <c r="A543" i="1" s="1"/>
  <c r="A548" i="1" s="1"/>
  <c r="A553" i="1" s="1"/>
  <c r="A558" i="1" s="1"/>
  <c r="A563" i="1" s="1"/>
  <c r="A568" i="1" s="1"/>
  <c r="A573" i="1" s="1"/>
  <c r="A578" i="1" s="1"/>
  <c r="A583" i="1" s="1"/>
  <c r="A588" i="1" s="1"/>
  <c r="A593" i="1" s="1"/>
  <c r="A598" i="1" s="1"/>
  <c r="A603" i="1" s="1"/>
  <c r="A608" i="1" s="1"/>
  <c r="A613" i="1" s="1"/>
  <c r="A618" i="1" s="1"/>
  <c r="A623" i="1" s="1"/>
  <c r="A628" i="1" s="1"/>
  <c r="A633" i="1" s="1"/>
  <c r="A638" i="1" s="1"/>
  <c r="A344" i="1"/>
  <c r="A349" i="1" s="1"/>
  <c r="A354" i="1" s="1"/>
  <c r="A359" i="1" s="1"/>
  <c r="A364" i="1" s="1"/>
  <c r="A369" i="1" s="1"/>
  <c r="A374" i="1" s="1"/>
  <c r="A379" i="1" s="1"/>
  <c r="A384" i="1" s="1"/>
  <c r="A389" i="1" s="1"/>
  <c r="A394" i="1" s="1"/>
  <c r="A399" i="1" s="1"/>
  <c r="A404" i="1" s="1"/>
  <c r="A409" i="1" s="1"/>
  <c r="A414" i="1" s="1"/>
  <c r="A419" i="1" s="1"/>
  <c r="A424" i="1" s="1"/>
  <c r="A429" i="1" s="1"/>
  <c r="A434" i="1" s="1"/>
  <c r="A439" i="1" s="1"/>
  <c r="A444" i="1" s="1"/>
  <c r="A449" i="1" s="1"/>
  <c r="A454" i="1" s="1"/>
  <c r="A459" i="1" s="1"/>
  <c r="A464" i="1" s="1"/>
  <c r="A469" i="1" s="1"/>
  <c r="A474" i="1" s="1"/>
  <c r="A479" i="1" s="1"/>
  <c r="A484" i="1" s="1"/>
  <c r="A489" i="1" s="1"/>
  <c r="A494" i="1" s="1"/>
  <c r="A499" i="1" s="1"/>
  <c r="A504" i="1" s="1"/>
  <c r="A509" i="1" s="1"/>
  <c r="A514" i="1" s="1"/>
  <c r="A519" i="1" s="1"/>
  <c r="A524" i="1" s="1"/>
  <c r="A529" i="1" s="1"/>
  <c r="A534" i="1" s="1"/>
  <c r="A539" i="1" s="1"/>
  <c r="A544" i="1" s="1"/>
  <c r="A549" i="1" s="1"/>
  <c r="A554" i="1" s="1"/>
  <c r="A559" i="1" s="1"/>
  <c r="A564" i="1" s="1"/>
  <c r="A569" i="1" s="1"/>
  <c r="A574" i="1" s="1"/>
  <c r="A579" i="1" s="1"/>
  <c r="A584" i="1" s="1"/>
  <c r="A589" i="1" s="1"/>
  <c r="A594" i="1" s="1"/>
  <c r="A599" i="1" s="1"/>
  <c r="A604" i="1" s="1"/>
  <c r="A609" i="1" s="1"/>
  <c r="A614" i="1" s="1"/>
  <c r="A619" i="1" s="1"/>
  <c r="A624" i="1" s="1"/>
  <c r="A629" i="1" s="1"/>
  <c r="A634" i="1" s="1"/>
  <c r="A639" i="1" s="1"/>
  <c r="A345" i="1"/>
  <c r="A350" i="1" s="1"/>
  <c r="A355" i="1" s="1"/>
  <c r="A360" i="1" s="1"/>
  <c r="A365" i="1" s="1"/>
  <c r="A370" i="1" s="1"/>
  <c r="A375" i="1" s="1"/>
  <c r="A380" i="1" s="1"/>
  <c r="A385" i="1" s="1"/>
  <c r="A390" i="1" s="1"/>
  <c r="A395" i="1" s="1"/>
  <c r="A400" i="1" s="1"/>
  <c r="A405" i="1" s="1"/>
  <c r="A410" i="1" s="1"/>
  <c r="A415" i="1" s="1"/>
  <c r="A420" i="1" s="1"/>
  <c r="A425" i="1" s="1"/>
  <c r="A430" i="1" s="1"/>
  <c r="A435" i="1" s="1"/>
  <c r="A440" i="1" s="1"/>
  <c r="A445" i="1" s="1"/>
  <c r="A450" i="1" s="1"/>
  <c r="A455" i="1" s="1"/>
  <c r="A460" i="1" s="1"/>
  <c r="A465" i="1" s="1"/>
  <c r="A470" i="1" s="1"/>
  <c r="A475" i="1" s="1"/>
  <c r="A480" i="1" s="1"/>
  <c r="A485" i="1" s="1"/>
  <c r="A490" i="1" s="1"/>
  <c r="A495" i="1" s="1"/>
  <c r="A500" i="1" s="1"/>
  <c r="A505" i="1" s="1"/>
  <c r="A510" i="1" s="1"/>
  <c r="A515" i="1" s="1"/>
  <c r="A520" i="1" s="1"/>
  <c r="A525" i="1" s="1"/>
  <c r="A530" i="1" s="1"/>
  <c r="A535" i="1" s="1"/>
  <c r="A540" i="1" s="1"/>
  <c r="A545" i="1" s="1"/>
  <c r="A550" i="1" s="1"/>
  <c r="A555" i="1" s="1"/>
  <c r="A560" i="1" s="1"/>
  <c r="A565" i="1" s="1"/>
  <c r="A570" i="1" s="1"/>
  <c r="A575" i="1" s="1"/>
  <c r="A580" i="1" s="1"/>
  <c r="A585" i="1" s="1"/>
  <c r="A590" i="1" s="1"/>
  <c r="A595" i="1" s="1"/>
  <c r="A600" i="1" s="1"/>
  <c r="A605" i="1" s="1"/>
  <c r="A610" i="1" s="1"/>
  <c r="A615" i="1" s="1"/>
  <c r="A620" i="1" s="1"/>
  <c r="A625" i="1" s="1"/>
  <c r="A630" i="1" s="1"/>
  <c r="A635" i="1" s="1"/>
  <c r="A640" i="1" s="1"/>
  <c r="A346" i="1"/>
  <c r="A351" i="1" s="1"/>
  <c r="A356" i="1" s="1"/>
  <c r="A361" i="1" s="1"/>
  <c r="A366" i="1" s="1"/>
  <c r="A371" i="1" s="1"/>
  <c r="A376" i="1" s="1"/>
  <c r="A381" i="1" s="1"/>
  <c r="A386" i="1" s="1"/>
  <c r="A391" i="1" s="1"/>
  <c r="A396" i="1" s="1"/>
  <c r="A401" i="1" s="1"/>
  <c r="A406" i="1" s="1"/>
  <c r="A411" i="1" s="1"/>
  <c r="A416" i="1" s="1"/>
  <c r="A421" i="1" s="1"/>
  <c r="A426" i="1" s="1"/>
  <c r="A431" i="1" s="1"/>
  <c r="A436" i="1" s="1"/>
  <c r="A441" i="1" s="1"/>
  <c r="A446" i="1" s="1"/>
  <c r="A451" i="1" s="1"/>
  <c r="A456" i="1" s="1"/>
  <c r="A461" i="1" s="1"/>
  <c r="A466" i="1" s="1"/>
  <c r="A471" i="1" s="1"/>
  <c r="A476" i="1" s="1"/>
  <c r="A481" i="1" s="1"/>
  <c r="A486" i="1" s="1"/>
  <c r="A491" i="1" s="1"/>
  <c r="A496" i="1" s="1"/>
  <c r="A501" i="1" s="1"/>
  <c r="A506" i="1" s="1"/>
  <c r="A511" i="1" s="1"/>
  <c r="A516" i="1" s="1"/>
  <c r="A521" i="1" s="1"/>
  <c r="A526" i="1" s="1"/>
  <c r="A531" i="1" s="1"/>
  <c r="A536" i="1" s="1"/>
  <c r="A541" i="1" s="1"/>
  <c r="A546" i="1" s="1"/>
  <c r="A551" i="1" s="1"/>
  <c r="A556" i="1" s="1"/>
  <c r="A561" i="1" s="1"/>
  <c r="A566" i="1" s="1"/>
  <c r="A571" i="1" s="1"/>
  <c r="A576" i="1" s="1"/>
  <c r="A581" i="1" s="1"/>
  <c r="A586" i="1" s="1"/>
  <c r="A591" i="1" s="1"/>
  <c r="A596" i="1" s="1"/>
  <c r="A601" i="1" s="1"/>
  <c r="A606" i="1" s="1"/>
  <c r="A611" i="1" s="1"/>
  <c r="A616" i="1" s="1"/>
  <c r="A621" i="1" s="1"/>
  <c r="A626" i="1" s="1"/>
  <c r="A631" i="1" s="1"/>
  <c r="A636" i="1" s="1"/>
  <c r="A641" i="1" s="1"/>
  <c r="G16" i="1"/>
  <c r="AD7" i="12" l="1"/>
  <c r="AF7" i="12"/>
  <c r="AL7" i="12"/>
  <c r="K1260" i="1" s="1"/>
  <c r="AN7" i="12"/>
  <c r="M1260" i="1" s="1"/>
  <c r="L1260" i="1"/>
  <c r="R643" i="1"/>
  <c r="E44" i="13"/>
  <c r="E43" i="13"/>
  <c r="E42" i="13"/>
  <c r="E36" i="13" l="1"/>
  <c r="E37" i="13"/>
  <c r="E35" i="13"/>
  <c r="E31" i="13"/>
  <c r="E32" i="13"/>
  <c r="E30" i="13"/>
  <c r="E31" i="12"/>
  <c r="E32" i="12"/>
  <c r="E30" i="12"/>
  <c r="M123" i="13"/>
  <c r="L123" i="13" s="1"/>
  <c r="N122" i="13"/>
  <c r="L122" i="13"/>
  <c r="N121" i="13"/>
  <c r="L121" i="13"/>
  <c r="T105" i="13"/>
  <c r="S105" i="13" s="1"/>
  <c r="AH100" i="13"/>
  <c r="AA100" i="13"/>
  <c r="AB100" i="13" s="1"/>
  <c r="U100" i="13"/>
  <c r="S100" i="13"/>
  <c r="AH99" i="13"/>
  <c r="AI99" i="13" s="1"/>
  <c r="AB99" i="13"/>
  <c r="Z99" i="13"/>
  <c r="U99" i="13"/>
  <c r="S99" i="13"/>
  <c r="AI98" i="13"/>
  <c r="AG98" i="13"/>
  <c r="AB98" i="13"/>
  <c r="Z98" i="13"/>
  <c r="M29" i="13"/>
  <c r="L29" i="13" s="1"/>
  <c r="J29" i="13"/>
  <c r="N24" i="13"/>
  <c r="L24" i="13"/>
  <c r="K24" i="13"/>
  <c r="I24" i="13"/>
  <c r="D12" i="13"/>
  <c r="T7" i="13"/>
  <c r="S7" i="13" s="1"/>
  <c r="Q7" i="13"/>
  <c r="Q12" i="13" s="1"/>
  <c r="P7" i="13"/>
  <c r="E7" i="13"/>
  <c r="B7" i="13"/>
  <c r="G4" i="13"/>
  <c r="F4" i="13"/>
  <c r="K3" i="13"/>
  <c r="L4" i="13" s="1"/>
  <c r="G3" i="13"/>
  <c r="F3" i="13"/>
  <c r="AH2" i="13"/>
  <c r="AI2" i="13" s="1"/>
  <c r="AE2" i="13"/>
  <c r="AA2" i="13"/>
  <c r="AB2" i="13" s="1"/>
  <c r="Z2" i="13"/>
  <c r="X2" i="13"/>
  <c r="W2" i="13" s="1"/>
  <c r="U2" i="13"/>
  <c r="S2" i="13"/>
  <c r="R2" i="13"/>
  <c r="P2" i="13"/>
  <c r="G2" i="13"/>
  <c r="F2" i="13"/>
  <c r="AG99" i="13" l="1"/>
  <c r="Z100" i="13"/>
  <c r="AG2" i="13"/>
  <c r="Q3" i="13"/>
  <c r="R3" i="13" s="1"/>
  <c r="M25" i="13"/>
  <c r="N25" i="13" s="1"/>
  <c r="N29" i="13"/>
  <c r="N123" i="13"/>
  <c r="R7" i="13"/>
  <c r="M26" i="13"/>
  <c r="L26" i="13" s="1"/>
  <c r="M34" i="13"/>
  <c r="N34" i="13" s="1"/>
  <c r="T110" i="13"/>
  <c r="AH110" i="13" s="1"/>
  <c r="X7" i="13"/>
  <c r="L25" i="13"/>
  <c r="T101" i="13"/>
  <c r="T102" i="13"/>
  <c r="T103" i="13" s="1"/>
  <c r="U105" i="13"/>
  <c r="AA7" i="13"/>
  <c r="AH105" i="13"/>
  <c r="AA105" i="13"/>
  <c r="AB105" i="13" s="1"/>
  <c r="X12" i="13"/>
  <c r="Q8" i="13"/>
  <c r="Q9" i="13" s="1"/>
  <c r="R12" i="13"/>
  <c r="AE12" i="13"/>
  <c r="Q17" i="13"/>
  <c r="P12" i="13"/>
  <c r="L2" i="13"/>
  <c r="J55" i="13"/>
  <c r="T33" i="13"/>
  <c r="M55" i="13"/>
  <c r="Q33" i="13"/>
  <c r="I3" i="13"/>
  <c r="AF2" i="13"/>
  <c r="AD2" i="13"/>
  <c r="AB7" i="13"/>
  <c r="Z7" i="13"/>
  <c r="AE3" i="13"/>
  <c r="AH7" i="13"/>
  <c r="T12" i="13"/>
  <c r="J34" i="13"/>
  <c r="I29" i="13"/>
  <c r="J25" i="13"/>
  <c r="M30" i="13"/>
  <c r="M31" i="13" s="1"/>
  <c r="M39" i="13"/>
  <c r="Y2" i="13"/>
  <c r="U7" i="13"/>
  <c r="AE7" i="13"/>
  <c r="K29" i="13"/>
  <c r="M27" i="13"/>
  <c r="T3" i="13"/>
  <c r="N26" i="13"/>
  <c r="AG100" i="13"/>
  <c r="AI100" i="13"/>
  <c r="M124" i="13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6" i="1"/>
  <c r="Q4" i="13" l="1"/>
  <c r="L34" i="13"/>
  <c r="P3" i="13"/>
  <c r="X3" i="13"/>
  <c r="AA102" i="13"/>
  <c r="Z102" i="13" s="1"/>
  <c r="Z105" i="13"/>
  <c r="AA110" i="13"/>
  <c r="U110" i="13"/>
  <c r="T106" i="13"/>
  <c r="T115" i="13"/>
  <c r="AG105" i="13"/>
  <c r="AI105" i="13"/>
  <c r="S101" i="13"/>
  <c r="U101" i="13"/>
  <c r="AA101" i="13"/>
  <c r="AH101" i="13"/>
  <c r="Y7" i="13"/>
  <c r="W7" i="13"/>
  <c r="U102" i="13"/>
  <c r="AH102" i="13"/>
  <c r="S102" i="13"/>
  <c r="S110" i="13"/>
  <c r="S115" i="13"/>
  <c r="T111" i="13"/>
  <c r="AA115" i="13"/>
  <c r="T120" i="13"/>
  <c r="AH115" i="13"/>
  <c r="U115" i="13"/>
  <c r="L31" i="13"/>
  <c r="N31" i="13"/>
  <c r="K25" i="13"/>
  <c r="J26" i="13"/>
  <c r="I25" i="13"/>
  <c r="S12" i="13"/>
  <c r="T17" i="13"/>
  <c r="AA12" i="13"/>
  <c r="U12" i="13"/>
  <c r="AH12" i="13"/>
  <c r="T8" i="13"/>
  <c r="X33" i="13"/>
  <c r="P33" i="13"/>
  <c r="AE33" i="13"/>
  <c r="E10" i="13"/>
  <c r="R33" i="13"/>
  <c r="Q64" i="13"/>
  <c r="Q38" i="13"/>
  <c r="X9" i="13"/>
  <c r="R9" i="13"/>
  <c r="AE9" i="13"/>
  <c r="P9" i="13"/>
  <c r="AE8" i="13"/>
  <c r="X8" i="13"/>
  <c r="R8" i="13"/>
  <c r="P8" i="13"/>
  <c r="L124" i="13"/>
  <c r="N124" i="13"/>
  <c r="AG110" i="13"/>
  <c r="AI110" i="13"/>
  <c r="AD7" i="13"/>
  <c r="AF7" i="13"/>
  <c r="M32" i="13"/>
  <c r="AG7" i="13"/>
  <c r="AI7" i="13"/>
  <c r="M86" i="13"/>
  <c r="N55" i="13"/>
  <c r="L55" i="13"/>
  <c r="M60" i="13"/>
  <c r="Q10" i="13"/>
  <c r="AF12" i="13"/>
  <c r="AD12" i="13"/>
  <c r="W12" i="13"/>
  <c r="Y12" i="13"/>
  <c r="N39" i="13"/>
  <c r="M44" i="13"/>
  <c r="L39" i="13"/>
  <c r="M35" i="13"/>
  <c r="AD3" i="13"/>
  <c r="AF3" i="13"/>
  <c r="S33" i="13"/>
  <c r="T64" i="13"/>
  <c r="AH33" i="13"/>
  <c r="AA33" i="13"/>
  <c r="U33" i="13"/>
  <c r="T38" i="13"/>
  <c r="AB102" i="13"/>
  <c r="AH3" i="13"/>
  <c r="AA3" i="13"/>
  <c r="T4" i="13"/>
  <c r="U3" i="13"/>
  <c r="S3" i="13"/>
  <c r="S103" i="13"/>
  <c r="AH103" i="13"/>
  <c r="T104" i="13"/>
  <c r="AA103" i="13"/>
  <c r="U103" i="13"/>
  <c r="M28" i="13"/>
  <c r="N27" i="13"/>
  <c r="L27" i="13"/>
  <c r="Q5" i="13"/>
  <c r="X4" i="13"/>
  <c r="AE4" i="13"/>
  <c r="P4" i="13"/>
  <c r="R4" i="13"/>
  <c r="N30" i="13"/>
  <c r="L30" i="13"/>
  <c r="J39" i="13"/>
  <c r="K34" i="13"/>
  <c r="J30" i="13"/>
  <c r="I34" i="13"/>
  <c r="J86" i="13"/>
  <c r="J60" i="13"/>
  <c r="I55" i="13"/>
  <c r="K55" i="13"/>
  <c r="Q22" i="13"/>
  <c r="X17" i="13"/>
  <c r="P17" i="13"/>
  <c r="Q13" i="13"/>
  <c r="AE17" i="13"/>
  <c r="R17" i="13"/>
  <c r="H373" i="13"/>
  <c r="H322" i="13"/>
  <c r="H318" i="13" s="1"/>
  <c r="H271" i="13"/>
  <c r="T165" i="12"/>
  <c r="AH160" i="12"/>
  <c r="O189" i="1" s="1"/>
  <c r="AA160" i="12"/>
  <c r="U160" i="12"/>
  <c r="P801" i="1" s="1"/>
  <c r="P1719" i="1" s="1"/>
  <c r="S160" i="12"/>
  <c r="N801" i="1" s="1"/>
  <c r="N1719" i="1" s="1"/>
  <c r="AH159" i="12"/>
  <c r="O188" i="1" s="1"/>
  <c r="U159" i="12"/>
  <c r="P800" i="1" s="1"/>
  <c r="P1718" i="1" s="1"/>
  <c r="S159" i="12"/>
  <c r="N800" i="1" s="1"/>
  <c r="N1718" i="1" s="1"/>
  <c r="AI158" i="12"/>
  <c r="P187" i="1" s="1"/>
  <c r="AG158" i="12"/>
  <c r="N187" i="1" s="1"/>
  <c r="D12" i="12"/>
  <c r="T7" i="12"/>
  <c r="E7" i="12"/>
  <c r="G4" i="12"/>
  <c r="F4" i="12"/>
  <c r="K3" i="12"/>
  <c r="L4" i="12" s="1"/>
  <c r="G3" i="12"/>
  <c r="F3" i="12"/>
  <c r="U2" i="12"/>
  <c r="P643" i="1" s="1"/>
  <c r="P1561" i="1" s="1"/>
  <c r="S2" i="12"/>
  <c r="N643" i="1" s="1"/>
  <c r="N1561" i="1" s="1"/>
  <c r="R2" i="12"/>
  <c r="M643" i="1" s="1"/>
  <c r="K643" i="1"/>
  <c r="G2" i="12"/>
  <c r="F2" i="12"/>
  <c r="A38" i="4"/>
  <c r="G30" i="4"/>
  <c r="E30" i="4"/>
  <c r="C30" i="4"/>
  <c r="G29" i="4"/>
  <c r="E29" i="4"/>
  <c r="C29" i="4"/>
  <c r="G28" i="4"/>
  <c r="E28" i="4"/>
  <c r="C28" i="4"/>
  <c r="G27" i="4"/>
  <c r="E27" i="4"/>
  <c r="C27" i="4"/>
  <c r="G26" i="4"/>
  <c r="E26" i="4"/>
  <c r="C26" i="4"/>
  <c r="A1259" i="1"/>
  <c r="A1258" i="1"/>
  <c r="A1257" i="1"/>
  <c r="A1256" i="1"/>
  <c r="A1255" i="1"/>
  <c r="A954" i="1"/>
  <c r="A959" i="1" s="1"/>
  <c r="A964" i="1" s="1"/>
  <c r="A969" i="1" s="1"/>
  <c r="A974" i="1" s="1"/>
  <c r="A979" i="1" s="1"/>
  <c r="A984" i="1" s="1"/>
  <c r="A989" i="1" s="1"/>
  <c r="A994" i="1" s="1"/>
  <c r="A999" i="1" s="1"/>
  <c r="A1004" i="1" s="1"/>
  <c r="A1009" i="1" s="1"/>
  <c r="A1014" i="1" s="1"/>
  <c r="A1019" i="1" s="1"/>
  <c r="A1024" i="1" s="1"/>
  <c r="A1029" i="1" s="1"/>
  <c r="A1034" i="1" s="1"/>
  <c r="A1039" i="1" s="1"/>
  <c r="A1044" i="1" s="1"/>
  <c r="A1049" i="1" s="1"/>
  <c r="A1054" i="1" s="1"/>
  <c r="A1059" i="1" s="1"/>
  <c r="A1064" i="1" s="1"/>
  <c r="A1069" i="1" s="1"/>
  <c r="A1074" i="1" s="1"/>
  <c r="A1079" i="1" s="1"/>
  <c r="A1084" i="1" s="1"/>
  <c r="A1089" i="1" s="1"/>
  <c r="A1094" i="1" s="1"/>
  <c r="A1099" i="1" s="1"/>
  <c r="A1104" i="1" s="1"/>
  <c r="A1109" i="1" s="1"/>
  <c r="A1114" i="1" s="1"/>
  <c r="A1119" i="1" s="1"/>
  <c r="A1124" i="1" s="1"/>
  <c r="A1129" i="1" s="1"/>
  <c r="A1134" i="1" s="1"/>
  <c r="A1139" i="1" s="1"/>
  <c r="A1144" i="1" s="1"/>
  <c r="A1149" i="1" s="1"/>
  <c r="A1154" i="1" s="1"/>
  <c r="A1159" i="1" s="1"/>
  <c r="A1164" i="1" s="1"/>
  <c r="A1169" i="1" s="1"/>
  <c r="A1174" i="1" s="1"/>
  <c r="A1179" i="1" s="1"/>
  <c r="A1184" i="1" s="1"/>
  <c r="A1189" i="1" s="1"/>
  <c r="A1194" i="1" s="1"/>
  <c r="A1199" i="1" s="1"/>
  <c r="A1204" i="1" s="1"/>
  <c r="A1209" i="1" s="1"/>
  <c r="A1214" i="1" s="1"/>
  <c r="A1219" i="1" s="1"/>
  <c r="A1224" i="1" s="1"/>
  <c r="A1229" i="1" s="1"/>
  <c r="A1234" i="1" s="1"/>
  <c r="A1239" i="1" s="1"/>
  <c r="A1244" i="1" s="1"/>
  <c r="A1249" i="1" s="1"/>
  <c r="A1254" i="1" s="1"/>
  <c r="A648" i="1"/>
  <c r="A653" i="1" s="1"/>
  <c r="A658" i="1" s="1"/>
  <c r="A663" i="1" s="1"/>
  <c r="A668" i="1" s="1"/>
  <c r="A673" i="1" s="1"/>
  <c r="A678" i="1" s="1"/>
  <c r="A683" i="1" s="1"/>
  <c r="A688" i="1" s="1"/>
  <c r="A693" i="1" s="1"/>
  <c r="A698" i="1" s="1"/>
  <c r="A703" i="1" s="1"/>
  <c r="A708" i="1" s="1"/>
  <c r="A713" i="1" s="1"/>
  <c r="A718" i="1" s="1"/>
  <c r="A723" i="1" s="1"/>
  <c r="A728" i="1" s="1"/>
  <c r="A733" i="1" s="1"/>
  <c r="A738" i="1" s="1"/>
  <c r="A743" i="1" s="1"/>
  <c r="A748" i="1" s="1"/>
  <c r="A753" i="1" s="1"/>
  <c r="A758" i="1" s="1"/>
  <c r="A763" i="1" s="1"/>
  <c r="A768" i="1" s="1"/>
  <c r="A773" i="1" s="1"/>
  <c r="A778" i="1" s="1"/>
  <c r="A783" i="1" s="1"/>
  <c r="A788" i="1" s="1"/>
  <c r="A793" i="1" s="1"/>
  <c r="A798" i="1" s="1"/>
  <c r="A803" i="1" s="1"/>
  <c r="A808" i="1" s="1"/>
  <c r="A813" i="1" s="1"/>
  <c r="A818" i="1" s="1"/>
  <c r="A823" i="1" s="1"/>
  <c r="A828" i="1" s="1"/>
  <c r="A833" i="1" s="1"/>
  <c r="A838" i="1" s="1"/>
  <c r="A843" i="1" s="1"/>
  <c r="A848" i="1" s="1"/>
  <c r="A853" i="1" s="1"/>
  <c r="A858" i="1" s="1"/>
  <c r="A863" i="1" s="1"/>
  <c r="A868" i="1" s="1"/>
  <c r="A873" i="1" s="1"/>
  <c r="A878" i="1" s="1"/>
  <c r="A883" i="1" s="1"/>
  <c r="A888" i="1" s="1"/>
  <c r="A893" i="1" s="1"/>
  <c r="A898" i="1" s="1"/>
  <c r="A903" i="1" s="1"/>
  <c r="A908" i="1" s="1"/>
  <c r="A913" i="1" s="1"/>
  <c r="A918" i="1" s="1"/>
  <c r="A923" i="1" s="1"/>
  <c r="A928" i="1" s="1"/>
  <c r="A933" i="1" s="1"/>
  <c r="A938" i="1" s="1"/>
  <c r="A943" i="1" s="1"/>
  <c r="A948" i="1" s="1"/>
  <c r="A342" i="1"/>
  <c r="A347" i="1" s="1"/>
  <c r="A352" i="1" s="1"/>
  <c r="A357" i="1" s="1"/>
  <c r="A362" i="1" s="1"/>
  <c r="A367" i="1" s="1"/>
  <c r="A372" i="1" s="1"/>
  <c r="A377" i="1" s="1"/>
  <c r="A382" i="1" s="1"/>
  <c r="A387" i="1" s="1"/>
  <c r="A392" i="1" s="1"/>
  <c r="A397" i="1" s="1"/>
  <c r="A402" i="1" s="1"/>
  <c r="A407" i="1" s="1"/>
  <c r="A412" i="1" s="1"/>
  <c r="A417" i="1" s="1"/>
  <c r="A422" i="1" s="1"/>
  <c r="A427" i="1" s="1"/>
  <c r="A432" i="1" s="1"/>
  <c r="A437" i="1" s="1"/>
  <c r="A442" i="1" s="1"/>
  <c r="A447" i="1" s="1"/>
  <c r="A452" i="1" s="1"/>
  <c r="A457" i="1" s="1"/>
  <c r="A462" i="1" s="1"/>
  <c r="A467" i="1" s="1"/>
  <c r="A472" i="1" s="1"/>
  <c r="A477" i="1" s="1"/>
  <c r="A482" i="1" s="1"/>
  <c r="A487" i="1" s="1"/>
  <c r="A492" i="1" s="1"/>
  <c r="A497" i="1" s="1"/>
  <c r="A502" i="1" s="1"/>
  <c r="A507" i="1" s="1"/>
  <c r="A512" i="1" s="1"/>
  <c r="A517" i="1" s="1"/>
  <c r="A522" i="1" s="1"/>
  <c r="A527" i="1" s="1"/>
  <c r="A532" i="1" s="1"/>
  <c r="A537" i="1" s="1"/>
  <c r="A542" i="1" s="1"/>
  <c r="A547" i="1" s="1"/>
  <c r="A552" i="1" s="1"/>
  <c r="A557" i="1" s="1"/>
  <c r="A562" i="1" s="1"/>
  <c r="A567" i="1" s="1"/>
  <c r="A572" i="1" s="1"/>
  <c r="A577" i="1" s="1"/>
  <c r="A582" i="1" s="1"/>
  <c r="A587" i="1" s="1"/>
  <c r="A592" i="1" s="1"/>
  <c r="A597" i="1" s="1"/>
  <c r="A602" i="1" s="1"/>
  <c r="A607" i="1" s="1"/>
  <c r="A612" i="1" s="1"/>
  <c r="A617" i="1" s="1"/>
  <c r="A622" i="1" s="1"/>
  <c r="A627" i="1" s="1"/>
  <c r="A632" i="1" s="1"/>
  <c r="A637" i="1" s="1"/>
  <c r="A642" i="1" s="1"/>
  <c r="Q643" i="1" l="1"/>
  <c r="AA7" i="12"/>
  <c r="AB7" i="12" s="1"/>
  <c r="AP7" i="12"/>
  <c r="AH7" i="12"/>
  <c r="L648" i="1"/>
  <c r="L1566" i="1" s="1"/>
  <c r="X7" i="12"/>
  <c r="Y3" i="13"/>
  <c r="W3" i="13"/>
  <c r="A1562" i="1"/>
  <c r="A1567" i="1" s="1"/>
  <c r="A1572" i="1" s="1"/>
  <c r="A1577" i="1" s="1"/>
  <c r="A1582" i="1" s="1"/>
  <c r="A1587" i="1" s="1"/>
  <c r="A1592" i="1" s="1"/>
  <c r="A1597" i="1" s="1"/>
  <c r="A1602" i="1" s="1"/>
  <c r="A1607" i="1" s="1"/>
  <c r="A1612" i="1" s="1"/>
  <c r="A1617" i="1" s="1"/>
  <c r="A1622" i="1" s="1"/>
  <c r="A1627" i="1" s="1"/>
  <c r="A1632" i="1" s="1"/>
  <c r="A1637" i="1" s="1"/>
  <c r="A1642" i="1" s="1"/>
  <c r="A1647" i="1" s="1"/>
  <c r="A1652" i="1" s="1"/>
  <c r="A1657" i="1" s="1"/>
  <c r="A1662" i="1" s="1"/>
  <c r="A1667" i="1" s="1"/>
  <c r="A1672" i="1" s="1"/>
  <c r="A1677" i="1" s="1"/>
  <c r="A1682" i="1" s="1"/>
  <c r="A1687" i="1" s="1"/>
  <c r="A1692" i="1" s="1"/>
  <c r="A1697" i="1" s="1"/>
  <c r="A1702" i="1" s="1"/>
  <c r="A1707" i="1" s="1"/>
  <c r="A1712" i="1" s="1"/>
  <c r="A1717" i="1" s="1"/>
  <c r="A1722" i="1" s="1"/>
  <c r="A1727" i="1" s="1"/>
  <c r="A1732" i="1" s="1"/>
  <c r="A1737" i="1" s="1"/>
  <c r="A1742" i="1" s="1"/>
  <c r="A1747" i="1" s="1"/>
  <c r="A1752" i="1" s="1"/>
  <c r="A1757" i="1" s="1"/>
  <c r="A1762" i="1" s="1"/>
  <c r="A1767" i="1" s="1"/>
  <c r="A1772" i="1" s="1"/>
  <c r="A1777" i="1" s="1"/>
  <c r="A1782" i="1" s="1"/>
  <c r="A1787" i="1" s="1"/>
  <c r="A1792" i="1" s="1"/>
  <c r="A1797" i="1" s="1"/>
  <c r="A1802" i="1" s="1"/>
  <c r="A1807" i="1" s="1"/>
  <c r="A1812" i="1" s="1"/>
  <c r="A1817" i="1" s="1"/>
  <c r="A1822" i="1" s="1"/>
  <c r="A1827" i="1" s="1"/>
  <c r="A1832" i="1" s="1"/>
  <c r="A1837" i="1" s="1"/>
  <c r="A1842" i="1" s="1"/>
  <c r="A1847" i="1" s="1"/>
  <c r="A1852" i="1" s="1"/>
  <c r="A1857" i="1" s="1"/>
  <c r="A1862" i="1" s="1"/>
  <c r="A1261" i="1"/>
  <c r="A1266" i="1" s="1"/>
  <c r="A1271" i="1" s="1"/>
  <c r="A1276" i="1" s="1"/>
  <c r="A1281" i="1" s="1"/>
  <c r="A1286" i="1" s="1"/>
  <c r="A1291" i="1" s="1"/>
  <c r="A1296" i="1" s="1"/>
  <c r="A1301" i="1" s="1"/>
  <c r="A1306" i="1" s="1"/>
  <c r="A1311" i="1" s="1"/>
  <c r="A1316" i="1" s="1"/>
  <c r="A1321" i="1" s="1"/>
  <c r="A1326" i="1" s="1"/>
  <c r="A1331" i="1" s="1"/>
  <c r="A1336" i="1" s="1"/>
  <c r="A1341" i="1" s="1"/>
  <c r="A1346" i="1" s="1"/>
  <c r="A1351" i="1" s="1"/>
  <c r="A1356" i="1" s="1"/>
  <c r="A1361" i="1" s="1"/>
  <c r="A1366" i="1" s="1"/>
  <c r="A1371" i="1" s="1"/>
  <c r="A1376" i="1" s="1"/>
  <c r="A1381" i="1" s="1"/>
  <c r="A1386" i="1" s="1"/>
  <c r="A1391" i="1" s="1"/>
  <c r="A1396" i="1" s="1"/>
  <c r="A1401" i="1" s="1"/>
  <c r="A1406" i="1" s="1"/>
  <c r="A1411" i="1" s="1"/>
  <c r="A1416" i="1" s="1"/>
  <c r="A1421" i="1" s="1"/>
  <c r="A1426" i="1" s="1"/>
  <c r="A1431" i="1" s="1"/>
  <c r="A1436" i="1" s="1"/>
  <c r="A1441" i="1" s="1"/>
  <c r="A1446" i="1" s="1"/>
  <c r="A1451" i="1" s="1"/>
  <c r="A1456" i="1" s="1"/>
  <c r="A1461" i="1" s="1"/>
  <c r="A1466" i="1" s="1"/>
  <c r="A1471" i="1" s="1"/>
  <c r="A1476" i="1" s="1"/>
  <c r="A1481" i="1" s="1"/>
  <c r="A1486" i="1" s="1"/>
  <c r="A1491" i="1" s="1"/>
  <c r="A1496" i="1" s="1"/>
  <c r="A1501" i="1" s="1"/>
  <c r="A1506" i="1" s="1"/>
  <c r="A1511" i="1" s="1"/>
  <c r="A1516" i="1" s="1"/>
  <c r="A1521" i="1" s="1"/>
  <c r="A1526" i="1" s="1"/>
  <c r="A1531" i="1" s="1"/>
  <c r="A1536" i="1" s="1"/>
  <c r="A1541" i="1" s="1"/>
  <c r="A1546" i="1" s="1"/>
  <c r="A1551" i="1" s="1"/>
  <c r="A1556" i="1" s="1"/>
  <c r="AD2" i="12"/>
  <c r="K6" i="1" s="1"/>
  <c r="L949" i="1"/>
  <c r="L6" i="1"/>
  <c r="AG159" i="12"/>
  <c r="N188" i="1" s="1"/>
  <c r="O1106" i="1"/>
  <c r="O2024" i="1" s="1"/>
  <c r="AG160" i="12"/>
  <c r="N189" i="1" s="1"/>
  <c r="O1107" i="1"/>
  <c r="O2025" i="1" s="1"/>
  <c r="P337" i="1"/>
  <c r="O337" i="1"/>
  <c r="Z160" i="12"/>
  <c r="N495" i="1" s="1"/>
  <c r="N1413" i="1" s="1"/>
  <c r="O495" i="1"/>
  <c r="O1413" i="1" s="1"/>
  <c r="A1563" i="1"/>
  <c r="A1568" i="1" s="1"/>
  <c r="A1573" i="1" s="1"/>
  <c r="A1578" i="1" s="1"/>
  <c r="A1583" i="1" s="1"/>
  <c r="A1588" i="1" s="1"/>
  <c r="A1593" i="1" s="1"/>
  <c r="A1598" i="1" s="1"/>
  <c r="A1603" i="1" s="1"/>
  <c r="A1608" i="1" s="1"/>
  <c r="A1613" i="1" s="1"/>
  <c r="A1618" i="1" s="1"/>
  <c r="A1623" i="1" s="1"/>
  <c r="A1628" i="1" s="1"/>
  <c r="A1633" i="1" s="1"/>
  <c r="A1638" i="1" s="1"/>
  <c r="A1643" i="1" s="1"/>
  <c r="A1648" i="1" s="1"/>
  <c r="A1653" i="1" s="1"/>
  <c r="A1658" i="1" s="1"/>
  <c r="A1663" i="1" s="1"/>
  <c r="A1668" i="1" s="1"/>
  <c r="A1673" i="1" s="1"/>
  <c r="A1678" i="1" s="1"/>
  <c r="A1683" i="1" s="1"/>
  <c r="A1688" i="1" s="1"/>
  <c r="A1693" i="1" s="1"/>
  <c r="A1698" i="1" s="1"/>
  <c r="A1703" i="1" s="1"/>
  <c r="A1708" i="1" s="1"/>
  <c r="A1713" i="1" s="1"/>
  <c r="A1718" i="1" s="1"/>
  <c r="A1723" i="1" s="1"/>
  <c r="A1728" i="1" s="1"/>
  <c r="A1733" i="1" s="1"/>
  <c r="A1738" i="1" s="1"/>
  <c r="A1743" i="1" s="1"/>
  <c r="A1748" i="1" s="1"/>
  <c r="A1753" i="1" s="1"/>
  <c r="A1758" i="1" s="1"/>
  <c r="A1763" i="1" s="1"/>
  <c r="A1768" i="1" s="1"/>
  <c r="A1773" i="1" s="1"/>
  <c r="A1778" i="1" s="1"/>
  <c r="A1783" i="1" s="1"/>
  <c r="A1788" i="1" s="1"/>
  <c r="A1793" i="1" s="1"/>
  <c r="A1798" i="1" s="1"/>
  <c r="A1803" i="1" s="1"/>
  <c r="A1808" i="1" s="1"/>
  <c r="A1813" i="1" s="1"/>
  <c r="A1818" i="1" s="1"/>
  <c r="A1823" i="1" s="1"/>
  <c r="A1828" i="1" s="1"/>
  <c r="A1833" i="1" s="1"/>
  <c r="A1838" i="1" s="1"/>
  <c r="A1843" i="1" s="1"/>
  <c r="A1848" i="1" s="1"/>
  <c r="A1853" i="1" s="1"/>
  <c r="A1858" i="1" s="1"/>
  <c r="A1863" i="1" s="1"/>
  <c r="A1262" i="1"/>
  <c r="A1267" i="1" s="1"/>
  <c r="A1272" i="1" s="1"/>
  <c r="A1277" i="1" s="1"/>
  <c r="A1282" i="1" s="1"/>
  <c r="A1287" i="1" s="1"/>
  <c r="A1292" i="1" s="1"/>
  <c r="A1297" i="1" s="1"/>
  <c r="A1302" i="1" s="1"/>
  <c r="A1307" i="1" s="1"/>
  <c r="A1312" i="1" s="1"/>
  <c r="A1317" i="1" s="1"/>
  <c r="A1322" i="1" s="1"/>
  <c r="A1327" i="1" s="1"/>
  <c r="A1332" i="1" s="1"/>
  <c r="A1337" i="1" s="1"/>
  <c r="A1342" i="1" s="1"/>
  <c r="A1347" i="1" s="1"/>
  <c r="A1352" i="1" s="1"/>
  <c r="A1357" i="1" s="1"/>
  <c r="A1362" i="1" s="1"/>
  <c r="A1367" i="1" s="1"/>
  <c r="A1372" i="1" s="1"/>
  <c r="A1377" i="1" s="1"/>
  <c r="A1382" i="1" s="1"/>
  <c r="A1387" i="1" s="1"/>
  <c r="A1392" i="1" s="1"/>
  <c r="A1397" i="1" s="1"/>
  <c r="A1402" i="1" s="1"/>
  <c r="A1407" i="1" s="1"/>
  <c r="A1412" i="1" s="1"/>
  <c r="A1417" i="1" s="1"/>
  <c r="A1422" i="1" s="1"/>
  <c r="A1427" i="1" s="1"/>
  <c r="A1432" i="1" s="1"/>
  <c r="A1437" i="1" s="1"/>
  <c r="A1442" i="1" s="1"/>
  <c r="A1447" i="1" s="1"/>
  <c r="A1452" i="1" s="1"/>
  <c r="A1457" i="1" s="1"/>
  <c r="A1462" i="1" s="1"/>
  <c r="A1467" i="1" s="1"/>
  <c r="A1472" i="1" s="1"/>
  <c r="A1477" i="1" s="1"/>
  <c r="A1482" i="1" s="1"/>
  <c r="A1487" i="1" s="1"/>
  <c r="A1492" i="1" s="1"/>
  <c r="A1497" i="1" s="1"/>
  <c r="A1502" i="1" s="1"/>
  <c r="A1507" i="1" s="1"/>
  <c r="A1512" i="1" s="1"/>
  <c r="A1517" i="1" s="1"/>
  <c r="A1522" i="1" s="1"/>
  <c r="A1527" i="1" s="1"/>
  <c r="A1532" i="1" s="1"/>
  <c r="A1537" i="1" s="1"/>
  <c r="A1542" i="1" s="1"/>
  <c r="A1547" i="1" s="1"/>
  <c r="A1552" i="1" s="1"/>
  <c r="A1557" i="1" s="1"/>
  <c r="O949" i="1"/>
  <c r="O1867" i="1" s="1"/>
  <c r="O6" i="1"/>
  <c r="U165" i="12"/>
  <c r="P806" i="1" s="1"/>
  <c r="P1724" i="1" s="1"/>
  <c r="O806" i="1"/>
  <c r="O1724" i="1" s="1"/>
  <c r="A1565" i="1"/>
  <c r="A1570" i="1" s="1"/>
  <c r="A1575" i="1" s="1"/>
  <c r="A1580" i="1" s="1"/>
  <c r="A1585" i="1" s="1"/>
  <c r="A1590" i="1" s="1"/>
  <c r="A1595" i="1" s="1"/>
  <c r="A1600" i="1" s="1"/>
  <c r="A1605" i="1" s="1"/>
  <c r="A1610" i="1" s="1"/>
  <c r="A1615" i="1" s="1"/>
  <c r="A1620" i="1" s="1"/>
  <c r="A1625" i="1" s="1"/>
  <c r="A1630" i="1" s="1"/>
  <c r="A1635" i="1" s="1"/>
  <c r="A1640" i="1" s="1"/>
  <c r="A1645" i="1" s="1"/>
  <c r="A1650" i="1" s="1"/>
  <c r="A1655" i="1" s="1"/>
  <c r="A1660" i="1" s="1"/>
  <c r="A1665" i="1" s="1"/>
  <c r="A1670" i="1" s="1"/>
  <c r="A1675" i="1" s="1"/>
  <c r="A1680" i="1" s="1"/>
  <c r="A1685" i="1" s="1"/>
  <c r="A1690" i="1" s="1"/>
  <c r="A1695" i="1" s="1"/>
  <c r="A1700" i="1" s="1"/>
  <c r="A1705" i="1" s="1"/>
  <c r="A1710" i="1" s="1"/>
  <c r="A1715" i="1" s="1"/>
  <c r="A1720" i="1" s="1"/>
  <c r="A1725" i="1" s="1"/>
  <c r="A1730" i="1" s="1"/>
  <c r="A1735" i="1" s="1"/>
  <c r="A1740" i="1" s="1"/>
  <c r="A1745" i="1" s="1"/>
  <c r="A1750" i="1" s="1"/>
  <c r="A1755" i="1" s="1"/>
  <c r="A1760" i="1" s="1"/>
  <c r="A1765" i="1" s="1"/>
  <c r="A1770" i="1" s="1"/>
  <c r="A1775" i="1" s="1"/>
  <c r="A1780" i="1" s="1"/>
  <c r="A1785" i="1" s="1"/>
  <c r="A1790" i="1" s="1"/>
  <c r="A1795" i="1" s="1"/>
  <c r="A1800" i="1" s="1"/>
  <c r="A1805" i="1" s="1"/>
  <c r="A1810" i="1" s="1"/>
  <c r="A1815" i="1" s="1"/>
  <c r="A1820" i="1" s="1"/>
  <c r="A1825" i="1" s="1"/>
  <c r="A1830" i="1" s="1"/>
  <c r="A1835" i="1" s="1"/>
  <c r="A1840" i="1" s="1"/>
  <c r="A1845" i="1" s="1"/>
  <c r="A1850" i="1" s="1"/>
  <c r="A1855" i="1" s="1"/>
  <c r="A1860" i="1" s="1"/>
  <c r="A1865" i="1" s="1"/>
  <c r="A1264" i="1"/>
  <c r="A1269" i="1" s="1"/>
  <c r="A1274" i="1" s="1"/>
  <c r="A1279" i="1" s="1"/>
  <c r="A1284" i="1" s="1"/>
  <c r="A1289" i="1" s="1"/>
  <c r="A1294" i="1" s="1"/>
  <c r="A1299" i="1" s="1"/>
  <c r="A1304" i="1" s="1"/>
  <c r="A1309" i="1" s="1"/>
  <c r="A1314" i="1" s="1"/>
  <c r="A1319" i="1" s="1"/>
  <c r="A1324" i="1" s="1"/>
  <c r="A1329" i="1" s="1"/>
  <c r="A1334" i="1" s="1"/>
  <c r="A1339" i="1" s="1"/>
  <c r="A1344" i="1" s="1"/>
  <c r="A1349" i="1" s="1"/>
  <c r="A1354" i="1" s="1"/>
  <c r="A1359" i="1" s="1"/>
  <c r="A1364" i="1" s="1"/>
  <c r="A1369" i="1" s="1"/>
  <c r="A1374" i="1" s="1"/>
  <c r="A1379" i="1" s="1"/>
  <c r="A1384" i="1" s="1"/>
  <c r="A1389" i="1" s="1"/>
  <c r="A1394" i="1" s="1"/>
  <c r="A1399" i="1" s="1"/>
  <c r="A1404" i="1" s="1"/>
  <c r="A1409" i="1" s="1"/>
  <c r="A1414" i="1" s="1"/>
  <c r="A1419" i="1" s="1"/>
  <c r="A1424" i="1" s="1"/>
  <c r="A1429" i="1" s="1"/>
  <c r="A1434" i="1" s="1"/>
  <c r="A1439" i="1" s="1"/>
  <c r="A1444" i="1" s="1"/>
  <c r="A1449" i="1" s="1"/>
  <c r="A1454" i="1" s="1"/>
  <c r="A1459" i="1" s="1"/>
  <c r="A1464" i="1" s="1"/>
  <c r="A1469" i="1" s="1"/>
  <c r="A1474" i="1" s="1"/>
  <c r="A1479" i="1" s="1"/>
  <c r="A1484" i="1" s="1"/>
  <c r="A1489" i="1" s="1"/>
  <c r="A1494" i="1" s="1"/>
  <c r="A1499" i="1" s="1"/>
  <c r="A1504" i="1" s="1"/>
  <c r="A1509" i="1" s="1"/>
  <c r="A1514" i="1" s="1"/>
  <c r="A1519" i="1" s="1"/>
  <c r="A1524" i="1" s="1"/>
  <c r="A1529" i="1" s="1"/>
  <c r="A1534" i="1" s="1"/>
  <c r="A1539" i="1" s="1"/>
  <c r="A1544" i="1" s="1"/>
  <c r="A1549" i="1" s="1"/>
  <c r="A1554" i="1" s="1"/>
  <c r="A1559" i="1" s="1"/>
  <c r="M1561" i="1"/>
  <c r="S1561" i="1" s="1"/>
  <c r="S643" i="1"/>
  <c r="P1105" i="1"/>
  <c r="P2023" i="1" s="1"/>
  <c r="A1564" i="1"/>
  <c r="A1569" i="1" s="1"/>
  <c r="A1574" i="1" s="1"/>
  <c r="A1579" i="1" s="1"/>
  <c r="A1584" i="1" s="1"/>
  <c r="A1589" i="1" s="1"/>
  <c r="A1594" i="1" s="1"/>
  <c r="A1599" i="1" s="1"/>
  <c r="A1604" i="1" s="1"/>
  <c r="A1609" i="1" s="1"/>
  <c r="A1614" i="1" s="1"/>
  <c r="A1619" i="1" s="1"/>
  <c r="A1624" i="1" s="1"/>
  <c r="A1629" i="1" s="1"/>
  <c r="A1634" i="1" s="1"/>
  <c r="A1639" i="1" s="1"/>
  <c r="A1644" i="1" s="1"/>
  <c r="A1649" i="1" s="1"/>
  <c r="A1654" i="1" s="1"/>
  <c r="A1659" i="1" s="1"/>
  <c r="A1664" i="1" s="1"/>
  <c r="A1669" i="1" s="1"/>
  <c r="A1674" i="1" s="1"/>
  <c r="A1679" i="1" s="1"/>
  <c r="A1684" i="1" s="1"/>
  <c r="A1689" i="1" s="1"/>
  <c r="A1694" i="1" s="1"/>
  <c r="A1699" i="1" s="1"/>
  <c r="A1704" i="1" s="1"/>
  <c r="A1709" i="1" s="1"/>
  <c r="A1714" i="1" s="1"/>
  <c r="A1719" i="1" s="1"/>
  <c r="A1724" i="1" s="1"/>
  <c r="A1729" i="1" s="1"/>
  <c r="A1734" i="1" s="1"/>
  <c r="A1739" i="1" s="1"/>
  <c r="A1744" i="1" s="1"/>
  <c r="A1749" i="1" s="1"/>
  <c r="A1754" i="1" s="1"/>
  <c r="A1759" i="1" s="1"/>
  <c r="A1764" i="1" s="1"/>
  <c r="A1769" i="1" s="1"/>
  <c r="A1774" i="1" s="1"/>
  <c r="A1779" i="1" s="1"/>
  <c r="A1784" i="1" s="1"/>
  <c r="A1789" i="1" s="1"/>
  <c r="A1794" i="1" s="1"/>
  <c r="A1799" i="1" s="1"/>
  <c r="A1804" i="1" s="1"/>
  <c r="A1809" i="1" s="1"/>
  <c r="A1814" i="1" s="1"/>
  <c r="A1819" i="1" s="1"/>
  <c r="A1824" i="1" s="1"/>
  <c r="A1829" i="1" s="1"/>
  <c r="A1834" i="1" s="1"/>
  <c r="A1839" i="1" s="1"/>
  <c r="A1844" i="1" s="1"/>
  <c r="A1849" i="1" s="1"/>
  <c r="A1854" i="1" s="1"/>
  <c r="A1859" i="1" s="1"/>
  <c r="A1864" i="1" s="1"/>
  <c r="A1263" i="1"/>
  <c r="A1268" i="1" s="1"/>
  <c r="A1273" i="1" s="1"/>
  <c r="A1278" i="1" s="1"/>
  <c r="A1283" i="1" s="1"/>
  <c r="A1288" i="1" s="1"/>
  <c r="A1293" i="1" s="1"/>
  <c r="A1298" i="1" s="1"/>
  <c r="A1303" i="1" s="1"/>
  <c r="A1308" i="1" s="1"/>
  <c r="A1313" i="1" s="1"/>
  <c r="A1318" i="1" s="1"/>
  <c r="A1323" i="1" s="1"/>
  <c r="A1328" i="1" s="1"/>
  <c r="A1333" i="1" s="1"/>
  <c r="A1338" i="1" s="1"/>
  <c r="A1343" i="1" s="1"/>
  <c r="A1348" i="1" s="1"/>
  <c r="A1353" i="1" s="1"/>
  <c r="A1358" i="1" s="1"/>
  <c r="A1363" i="1" s="1"/>
  <c r="A1368" i="1" s="1"/>
  <c r="A1373" i="1" s="1"/>
  <c r="A1378" i="1" s="1"/>
  <c r="A1383" i="1" s="1"/>
  <c r="A1388" i="1" s="1"/>
  <c r="A1393" i="1" s="1"/>
  <c r="A1398" i="1" s="1"/>
  <c r="A1403" i="1" s="1"/>
  <c r="A1408" i="1" s="1"/>
  <c r="A1413" i="1" s="1"/>
  <c r="A1418" i="1" s="1"/>
  <c r="A1423" i="1" s="1"/>
  <c r="A1428" i="1" s="1"/>
  <c r="A1433" i="1" s="1"/>
  <c r="A1438" i="1" s="1"/>
  <c r="A1443" i="1" s="1"/>
  <c r="A1448" i="1" s="1"/>
  <c r="A1453" i="1" s="1"/>
  <c r="A1458" i="1" s="1"/>
  <c r="A1463" i="1" s="1"/>
  <c r="A1468" i="1" s="1"/>
  <c r="A1473" i="1" s="1"/>
  <c r="A1478" i="1" s="1"/>
  <c r="A1483" i="1" s="1"/>
  <c r="A1488" i="1" s="1"/>
  <c r="A1493" i="1" s="1"/>
  <c r="A1498" i="1" s="1"/>
  <c r="A1503" i="1" s="1"/>
  <c r="A1508" i="1" s="1"/>
  <c r="A1513" i="1" s="1"/>
  <c r="A1518" i="1" s="1"/>
  <c r="A1523" i="1" s="1"/>
  <c r="A1528" i="1" s="1"/>
  <c r="A1533" i="1" s="1"/>
  <c r="A1538" i="1" s="1"/>
  <c r="A1543" i="1" s="1"/>
  <c r="A1548" i="1" s="1"/>
  <c r="A1553" i="1" s="1"/>
  <c r="A1558" i="1" s="1"/>
  <c r="K337" i="1"/>
  <c r="L337" i="1"/>
  <c r="S7" i="12"/>
  <c r="N648" i="1" s="1"/>
  <c r="N1566" i="1" s="1"/>
  <c r="O648" i="1"/>
  <c r="O1566" i="1" s="1"/>
  <c r="N1105" i="1"/>
  <c r="N2023" i="1" s="1"/>
  <c r="I3" i="12"/>
  <c r="L2" i="12"/>
  <c r="N337" i="1"/>
  <c r="K949" i="1"/>
  <c r="AI159" i="12"/>
  <c r="P188" i="1" s="1"/>
  <c r="AB160" i="12"/>
  <c r="P495" i="1" s="1"/>
  <c r="P1413" i="1" s="1"/>
  <c r="U7" i="12"/>
  <c r="P648" i="1" s="1"/>
  <c r="P1566" i="1" s="1"/>
  <c r="T161" i="12"/>
  <c r="T12" i="12"/>
  <c r="S165" i="12"/>
  <c r="N806" i="1" s="1"/>
  <c r="N1724" i="1" s="1"/>
  <c r="AA106" i="13"/>
  <c r="AH106" i="13"/>
  <c r="T107" i="13"/>
  <c r="S106" i="13"/>
  <c r="U106" i="13"/>
  <c r="AG102" i="13"/>
  <c r="AI102" i="13"/>
  <c r="AG101" i="13"/>
  <c r="AI101" i="13"/>
  <c r="AB101" i="13"/>
  <c r="Z101" i="13"/>
  <c r="AB110" i="13"/>
  <c r="Z110" i="13"/>
  <c r="AF17" i="13"/>
  <c r="AD17" i="13"/>
  <c r="AE5" i="13"/>
  <c r="Q6" i="13"/>
  <c r="X5" i="13"/>
  <c r="R5" i="13"/>
  <c r="P5" i="13"/>
  <c r="Z3" i="13"/>
  <c r="AB3" i="13"/>
  <c r="S38" i="13"/>
  <c r="T34" i="13"/>
  <c r="T35" i="13" s="1"/>
  <c r="U38" i="13"/>
  <c r="T43" i="13"/>
  <c r="AA38" i="13"/>
  <c r="AH38" i="13"/>
  <c r="T95" i="13"/>
  <c r="S64" i="13"/>
  <c r="AH64" i="13"/>
  <c r="AA64" i="13"/>
  <c r="U64" i="13"/>
  <c r="T69" i="13"/>
  <c r="P10" i="13"/>
  <c r="X10" i="13"/>
  <c r="R10" i="13"/>
  <c r="AE10" i="13"/>
  <c r="Q11" i="13"/>
  <c r="M91" i="13"/>
  <c r="M117" i="13"/>
  <c r="N86" i="13"/>
  <c r="L86" i="13"/>
  <c r="W8" i="13"/>
  <c r="Y8" i="13"/>
  <c r="W33" i="13"/>
  <c r="Y33" i="13"/>
  <c r="AB115" i="13"/>
  <c r="Z115" i="13"/>
  <c r="AE13" i="13"/>
  <c r="P13" i="13"/>
  <c r="X13" i="13"/>
  <c r="R13" i="13"/>
  <c r="Y17" i="13"/>
  <c r="W17" i="13"/>
  <c r="J65" i="13"/>
  <c r="J56" i="13"/>
  <c r="J57" i="13" s="1"/>
  <c r="J58" i="13" s="1"/>
  <c r="I60" i="13"/>
  <c r="K60" i="13"/>
  <c r="I30" i="13"/>
  <c r="K30" i="13"/>
  <c r="J44" i="13"/>
  <c r="J35" i="13"/>
  <c r="J36" i="13" s="1"/>
  <c r="J37" i="13" s="1"/>
  <c r="J38" i="13" s="1"/>
  <c r="I39" i="13"/>
  <c r="K39" i="13"/>
  <c r="AB103" i="13"/>
  <c r="Z103" i="13"/>
  <c r="AI3" i="13"/>
  <c r="AG3" i="13"/>
  <c r="N35" i="13"/>
  <c r="L35" i="13"/>
  <c r="N44" i="13"/>
  <c r="L44" i="13"/>
  <c r="M49" i="13"/>
  <c r="M40" i="13"/>
  <c r="N60" i="13"/>
  <c r="L60" i="13"/>
  <c r="M56" i="13"/>
  <c r="M65" i="13"/>
  <c r="AD8" i="13"/>
  <c r="AF8" i="13"/>
  <c r="W9" i="13"/>
  <c r="Y9" i="13"/>
  <c r="U8" i="13"/>
  <c r="AH8" i="13"/>
  <c r="S8" i="13"/>
  <c r="AA8" i="13"/>
  <c r="AG115" i="13"/>
  <c r="AI115" i="13"/>
  <c r="S111" i="13"/>
  <c r="AH111" i="13"/>
  <c r="U111" i="13"/>
  <c r="AA111" i="13"/>
  <c r="AE22" i="13"/>
  <c r="Q18" i="13"/>
  <c r="Q19" i="13" s="1"/>
  <c r="Q20" i="13" s="1"/>
  <c r="P22" i="13"/>
  <c r="Q27" i="13"/>
  <c r="X22" i="13"/>
  <c r="R22" i="13"/>
  <c r="J117" i="13"/>
  <c r="I86" i="13"/>
  <c r="K86" i="13"/>
  <c r="J91" i="13"/>
  <c r="AD4" i="13"/>
  <c r="AF4" i="13"/>
  <c r="S104" i="13"/>
  <c r="U104" i="13"/>
  <c r="AH104" i="13"/>
  <c r="AA104" i="13"/>
  <c r="AB33" i="13"/>
  <c r="Z33" i="13"/>
  <c r="X38" i="13"/>
  <c r="AE38" i="13"/>
  <c r="R38" i="13"/>
  <c r="Q43" i="13"/>
  <c r="P38" i="13"/>
  <c r="Q34" i="13"/>
  <c r="Q35" i="13" s="1"/>
  <c r="AD33" i="13"/>
  <c r="AF33" i="13"/>
  <c r="T9" i="13"/>
  <c r="AB12" i="13"/>
  <c r="Z12" i="13"/>
  <c r="T125" i="13"/>
  <c r="S120" i="13"/>
  <c r="AA120" i="13"/>
  <c r="AH120" i="13"/>
  <c r="U120" i="13"/>
  <c r="T116" i="13"/>
  <c r="T117" i="13" s="1"/>
  <c r="Q14" i="13"/>
  <c r="J31" i="13"/>
  <c r="Y4" i="13"/>
  <c r="W4" i="13"/>
  <c r="N28" i="13"/>
  <c r="L28" i="13"/>
  <c r="AG103" i="13"/>
  <c r="AI103" i="13"/>
  <c r="S4" i="13"/>
  <c r="U4" i="13"/>
  <c r="AH4" i="13"/>
  <c r="AA4" i="13"/>
  <c r="T5" i="13"/>
  <c r="AG33" i="13"/>
  <c r="AI33" i="13"/>
  <c r="M36" i="13"/>
  <c r="N32" i="13"/>
  <c r="L32" i="13"/>
  <c r="M33" i="13"/>
  <c r="AF9" i="13"/>
  <c r="AD9" i="13"/>
  <c r="X64" i="13"/>
  <c r="P64" i="13"/>
  <c r="Q69" i="13"/>
  <c r="AE64" i="13"/>
  <c r="R64" i="13"/>
  <c r="Q95" i="13"/>
  <c r="AG12" i="13"/>
  <c r="AI12" i="13"/>
  <c r="S17" i="13"/>
  <c r="AH17" i="13"/>
  <c r="AA17" i="13"/>
  <c r="U17" i="13"/>
  <c r="T13" i="13"/>
  <c r="T14" i="13" s="1"/>
  <c r="T15" i="13" s="1"/>
  <c r="T16" i="13" s="1"/>
  <c r="T22" i="13"/>
  <c r="I26" i="13"/>
  <c r="K26" i="13"/>
  <c r="J27" i="13"/>
  <c r="T112" i="13"/>
  <c r="R1561" i="1"/>
  <c r="A1561" i="1"/>
  <c r="A1260" i="1"/>
  <c r="A1265" i="1" s="1"/>
  <c r="A1270" i="1" s="1"/>
  <c r="A1275" i="1" s="1"/>
  <c r="A1280" i="1" s="1"/>
  <c r="A1285" i="1" s="1"/>
  <c r="A1290" i="1" s="1"/>
  <c r="A1295" i="1" s="1"/>
  <c r="A1300" i="1" s="1"/>
  <c r="A1305" i="1" s="1"/>
  <c r="A1310" i="1" s="1"/>
  <c r="A1315" i="1" s="1"/>
  <c r="A1320" i="1" s="1"/>
  <c r="A1325" i="1" s="1"/>
  <c r="A1330" i="1" s="1"/>
  <c r="A1335" i="1" s="1"/>
  <c r="A1340" i="1" s="1"/>
  <c r="A1345" i="1" s="1"/>
  <c r="A1350" i="1" s="1"/>
  <c r="A1355" i="1" s="1"/>
  <c r="A1360" i="1" s="1"/>
  <c r="A1365" i="1" s="1"/>
  <c r="A1370" i="1" s="1"/>
  <c r="A1375" i="1" s="1"/>
  <c r="A1380" i="1" s="1"/>
  <c r="A1385" i="1" s="1"/>
  <c r="A1390" i="1" s="1"/>
  <c r="A1395" i="1" s="1"/>
  <c r="A1400" i="1" s="1"/>
  <c r="A1405" i="1" s="1"/>
  <c r="A1410" i="1" s="1"/>
  <c r="A1415" i="1" s="1"/>
  <c r="A1420" i="1" s="1"/>
  <c r="A1425" i="1" s="1"/>
  <c r="A1430" i="1" s="1"/>
  <c r="A1435" i="1" s="1"/>
  <c r="A1440" i="1" s="1"/>
  <c r="A1445" i="1" s="1"/>
  <c r="A1450" i="1" s="1"/>
  <c r="A1455" i="1" s="1"/>
  <c r="A1460" i="1" s="1"/>
  <c r="A1465" i="1" s="1"/>
  <c r="A1470" i="1" s="1"/>
  <c r="A1475" i="1" s="1"/>
  <c r="A1480" i="1" s="1"/>
  <c r="A1485" i="1" s="1"/>
  <c r="A1490" i="1" s="1"/>
  <c r="A1495" i="1" s="1"/>
  <c r="A1500" i="1" s="1"/>
  <c r="A1505" i="1" s="1"/>
  <c r="A1510" i="1" s="1"/>
  <c r="A1515" i="1" s="1"/>
  <c r="A1520" i="1" s="1"/>
  <c r="A1525" i="1" s="1"/>
  <c r="A1530" i="1" s="1"/>
  <c r="A1535" i="1" s="1"/>
  <c r="A1540" i="1" s="1"/>
  <c r="A1545" i="1" s="1"/>
  <c r="A1550" i="1" s="1"/>
  <c r="A1555" i="1" s="1"/>
  <c r="A1560" i="1" s="1"/>
  <c r="K1561" i="1"/>
  <c r="Q1561" i="1" s="1"/>
  <c r="AI2" i="12"/>
  <c r="AG2" i="12"/>
  <c r="R7" i="12"/>
  <c r="M648" i="1" s="1"/>
  <c r="Q12" i="12"/>
  <c r="P7" i="12"/>
  <c r="K648" i="1" s="1"/>
  <c r="Q3" i="12"/>
  <c r="L694" i="1"/>
  <c r="L1612" i="1" s="1"/>
  <c r="AC82" i="1" s="1"/>
  <c r="O342" i="1"/>
  <c r="AF2" i="12"/>
  <c r="T3" i="12"/>
  <c r="O694" i="1"/>
  <c r="O1612" i="1" s="1"/>
  <c r="AI160" i="12"/>
  <c r="P189" i="1" s="1"/>
  <c r="AA165" i="12"/>
  <c r="O500" i="1" s="1"/>
  <c r="O1418" i="1" s="1"/>
  <c r="AH165" i="12"/>
  <c r="O194" i="1" s="1"/>
  <c r="T170" i="12"/>
  <c r="O811" i="1" s="1"/>
  <c r="O1729" i="1" s="1"/>
  <c r="H327" i="13"/>
  <c r="H319" i="13"/>
  <c r="H320" i="13" s="1"/>
  <c r="H321" i="13" s="1"/>
  <c r="H378" i="13"/>
  <c r="H276" i="13"/>
  <c r="H268" i="13"/>
  <c r="H269" i="13" s="1"/>
  <c r="H270" i="13" s="1"/>
  <c r="H369" i="13"/>
  <c r="H370" i="13" s="1"/>
  <c r="H371" i="13" s="1"/>
  <c r="H372" i="13" s="1"/>
  <c r="O802" i="1" l="1"/>
  <c r="O1720" i="1" s="1"/>
  <c r="AA161" i="12"/>
  <c r="Z7" i="12"/>
  <c r="S161" i="12"/>
  <c r="N802" i="1" s="1"/>
  <c r="N1720" i="1" s="1"/>
  <c r="AA6" i="1"/>
  <c r="AM3" i="12"/>
  <c r="AE3" i="12"/>
  <c r="X12" i="12"/>
  <c r="Y12" i="12" s="1"/>
  <c r="AM12" i="12"/>
  <c r="AE12" i="12"/>
  <c r="AG7" i="12"/>
  <c r="AI7" i="12"/>
  <c r="AO7" i="12"/>
  <c r="N1260" i="1" s="1"/>
  <c r="AQ7" i="12"/>
  <c r="P1260" i="1" s="1"/>
  <c r="O1260" i="1"/>
  <c r="AA12" i="12"/>
  <c r="O347" i="1" s="1"/>
  <c r="AP12" i="12"/>
  <c r="AH12" i="12"/>
  <c r="AP3" i="12"/>
  <c r="AH3" i="12"/>
  <c r="R6" i="1"/>
  <c r="R1566" i="1"/>
  <c r="R648" i="1"/>
  <c r="Z12" i="12"/>
  <c r="O496" i="1"/>
  <c r="O1414" i="1" s="1"/>
  <c r="W7" i="12"/>
  <c r="K342" i="1" s="1"/>
  <c r="Y7" i="12"/>
  <c r="M342" i="1" s="1"/>
  <c r="O644" i="1"/>
  <c r="O1562" i="1" s="1"/>
  <c r="AA3" i="12"/>
  <c r="O338" i="1" s="1"/>
  <c r="L644" i="1"/>
  <c r="L1562" i="1" s="1"/>
  <c r="X3" i="12"/>
  <c r="L338" i="1" s="1"/>
  <c r="L342" i="1"/>
  <c r="R342" i="1" s="1"/>
  <c r="A1868" i="1"/>
  <c r="A1873" i="1" s="1"/>
  <c r="A1878" i="1" s="1"/>
  <c r="A1883" i="1" s="1"/>
  <c r="A1888" i="1" s="1"/>
  <c r="A1893" i="1" s="1"/>
  <c r="A1898" i="1" s="1"/>
  <c r="A1903" i="1" s="1"/>
  <c r="A1908" i="1" s="1"/>
  <c r="A1913" i="1" s="1"/>
  <c r="A1918" i="1" s="1"/>
  <c r="A1923" i="1" s="1"/>
  <c r="A1928" i="1" s="1"/>
  <c r="A1933" i="1" s="1"/>
  <c r="A1938" i="1" s="1"/>
  <c r="A1943" i="1" s="1"/>
  <c r="A1948" i="1" s="1"/>
  <c r="A1953" i="1" s="1"/>
  <c r="A1958" i="1" s="1"/>
  <c r="A1963" i="1" s="1"/>
  <c r="A1968" i="1" s="1"/>
  <c r="A1973" i="1" s="1"/>
  <c r="A1978" i="1" s="1"/>
  <c r="A1983" i="1" s="1"/>
  <c r="A1988" i="1" s="1"/>
  <c r="A1993" i="1" s="1"/>
  <c r="A1998" i="1" s="1"/>
  <c r="A2003" i="1" s="1"/>
  <c r="A2008" i="1" s="1"/>
  <c r="A2013" i="1" s="1"/>
  <c r="A2018" i="1" s="1"/>
  <c r="A2023" i="1" s="1"/>
  <c r="A2028" i="1" s="1"/>
  <c r="A2033" i="1" s="1"/>
  <c r="A2038" i="1" s="1"/>
  <c r="A2043" i="1" s="1"/>
  <c r="A2048" i="1" s="1"/>
  <c r="A2053" i="1" s="1"/>
  <c r="A2058" i="1" s="1"/>
  <c r="A2063" i="1" s="1"/>
  <c r="A2068" i="1" s="1"/>
  <c r="A2073" i="1" s="1"/>
  <c r="A2078" i="1" s="1"/>
  <c r="A2083" i="1" s="1"/>
  <c r="A2088" i="1" s="1"/>
  <c r="A2093" i="1" s="1"/>
  <c r="A2098" i="1" s="1"/>
  <c r="A2103" i="1" s="1"/>
  <c r="A2108" i="1" s="1"/>
  <c r="A2113" i="1" s="1"/>
  <c r="A2118" i="1" s="1"/>
  <c r="A2123" i="1" s="1"/>
  <c r="A2128" i="1" s="1"/>
  <c r="A2133" i="1" s="1"/>
  <c r="A2138" i="1" s="1"/>
  <c r="A2143" i="1" s="1"/>
  <c r="A2148" i="1" s="1"/>
  <c r="A2153" i="1" s="1"/>
  <c r="A2158" i="1" s="1"/>
  <c r="A2163" i="1" s="1"/>
  <c r="A2168" i="1" s="1"/>
  <c r="A1869" i="1"/>
  <c r="A1874" i="1" s="1"/>
  <c r="A1879" i="1" s="1"/>
  <c r="A1884" i="1" s="1"/>
  <c r="A1889" i="1" s="1"/>
  <c r="A1894" i="1" s="1"/>
  <c r="A1899" i="1" s="1"/>
  <c r="A1904" i="1" s="1"/>
  <c r="A1909" i="1" s="1"/>
  <c r="A1914" i="1" s="1"/>
  <c r="A1919" i="1" s="1"/>
  <c r="A1924" i="1" s="1"/>
  <c r="A1929" i="1" s="1"/>
  <c r="A1934" i="1" s="1"/>
  <c r="A1939" i="1" s="1"/>
  <c r="A1944" i="1" s="1"/>
  <c r="A1949" i="1" s="1"/>
  <c r="A1954" i="1" s="1"/>
  <c r="A1959" i="1" s="1"/>
  <c r="A1964" i="1" s="1"/>
  <c r="A1969" i="1" s="1"/>
  <c r="A1974" i="1" s="1"/>
  <c r="A1979" i="1" s="1"/>
  <c r="A1984" i="1" s="1"/>
  <c r="A1989" i="1" s="1"/>
  <c r="A1994" i="1" s="1"/>
  <c r="A1999" i="1" s="1"/>
  <c r="A2004" i="1" s="1"/>
  <c r="A2009" i="1" s="1"/>
  <c r="A2014" i="1" s="1"/>
  <c r="A2019" i="1" s="1"/>
  <c r="A2024" i="1" s="1"/>
  <c r="A2029" i="1" s="1"/>
  <c r="A2034" i="1" s="1"/>
  <c r="A2039" i="1" s="1"/>
  <c r="A2044" i="1" s="1"/>
  <c r="A2049" i="1" s="1"/>
  <c r="A2054" i="1" s="1"/>
  <c r="A2059" i="1" s="1"/>
  <c r="A2064" i="1" s="1"/>
  <c r="A2069" i="1" s="1"/>
  <c r="A2074" i="1" s="1"/>
  <c r="A2079" i="1" s="1"/>
  <c r="A2084" i="1" s="1"/>
  <c r="A2089" i="1" s="1"/>
  <c r="A2094" i="1" s="1"/>
  <c r="A2099" i="1" s="1"/>
  <c r="A2104" i="1" s="1"/>
  <c r="A2109" i="1" s="1"/>
  <c r="A2114" i="1" s="1"/>
  <c r="A2119" i="1" s="1"/>
  <c r="A2124" i="1" s="1"/>
  <c r="A2129" i="1" s="1"/>
  <c r="A2134" i="1" s="1"/>
  <c r="A2139" i="1" s="1"/>
  <c r="A2144" i="1" s="1"/>
  <c r="A2149" i="1" s="1"/>
  <c r="A2154" i="1" s="1"/>
  <c r="A2159" i="1" s="1"/>
  <c r="A2164" i="1" s="1"/>
  <c r="A2169" i="1" s="1"/>
  <c r="A1870" i="1"/>
  <c r="A1875" i="1" s="1"/>
  <c r="A1880" i="1" s="1"/>
  <c r="A1885" i="1" s="1"/>
  <c r="A1890" i="1" s="1"/>
  <c r="A1895" i="1" s="1"/>
  <c r="A1900" i="1" s="1"/>
  <c r="A1905" i="1" s="1"/>
  <c r="A1910" i="1" s="1"/>
  <c r="A1915" i="1" s="1"/>
  <c r="A1920" i="1" s="1"/>
  <c r="A1925" i="1" s="1"/>
  <c r="A1930" i="1" s="1"/>
  <c r="A1935" i="1" s="1"/>
  <c r="A1940" i="1" s="1"/>
  <c r="A1945" i="1" s="1"/>
  <c r="A1950" i="1" s="1"/>
  <c r="A1955" i="1" s="1"/>
  <c r="A1960" i="1" s="1"/>
  <c r="A1965" i="1" s="1"/>
  <c r="A1970" i="1" s="1"/>
  <c r="A1975" i="1" s="1"/>
  <c r="A1980" i="1" s="1"/>
  <c r="A1985" i="1" s="1"/>
  <c r="A1990" i="1" s="1"/>
  <c r="A1995" i="1" s="1"/>
  <c r="A2000" i="1" s="1"/>
  <c r="A2005" i="1" s="1"/>
  <c r="A2010" i="1" s="1"/>
  <c r="A2015" i="1" s="1"/>
  <c r="A2020" i="1" s="1"/>
  <c r="A2025" i="1" s="1"/>
  <c r="A2030" i="1" s="1"/>
  <c r="A2035" i="1" s="1"/>
  <c r="A2040" i="1" s="1"/>
  <c r="A2045" i="1" s="1"/>
  <c r="A2050" i="1" s="1"/>
  <c r="A2055" i="1" s="1"/>
  <c r="A2060" i="1" s="1"/>
  <c r="A2065" i="1" s="1"/>
  <c r="A2070" i="1" s="1"/>
  <c r="A2075" i="1" s="1"/>
  <c r="A2080" i="1" s="1"/>
  <c r="A2085" i="1" s="1"/>
  <c r="A2090" i="1" s="1"/>
  <c r="A2095" i="1" s="1"/>
  <c r="A2100" i="1" s="1"/>
  <c r="A2105" i="1" s="1"/>
  <c r="A2110" i="1" s="1"/>
  <c r="A2115" i="1" s="1"/>
  <c r="A2120" i="1" s="1"/>
  <c r="A2125" i="1" s="1"/>
  <c r="A2130" i="1" s="1"/>
  <c r="A2135" i="1" s="1"/>
  <c r="A2140" i="1" s="1"/>
  <c r="A2145" i="1" s="1"/>
  <c r="A2150" i="1" s="1"/>
  <c r="A2155" i="1" s="1"/>
  <c r="A2160" i="1" s="1"/>
  <c r="A2165" i="1" s="1"/>
  <c r="A2170" i="1" s="1"/>
  <c r="R694" i="1"/>
  <c r="Q337" i="1"/>
  <c r="Q1255" i="1"/>
  <c r="L1867" i="1"/>
  <c r="Y6" i="1" s="1"/>
  <c r="R949" i="1"/>
  <c r="P1107" i="1"/>
  <c r="P2025" i="1" s="1"/>
  <c r="O954" i="1"/>
  <c r="O1872" i="1" s="1"/>
  <c r="O11" i="1"/>
  <c r="L653" i="1"/>
  <c r="P949" i="1"/>
  <c r="P1867" i="1" s="1"/>
  <c r="P6" i="1"/>
  <c r="A1871" i="1"/>
  <c r="A1876" i="1" s="1"/>
  <c r="A1881" i="1" s="1"/>
  <c r="A1886" i="1" s="1"/>
  <c r="A1891" i="1" s="1"/>
  <c r="A1896" i="1" s="1"/>
  <c r="A1901" i="1" s="1"/>
  <c r="A1906" i="1" s="1"/>
  <c r="A1911" i="1" s="1"/>
  <c r="A1916" i="1" s="1"/>
  <c r="A1921" i="1" s="1"/>
  <c r="A1926" i="1" s="1"/>
  <c r="A1931" i="1" s="1"/>
  <c r="A1936" i="1" s="1"/>
  <c r="A1941" i="1" s="1"/>
  <c r="A1946" i="1" s="1"/>
  <c r="A1951" i="1" s="1"/>
  <c r="A1956" i="1" s="1"/>
  <c r="A1961" i="1" s="1"/>
  <c r="A1966" i="1" s="1"/>
  <c r="A1971" i="1" s="1"/>
  <c r="A1976" i="1" s="1"/>
  <c r="A1981" i="1" s="1"/>
  <c r="A1986" i="1" s="1"/>
  <c r="A1991" i="1" s="1"/>
  <c r="A1996" i="1" s="1"/>
  <c r="A2001" i="1" s="1"/>
  <c r="A2006" i="1" s="1"/>
  <c r="A2011" i="1" s="1"/>
  <c r="A2016" i="1" s="1"/>
  <c r="A2021" i="1" s="1"/>
  <c r="A2026" i="1" s="1"/>
  <c r="A2031" i="1" s="1"/>
  <c r="A2036" i="1" s="1"/>
  <c r="A2041" i="1" s="1"/>
  <c r="A2046" i="1" s="1"/>
  <c r="A2051" i="1" s="1"/>
  <c r="A2056" i="1" s="1"/>
  <c r="A2061" i="1" s="1"/>
  <c r="A2066" i="1" s="1"/>
  <c r="A2071" i="1" s="1"/>
  <c r="A2076" i="1" s="1"/>
  <c r="A2081" i="1" s="1"/>
  <c r="A2086" i="1" s="1"/>
  <c r="A2091" i="1" s="1"/>
  <c r="A2096" i="1" s="1"/>
  <c r="A2101" i="1" s="1"/>
  <c r="A2106" i="1" s="1"/>
  <c r="A2111" i="1" s="1"/>
  <c r="A2116" i="1" s="1"/>
  <c r="A2121" i="1" s="1"/>
  <c r="A2126" i="1" s="1"/>
  <c r="A2131" i="1" s="1"/>
  <c r="A2136" i="1" s="1"/>
  <c r="A2141" i="1" s="1"/>
  <c r="A2146" i="1" s="1"/>
  <c r="A2151" i="1" s="1"/>
  <c r="A2156" i="1" s="1"/>
  <c r="A2161" i="1" s="1"/>
  <c r="A2166" i="1" s="1"/>
  <c r="A2171" i="1" s="1"/>
  <c r="U12" i="12"/>
  <c r="P653" i="1" s="1"/>
  <c r="P1571" i="1" s="1"/>
  <c r="O653" i="1"/>
  <c r="O1571" i="1" s="1"/>
  <c r="M949" i="1"/>
  <c r="M6" i="1"/>
  <c r="K1566" i="1"/>
  <c r="Q648" i="1"/>
  <c r="N949" i="1"/>
  <c r="N1867" i="1" s="1"/>
  <c r="N6" i="1"/>
  <c r="Q6" i="1" s="1"/>
  <c r="M337" i="1"/>
  <c r="P1106" i="1"/>
  <c r="P2024" i="1" s="1"/>
  <c r="N1106" i="1"/>
  <c r="N2024" i="1" s="1"/>
  <c r="L954" i="1"/>
  <c r="L11" i="1"/>
  <c r="M1566" i="1"/>
  <c r="S1566" i="1" s="1"/>
  <c r="S648" i="1"/>
  <c r="O1112" i="1"/>
  <c r="O2030" i="1" s="1"/>
  <c r="K1867" i="1"/>
  <c r="R1255" i="1"/>
  <c r="R337" i="1"/>
  <c r="N1107" i="1"/>
  <c r="N2025" i="1" s="1"/>
  <c r="U161" i="12"/>
  <c r="P802" i="1" s="1"/>
  <c r="P1720" i="1" s="1"/>
  <c r="AH161" i="12"/>
  <c r="O190" i="1" s="1"/>
  <c r="T8" i="12"/>
  <c r="Q17" i="12"/>
  <c r="T17" i="12"/>
  <c r="T162" i="12"/>
  <c r="S12" i="12"/>
  <c r="N653" i="1" s="1"/>
  <c r="N1571" i="1" s="1"/>
  <c r="U107" i="13"/>
  <c r="T108" i="13"/>
  <c r="S107" i="13"/>
  <c r="AH107" i="13"/>
  <c r="AA107" i="13"/>
  <c r="AG106" i="13"/>
  <c r="AI106" i="13"/>
  <c r="AB106" i="13"/>
  <c r="Z106" i="13"/>
  <c r="S35" i="13"/>
  <c r="AH35" i="13"/>
  <c r="AA35" i="13"/>
  <c r="U35" i="13"/>
  <c r="T36" i="13"/>
  <c r="I58" i="13"/>
  <c r="K58" i="13"/>
  <c r="J59" i="13"/>
  <c r="U16" i="13"/>
  <c r="AH16" i="13"/>
  <c r="AA16" i="13"/>
  <c r="S16" i="13"/>
  <c r="S117" i="13"/>
  <c r="U117" i="13"/>
  <c r="AA117" i="13"/>
  <c r="AH117" i="13"/>
  <c r="T118" i="13"/>
  <c r="K38" i="13"/>
  <c r="I38" i="13"/>
  <c r="N36" i="13"/>
  <c r="L36" i="13"/>
  <c r="M37" i="13"/>
  <c r="S125" i="13"/>
  <c r="T121" i="13"/>
  <c r="T122" i="13" s="1"/>
  <c r="U125" i="13"/>
  <c r="AA125" i="13"/>
  <c r="AH125" i="13"/>
  <c r="AE20" i="13"/>
  <c r="X20" i="13"/>
  <c r="R20" i="13"/>
  <c r="P20" i="13"/>
  <c r="N40" i="13"/>
  <c r="L40" i="13"/>
  <c r="X35" i="13"/>
  <c r="P35" i="13"/>
  <c r="AE35" i="13"/>
  <c r="R35" i="13"/>
  <c r="N56" i="13"/>
  <c r="L56" i="13"/>
  <c r="AD10" i="13"/>
  <c r="AF10" i="13"/>
  <c r="AG64" i="13"/>
  <c r="AI64" i="13"/>
  <c r="AG38" i="13"/>
  <c r="AI38" i="13"/>
  <c r="W5" i="13"/>
  <c r="Y5" i="13"/>
  <c r="U22" i="13"/>
  <c r="AH22" i="13"/>
  <c r="T27" i="13"/>
  <c r="AA22" i="13"/>
  <c r="S22" i="13"/>
  <c r="T18" i="13"/>
  <c r="T19" i="13" s="1"/>
  <c r="AB17" i="13"/>
  <c r="Z17" i="13"/>
  <c r="X69" i="13"/>
  <c r="AE69" i="13"/>
  <c r="R69" i="13"/>
  <c r="Q65" i="13"/>
  <c r="Q66" i="13" s="1"/>
  <c r="Q74" i="13"/>
  <c r="P69" i="13"/>
  <c r="I31" i="13"/>
  <c r="K31" i="13"/>
  <c r="J32" i="13"/>
  <c r="Q36" i="13"/>
  <c r="Y38" i="13"/>
  <c r="W38" i="13"/>
  <c r="W22" i="13"/>
  <c r="Y22" i="13"/>
  <c r="AB111" i="13"/>
  <c r="Z111" i="13"/>
  <c r="AI8" i="13"/>
  <c r="AG8" i="13"/>
  <c r="N49" i="13"/>
  <c r="L49" i="13"/>
  <c r="M54" i="13"/>
  <c r="M45" i="13"/>
  <c r="I35" i="13"/>
  <c r="K35" i="13"/>
  <c r="J49" i="13"/>
  <c r="J40" i="13"/>
  <c r="K44" i="13"/>
  <c r="I44" i="13"/>
  <c r="N117" i="13"/>
  <c r="L117" i="13"/>
  <c r="M118" i="13"/>
  <c r="M119" i="13" s="1"/>
  <c r="T74" i="13"/>
  <c r="S69" i="13"/>
  <c r="AH69" i="13"/>
  <c r="AA69" i="13"/>
  <c r="U69" i="13"/>
  <c r="T65" i="13"/>
  <c r="X6" i="13"/>
  <c r="F23" i="13"/>
  <c r="AE6" i="13"/>
  <c r="P6" i="13"/>
  <c r="R6" i="13"/>
  <c r="S112" i="13"/>
  <c r="AA112" i="13"/>
  <c r="AH112" i="13"/>
  <c r="U112" i="13"/>
  <c r="T113" i="13"/>
  <c r="Y64" i="13"/>
  <c r="W64" i="13"/>
  <c r="J122" i="13"/>
  <c r="K117" i="13"/>
  <c r="I117" i="13"/>
  <c r="Z8" i="13"/>
  <c r="AB8" i="13"/>
  <c r="U14" i="13"/>
  <c r="AH14" i="13"/>
  <c r="AA14" i="13"/>
  <c r="S14" i="13"/>
  <c r="AF64" i="13"/>
  <c r="AD64" i="13"/>
  <c r="AG4" i="13"/>
  <c r="AI4" i="13"/>
  <c r="S116" i="13"/>
  <c r="AH116" i="13"/>
  <c r="U116" i="13"/>
  <c r="AA116" i="13"/>
  <c r="I91" i="13"/>
  <c r="K91" i="13"/>
  <c r="J96" i="13"/>
  <c r="J87" i="13"/>
  <c r="AF22" i="13"/>
  <c r="AD22" i="13"/>
  <c r="U13" i="13"/>
  <c r="AH13" i="13"/>
  <c r="S13" i="13"/>
  <c r="AA13" i="13"/>
  <c r="AG17" i="13"/>
  <c r="AI17" i="13"/>
  <c r="Q126" i="13"/>
  <c r="R95" i="13"/>
  <c r="AE95" i="13"/>
  <c r="X95" i="13"/>
  <c r="P95" i="13"/>
  <c r="Q100" i="13"/>
  <c r="N33" i="13"/>
  <c r="L33" i="13"/>
  <c r="U5" i="13"/>
  <c r="S5" i="13"/>
  <c r="T6" i="13"/>
  <c r="AA5" i="13"/>
  <c r="AH5" i="13"/>
  <c r="AE14" i="13"/>
  <c r="P14" i="13"/>
  <c r="X14" i="13"/>
  <c r="R14" i="13"/>
  <c r="Q15" i="13"/>
  <c r="AG120" i="13"/>
  <c r="AI120" i="13"/>
  <c r="S9" i="13"/>
  <c r="AA9" i="13"/>
  <c r="U9" i="13"/>
  <c r="AH9" i="13"/>
  <c r="T10" i="13"/>
  <c r="X34" i="13"/>
  <c r="AE34" i="13"/>
  <c r="R34" i="13"/>
  <c r="P34" i="13"/>
  <c r="X43" i="13"/>
  <c r="P43" i="13"/>
  <c r="Q48" i="13"/>
  <c r="AE43" i="13"/>
  <c r="Q39" i="13"/>
  <c r="R43" i="13"/>
  <c r="AB104" i="13"/>
  <c r="Z104" i="13"/>
  <c r="X27" i="13"/>
  <c r="Q23" i="13"/>
  <c r="P27" i="13"/>
  <c r="AE27" i="13"/>
  <c r="R27" i="13"/>
  <c r="Q32" i="13"/>
  <c r="AE18" i="13"/>
  <c r="X18" i="13"/>
  <c r="R18" i="13"/>
  <c r="P18" i="13"/>
  <c r="M57" i="13"/>
  <c r="M41" i="13"/>
  <c r="K36" i="13"/>
  <c r="I36" i="13"/>
  <c r="I56" i="13"/>
  <c r="K56" i="13"/>
  <c r="J70" i="13"/>
  <c r="J61" i="13"/>
  <c r="K65" i="13"/>
  <c r="I65" i="13"/>
  <c r="Y13" i="13"/>
  <c r="W13" i="13"/>
  <c r="M96" i="13"/>
  <c r="M87" i="13"/>
  <c r="M88" i="13" s="1"/>
  <c r="N91" i="13"/>
  <c r="L91" i="13"/>
  <c r="Y10" i="13"/>
  <c r="W10" i="13"/>
  <c r="AA95" i="13"/>
  <c r="T126" i="13"/>
  <c r="T96" i="13"/>
  <c r="T97" i="13" s="1"/>
  <c r="S95" i="13"/>
  <c r="U95" i="13"/>
  <c r="AH95" i="13"/>
  <c r="AB38" i="13"/>
  <c r="Z38" i="13"/>
  <c r="S34" i="13"/>
  <c r="AA34" i="13"/>
  <c r="AH34" i="13"/>
  <c r="U34" i="13"/>
  <c r="AF5" i="13"/>
  <c r="AD5" i="13"/>
  <c r="AB4" i="13"/>
  <c r="Z4" i="13"/>
  <c r="AG104" i="13"/>
  <c r="AI104" i="13"/>
  <c r="Q21" i="13"/>
  <c r="N65" i="13"/>
  <c r="L65" i="13"/>
  <c r="M70" i="13"/>
  <c r="M61" i="13"/>
  <c r="M62" i="13" s="1"/>
  <c r="M63" i="13" s="1"/>
  <c r="M64" i="13" s="1"/>
  <c r="I37" i="13"/>
  <c r="K37" i="13"/>
  <c r="I57" i="13"/>
  <c r="K57" i="13"/>
  <c r="R11" i="13"/>
  <c r="AE11" i="13"/>
  <c r="P11" i="13"/>
  <c r="F24" i="13"/>
  <c r="X11" i="13"/>
  <c r="AB64" i="13"/>
  <c r="Z64" i="13"/>
  <c r="S43" i="13"/>
  <c r="AH43" i="13"/>
  <c r="AA43" i="13"/>
  <c r="U43" i="13"/>
  <c r="T48" i="13"/>
  <c r="T39" i="13"/>
  <c r="T40" i="13" s="1"/>
  <c r="T41" i="13" s="1"/>
  <c r="S15" i="13"/>
  <c r="AH15" i="13"/>
  <c r="AA15" i="13"/>
  <c r="U15" i="13"/>
  <c r="AB120" i="13"/>
  <c r="Z120" i="13"/>
  <c r="AG111" i="13"/>
  <c r="AI111" i="13"/>
  <c r="I27" i="13"/>
  <c r="J28" i="13"/>
  <c r="K27" i="13"/>
  <c r="AF38" i="13"/>
  <c r="AD38" i="13"/>
  <c r="X19" i="13"/>
  <c r="P19" i="13"/>
  <c r="AE19" i="13"/>
  <c r="R19" i="13"/>
  <c r="AD13" i="13"/>
  <c r="AF13" i="13"/>
  <c r="H272" i="13"/>
  <c r="H273" i="13" s="1"/>
  <c r="H274" i="13" s="1"/>
  <c r="H275" i="13" s="1"/>
  <c r="H281" i="13"/>
  <c r="H374" i="13"/>
  <c r="H375" i="13" s="1"/>
  <c r="H376" i="13" s="1"/>
  <c r="H377" i="13" s="1"/>
  <c r="H383" i="13"/>
  <c r="U170" i="12"/>
  <c r="P811" i="1" s="1"/>
  <c r="P1729" i="1" s="1"/>
  <c r="T175" i="12"/>
  <c r="O816" i="1" s="1"/>
  <c r="O1734" i="1" s="1"/>
  <c r="AH170" i="12"/>
  <c r="O199" i="1" s="1"/>
  <c r="T166" i="12"/>
  <c r="AA170" i="12"/>
  <c r="O505" i="1" s="1"/>
  <c r="O1423" i="1" s="1"/>
  <c r="S170" i="12"/>
  <c r="N811" i="1" s="1"/>
  <c r="N1729" i="1" s="1"/>
  <c r="P3" i="12"/>
  <c r="K644" i="1" s="1"/>
  <c r="Q4" i="12"/>
  <c r="R3" i="12"/>
  <c r="M644" i="1" s="1"/>
  <c r="R12" i="12"/>
  <c r="M653" i="1" s="1"/>
  <c r="AI165" i="12"/>
  <c r="P194" i="1" s="1"/>
  <c r="AG165" i="12"/>
  <c r="N194" i="1" s="1"/>
  <c r="S3" i="12"/>
  <c r="N644" i="1" s="1"/>
  <c r="N1562" i="1" s="1"/>
  <c r="T4" i="12"/>
  <c r="U3" i="12"/>
  <c r="P644" i="1" s="1"/>
  <c r="P1562" i="1" s="1"/>
  <c r="Q104" i="12"/>
  <c r="L745" i="1" s="1"/>
  <c r="L1663" i="1" s="1"/>
  <c r="P53" i="12"/>
  <c r="K694" i="1" s="1"/>
  <c r="K1612" i="1" s="1"/>
  <c r="X53" i="12"/>
  <c r="L388" i="1" s="1"/>
  <c r="L1306" i="1" s="1"/>
  <c r="AB82" i="1" s="1"/>
  <c r="E10" i="12"/>
  <c r="Q58" i="12"/>
  <c r="AE53" i="12"/>
  <c r="R53" i="12"/>
  <c r="M694" i="1" s="1"/>
  <c r="M1612" i="1" s="1"/>
  <c r="A1867" i="1"/>
  <c r="A1872" i="1" s="1"/>
  <c r="A1877" i="1" s="1"/>
  <c r="A1882" i="1" s="1"/>
  <c r="A1887" i="1" s="1"/>
  <c r="A1892" i="1" s="1"/>
  <c r="A1897" i="1" s="1"/>
  <c r="A1902" i="1" s="1"/>
  <c r="A1907" i="1" s="1"/>
  <c r="A1912" i="1" s="1"/>
  <c r="A1917" i="1" s="1"/>
  <c r="A1922" i="1" s="1"/>
  <c r="A1927" i="1" s="1"/>
  <c r="A1932" i="1" s="1"/>
  <c r="A1937" i="1" s="1"/>
  <c r="A1942" i="1" s="1"/>
  <c r="A1947" i="1" s="1"/>
  <c r="A1952" i="1" s="1"/>
  <c r="A1957" i="1" s="1"/>
  <c r="A1962" i="1" s="1"/>
  <c r="A1967" i="1" s="1"/>
  <c r="A1972" i="1" s="1"/>
  <c r="A1977" i="1" s="1"/>
  <c r="A1982" i="1" s="1"/>
  <c r="A1987" i="1" s="1"/>
  <c r="A1992" i="1" s="1"/>
  <c r="A1997" i="1" s="1"/>
  <c r="A2002" i="1" s="1"/>
  <c r="A2007" i="1" s="1"/>
  <c r="A2012" i="1" s="1"/>
  <c r="A2017" i="1" s="1"/>
  <c r="A2022" i="1" s="1"/>
  <c r="A2027" i="1" s="1"/>
  <c r="A2032" i="1" s="1"/>
  <c r="A2037" i="1" s="1"/>
  <c r="A2042" i="1" s="1"/>
  <c r="A2047" i="1" s="1"/>
  <c r="A2052" i="1" s="1"/>
  <c r="A2057" i="1" s="1"/>
  <c r="A2062" i="1" s="1"/>
  <c r="A2067" i="1" s="1"/>
  <c r="A2072" i="1" s="1"/>
  <c r="A2077" i="1" s="1"/>
  <c r="A2082" i="1" s="1"/>
  <c r="A2087" i="1" s="1"/>
  <c r="A2092" i="1" s="1"/>
  <c r="A2097" i="1" s="1"/>
  <c r="A2102" i="1" s="1"/>
  <c r="A2107" i="1" s="1"/>
  <c r="A2112" i="1" s="1"/>
  <c r="A2117" i="1" s="1"/>
  <c r="A2122" i="1" s="1"/>
  <c r="A2127" i="1" s="1"/>
  <c r="A2132" i="1" s="1"/>
  <c r="A2137" i="1" s="1"/>
  <c r="A2142" i="1" s="1"/>
  <c r="A2147" i="1" s="1"/>
  <c r="A2152" i="1" s="1"/>
  <c r="A2157" i="1" s="1"/>
  <c r="A2162" i="1" s="1"/>
  <c r="A2167" i="1" s="1"/>
  <c r="A2172" i="1" s="1"/>
  <c r="A1566" i="1"/>
  <c r="A1571" i="1" s="1"/>
  <c r="A1576" i="1" s="1"/>
  <c r="A1581" i="1" s="1"/>
  <c r="A1586" i="1" s="1"/>
  <c r="A1591" i="1" s="1"/>
  <c r="A1596" i="1" s="1"/>
  <c r="A1601" i="1" s="1"/>
  <c r="A1606" i="1" s="1"/>
  <c r="A1611" i="1" s="1"/>
  <c r="A1616" i="1" s="1"/>
  <c r="A1621" i="1" s="1"/>
  <c r="A1626" i="1" s="1"/>
  <c r="A1631" i="1" s="1"/>
  <c r="A1636" i="1" s="1"/>
  <c r="A1641" i="1" s="1"/>
  <c r="A1646" i="1" s="1"/>
  <c r="A1651" i="1" s="1"/>
  <c r="A1656" i="1" s="1"/>
  <c r="A1661" i="1" s="1"/>
  <c r="A1666" i="1" s="1"/>
  <c r="A1671" i="1" s="1"/>
  <c r="A1676" i="1" s="1"/>
  <c r="A1681" i="1" s="1"/>
  <c r="A1686" i="1" s="1"/>
  <c r="A1691" i="1" s="1"/>
  <c r="A1696" i="1" s="1"/>
  <c r="A1701" i="1" s="1"/>
  <c r="A1706" i="1" s="1"/>
  <c r="A1711" i="1" s="1"/>
  <c r="A1716" i="1" s="1"/>
  <c r="A1721" i="1" s="1"/>
  <c r="A1726" i="1" s="1"/>
  <c r="A1731" i="1" s="1"/>
  <c r="A1736" i="1" s="1"/>
  <c r="A1741" i="1" s="1"/>
  <c r="A1746" i="1" s="1"/>
  <c r="A1751" i="1" s="1"/>
  <c r="A1756" i="1" s="1"/>
  <c r="A1761" i="1" s="1"/>
  <c r="A1766" i="1" s="1"/>
  <c r="A1771" i="1" s="1"/>
  <c r="A1776" i="1" s="1"/>
  <c r="A1781" i="1" s="1"/>
  <c r="A1786" i="1" s="1"/>
  <c r="A1791" i="1" s="1"/>
  <c r="A1796" i="1" s="1"/>
  <c r="A1801" i="1" s="1"/>
  <c r="A1806" i="1" s="1"/>
  <c r="A1811" i="1" s="1"/>
  <c r="A1816" i="1" s="1"/>
  <c r="A1821" i="1" s="1"/>
  <c r="A1826" i="1" s="1"/>
  <c r="A1831" i="1" s="1"/>
  <c r="A1836" i="1" s="1"/>
  <c r="A1841" i="1" s="1"/>
  <c r="A1846" i="1" s="1"/>
  <c r="A1851" i="1" s="1"/>
  <c r="A1856" i="1" s="1"/>
  <c r="A1861" i="1" s="1"/>
  <c r="A1866" i="1" s="1"/>
  <c r="H323" i="13"/>
  <c r="H324" i="13" s="1"/>
  <c r="H325" i="13" s="1"/>
  <c r="H326" i="13" s="1"/>
  <c r="H332" i="13"/>
  <c r="Z165" i="12"/>
  <c r="N500" i="1" s="1"/>
  <c r="N1418" i="1" s="1"/>
  <c r="AB165" i="12"/>
  <c r="P500" i="1" s="1"/>
  <c r="P1418" i="1" s="1"/>
  <c r="T104" i="12"/>
  <c r="O745" i="1" s="1"/>
  <c r="O1663" i="1" s="1"/>
  <c r="T58" i="12"/>
  <c r="AH53" i="12"/>
  <c r="S53" i="12"/>
  <c r="N694" i="1" s="1"/>
  <c r="N1612" i="1" s="1"/>
  <c r="U53" i="12"/>
  <c r="P694" i="1" s="1"/>
  <c r="P1612" i="1" s="1"/>
  <c r="AA53" i="12"/>
  <c r="O388" i="1" s="1"/>
  <c r="O1306" i="1" s="1"/>
  <c r="P342" i="1"/>
  <c r="N342" i="1"/>
  <c r="P12" i="12"/>
  <c r="K653" i="1" s="1"/>
  <c r="Q8" i="12"/>
  <c r="L699" i="1" l="1"/>
  <c r="L1617" i="1" s="1"/>
  <c r="AS58" i="12"/>
  <c r="O807" i="1"/>
  <c r="O1725" i="1" s="1"/>
  <c r="AA166" i="12"/>
  <c r="O699" i="1"/>
  <c r="O1617" i="1" s="1"/>
  <c r="AV58" i="12"/>
  <c r="T163" i="12"/>
  <c r="S163" i="12" s="1"/>
  <c r="N804" i="1" s="1"/>
  <c r="N1722" i="1" s="1"/>
  <c r="AA162" i="12"/>
  <c r="O497" i="1" s="1"/>
  <c r="O1415" i="1" s="1"/>
  <c r="AB12" i="12"/>
  <c r="P347" i="1" s="1"/>
  <c r="AA11" i="1"/>
  <c r="R1867" i="1"/>
  <c r="AA949" i="1"/>
  <c r="AB161" i="12"/>
  <c r="P496" i="1" s="1"/>
  <c r="P1414" i="1" s="1"/>
  <c r="AI161" i="12"/>
  <c r="P190" i="1" s="1"/>
  <c r="Q22" i="12"/>
  <c r="X22" i="12" s="1"/>
  <c r="L357" i="1" s="1"/>
  <c r="AM17" i="12"/>
  <c r="AE17" i="12"/>
  <c r="L964" i="1" s="1"/>
  <c r="W12" i="12"/>
  <c r="K347" i="1" s="1"/>
  <c r="AN12" i="12"/>
  <c r="M1265" i="1" s="1"/>
  <c r="AL12" i="12"/>
  <c r="K1265" i="1" s="1"/>
  <c r="L1265" i="1"/>
  <c r="AG161" i="12"/>
  <c r="N190" i="1" s="1"/>
  <c r="X8" i="12"/>
  <c r="Y8" i="12" s="1"/>
  <c r="M343" i="1" s="1"/>
  <c r="AM8" i="12"/>
  <c r="AE8" i="12"/>
  <c r="Z161" i="12"/>
  <c r="N496" i="1" s="1"/>
  <c r="N1414" i="1" s="1"/>
  <c r="AM4" i="12"/>
  <c r="AE4" i="12"/>
  <c r="AF12" i="12"/>
  <c r="M16" i="1" s="1"/>
  <c r="AD12" i="12"/>
  <c r="K959" i="1" s="1"/>
  <c r="AL3" i="12"/>
  <c r="K1256" i="1" s="1"/>
  <c r="AN3" i="12"/>
  <c r="M1256" i="1" s="1"/>
  <c r="L1256" i="1"/>
  <c r="R11" i="1"/>
  <c r="AH8" i="12"/>
  <c r="O955" i="1" s="1"/>
  <c r="O1873" i="1" s="1"/>
  <c r="AP8" i="12"/>
  <c r="AG12" i="12"/>
  <c r="N959" i="1" s="1"/>
  <c r="N1877" i="1" s="1"/>
  <c r="AI12" i="12"/>
  <c r="P16" i="1" s="1"/>
  <c r="AH4" i="12"/>
  <c r="AP4" i="12"/>
  <c r="S17" i="12"/>
  <c r="N658" i="1" s="1"/>
  <c r="N1576" i="1" s="1"/>
  <c r="AP17" i="12"/>
  <c r="AH17" i="12"/>
  <c r="O964" i="1" s="1"/>
  <c r="O1882" i="1" s="1"/>
  <c r="AQ12" i="12"/>
  <c r="P1265" i="1" s="1"/>
  <c r="AO12" i="12"/>
  <c r="N1265" i="1" s="1"/>
  <c r="O1265" i="1"/>
  <c r="AO3" i="12"/>
  <c r="N1256" i="1" s="1"/>
  <c r="AQ3" i="12"/>
  <c r="P1256" i="1" s="1"/>
  <c r="O1256" i="1"/>
  <c r="P17" i="12"/>
  <c r="K658" i="1" s="1"/>
  <c r="K1576" i="1" s="1"/>
  <c r="R17" i="12"/>
  <c r="M658" i="1" s="1"/>
  <c r="M1576" i="1" s="1"/>
  <c r="Q13" i="12"/>
  <c r="S8" i="12"/>
  <c r="N649" i="1" s="1"/>
  <c r="N1567" i="1" s="1"/>
  <c r="U17" i="12"/>
  <c r="P658" i="1" s="1"/>
  <c r="P1576" i="1" s="1"/>
  <c r="T22" i="12"/>
  <c r="R1260" i="1"/>
  <c r="T13" i="12"/>
  <c r="O645" i="1"/>
  <c r="O1563" i="1" s="1"/>
  <c r="AA4" i="12"/>
  <c r="O339" i="1" s="1"/>
  <c r="Y3" i="12"/>
  <c r="M338" i="1" s="1"/>
  <c r="W3" i="12"/>
  <c r="K338" i="1" s="1"/>
  <c r="O649" i="1"/>
  <c r="O1567" i="1" s="1"/>
  <c r="AA8" i="12"/>
  <c r="R644" i="1"/>
  <c r="O658" i="1"/>
  <c r="O1576" i="1" s="1"/>
  <c r="AA17" i="12"/>
  <c r="T9" i="12"/>
  <c r="U8" i="12"/>
  <c r="P649" i="1" s="1"/>
  <c r="P1567" i="1" s="1"/>
  <c r="L645" i="1"/>
  <c r="L1563" i="1" s="1"/>
  <c r="X4" i="12"/>
  <c r="L658" i="1"/>
  <c r="L1576" i="1" s="1"/>
  <c r="X17" i="12"/>
  <c r="AB3" i="12"/>
  <c r="P338" i="1" s="1"/>
  <c r="Z3" i="12"/>
  <c r="N338" i="1" s="1"/>
  <c r="L1000" i="1"/>
  <c r="O950" i="1"/>
  <c r="O1868" i="1" s="1"/>
  <c r="O7" i="1"/>
  <c r="N347" i="1"/>
  <c r="P954" i="1"/>
  <c r="P1872" i="1" s="1"/>
  <c r="P11" i="1"/>
  <c r="R699" i="1"/>
  <c r="R745" i="1"/>
  <c r="N1112" i="1"/>
  <c r="N2030" i="1" s="1"/>
  <c r="O803" i="1"/>
  <c r="O1721" i="1" s="1"/>
  <c r="L1872" i="1"/>
  <c r="Y11" i="1" s="1"/>
  <c r="R954" i="1"/>
  <c r="M1867" i="1"/>
  <c r="S1867" i="1" s="1"/>
  <c r="S949" i="1"/>
  <c r="L959" i="1"/>
  <c r="L16" i="1"/>
  <c r="O1000" i="1"/>
  <c r="O1918" i="1" s="1"/>
  <c r="Q1612" i="1"/>
  <c r="Q694" i="1"/>
  <c r="M1562" i="1"/>
  <c r="S1562" i="1" s="1"/>
  <c r="S644" i="1"/>
  <c r="K1562" i="1"/>
  <c r="Q1562" i="1" s="1"/>
  <c r="Q644" i="1"/>
  <c r="L1571" i="1"/>
  <c r="R1571" i="1" s="1"/>
  <c r="R653" i="1"/>
  <c r="L649" i="1"/>
  <c r="AH163" i="12"/>
  <c r="S1260" i="1"/>
  <c r="S342" i="1"/>
  <c r="M347" i="1"/>
  <c r="L347" i="1"/>
  <c r="N954" i="1"/>
  <c r="N1872" i="1" s="1"/>
  <c r="N11" i="1"/>
  <c r="Q1260" i="1"/>
  <c r="Q342" i="1"/>
  <c r="P1112" i="1"/>
  <c r="P2030" i="1" s="1"/>
  <c r="L7" i="1"/>
  <c r="L950" i="1"/>
  <c r="O1117" i="1"/>
  <c r="O2035" i="1" s="1"/>
  <c r="O959" i="1"/>
  <c r="O1877" i="1" s="1"/>
  <c r="O16" i="1"/>
  <c r="Q949" i="1"/>
  <c r="S1255" i="1"/>
  <c r="S337" i="1"/>
  <c r="M954" i="1"/>
  <c r="M11" i="1"/>
  <c r="K1571" i="1"/>
  <c r="Q1571" i="1" s="1"/>
  <c r="Q653" i="1"/>
  <c r="K16" i="1"/>
  <c r="K11" i="1"/>
  <c r="K954" i="1"/>
  <c r="U163" i="12"/>
  <c r="P804" i="1" s="1"/>
  <c r="P1722" i="1" s="1"/>
  <c r="S1612" i="1"/>
  <c r="S694" i="1"/>
  <c r="R388" i="1"/>
  <c r="M1571" i="1"/>
  <c r="S1571" i="1" s="1"/>
  <c r="S653" i="1"/>
  <c r="R338" i="1"/>
  <c r="O1108" i="1"/>
  <c r="O2026" i="1" s="1"/>
  <c r="AH162" i="12"/>
  <c r="O191" i="1" s="1"/>
  <c r="Q9" i="12"/>
  <c r="U162" i="12"/>
  <c r="P803" i="1" s="1"/>
  <c r="P1721" i="1" s="1"/>
  <c r="S162" i="12"/>
  <c r="N803" i="1" s="1"/>
  <c r="N1721" i="1" s="1"/>
  <c r="P8" i="12"/>
  <c r="K649" i="1" s="1"/>
  <c r="R8" i="12"/>
  <c r="M649" i="1" s="1"/>
  <c r="AI107" i="13"/>
  <c r="AG107" i="13"/>
  <c r="U108" i="13"/>
  <c r="AA108" i="13"/>
  <c r="S108" i="13"/>
  <c r="T109" i="13"/>
  <c r="AH108" i="13"/>
  <c r="Z107" i="13"/>
  <c r="AB107" i="13"/>
  <c r="N64" i="13"/>
  <c r="L64" i="13"/>
  <c r="Z95" i="13"/>
  <c r="AB95" i="13"/>
  <c r="AF18" i="13"/>
  <c r="AD18" i="13"/>
  <c r="Y34" i="13"/>
  <c r="W34" i="13"/>
  <c r="AB9" i="13"/>
  <c r="Z9" i="13"/>
  <c r="AF14" i="13"/>
  <c r="AD14" i="13"/>
  <c r="X100" i="13"/>
  <c r="R100" i="13"/>
  <c r="P100" i="13"/>
  <c r="Q96" i="13"/>
  <c r="Q97" i="13" s="1"/>
  <c r="AE100" i="13"/>
  <c r="Q105" i="13"/>
  <c r="Z13" i="13"/>
  <c r="AB13" i="13"/>
  <c r="J101" i="13"/>
  <c r="I96" i="13"/>
  <c r="K96" i="13"/>
  <c r="J92" i="13"/>
  <c r="J93" i="13" s="1"/>
  <c r="S113" i="13"/>
  <c r="AH113" i="13"/>
  <c r="U113" i="13"/>
  <c r="AA113" i="13"/>
  <c r="T114" i="13"/>
  <c r="N119" i="13"/>
  <c r="L119" i="13"/>
  <c r="I40" i="13"/>
  <c r="K40" i="13"/>
  <c r="J54" i="13"/>
  <c r="J45" i="13"/>
  <c r="J46" i="13" s="1"/>
  <c r="J47" i="13" s="1"/>
  <c r="J48" i="13" s="1"/>
  <c r="I49" i="13"/>
  <c r="K49" i="13"/>
  <c r="N45" i="13"/>
  <c r="L45" i="13"/>
  <c r="AI22" i="13"/>
  <c r="AG22" i="13"/>
  <c r="Y20" i="13"/>
  <c r="W20" i="13"/>
  <c r="U122" i="13"/>
  <c r="AH122" i="13"/>
  <c r="AA122" i="13"/>
  <c r="S122" i="13"/>
  <c r="AH121" i="13"/>
  <c r="AA121" i="13"/>
  <c r="U121" i="13"/>
  <c r="S121" i="13"/>
  <c r="AG117" i="13"/>
  <c r="AI117" i="13"/>
  <c r="K59" i="13"/>
  <c r="I59" i="13"/>
  <c r="AG34" i="13"/>
  <c r="AI34" i="13"/>
  <c r="N57" i="13"/>
  <c r="L57" i="13"/>
  <c r="M58" i="13"/>
  <c r="AF27" i="13"/>
  <c r="AD27" i="13"/>
  <c r="AF43" i="13"/>
  <c r="AD43" i="13"/>
  <c r="Y43" i="13"/>
  <c r="W43" i="13"/>
  <c r="X15" i="13"/>
  <c r="AE15" i="13"/>
  <c r="R15" i="13"/>
  <c r="P15" i="13"/>
  <c r="Q16" i="13"/>
  <c r="W19" i="13"/>
  <c r="Y19" i="13"/>
  <c r="I28" i="13"/>
  <c r="K28" i="13"/>
  <c r="AG15" i="13"/>
  <c r="AI15" i="13"/>
  <c r="S39" i="13"/>
  <c r="AH39" i="13"/>
  <c r="AA39" i="13"/>
  <c r="U39" i="13"/>
  <c r="AB43" i="13"/>
  <c r="Z43" i="13"/>
  <c r="N61" i="13"/>
  <c r="L61" i="13"/>
  <c r="N70" i="13"/>
  <c r="M66" i="13"/>
  <c r="M67" i="13" s="1"/>
  <c r="M68" i="13" s="1"/>
  <c r="M69" i="13" s="1"/>
  <c r="M75" i="13"/>
  <c r="L70" i="13"/>
  <c r="AB34" i="13"/>
  <c r="Z34" i="13"/>
  <c r="AG95" i="13"/>
  <c r="AI95" i="13"/>
  <c r="AA96" i="13"/>
  <c r="AH96" i="13"/>
  <c r="S96" i="13"/>
  <c r="U96" i="13"/>
  <c r="N87" i="13"/>
  <c r="L87" i="13"/>
  <c r="M92" i="13"/>
  <c r="M93" i="13" s="1"/>
  <c r="M101" i="13"/>
  <c r="L96" i="13"/>
  <c r="N96" i="13"/>
  <c r="R32" i="13"/>
  <c r="P32" i="13"/>
  <c r="Q28" i="13"/>
  <c r="Q29" i="13" s="1"/>
  <c r="Q30" i="13" s="1"/>
  <c r="AE32" i="13"/>
  <c r="X32" i="13"/>
  <c r="Y27" i="13"/>
  <c r="W27" i="13"/>
  <c r="X48" i="13"/>
  <c r="P48" i="13"/>
  <c r="AE48" i="13"/>
  <c r="R48" i="13"/>
  <c r="Q53" i="13"/>
  <c r="Q44" i="13"/>
  <c r="Q45" i="13" s="1"/>
  <c r="AH10" i="13"/>
  <c r="S10" i="13"/>
  <c r="AA10" i="13"/>
  <c r="U10" i="13"/>
  <c r="T11" i="13"/>
  <c r="AI5" i="13"/>
  <c r="AG5" i="13"/>
  <c r="Q157" i="13"/>
  <c r="AE126" i="13"/>
  <c r="X126" i="13"/>
  <c r="R126" i="13"/>
  <c r="P126" i="13"/>
  <c r="Q131" i="13"/>
  <c r="AB116" i="13"/>
  <c r="Z116" i="13"/>
  <c r="K122" i="13"/>
  <c r="J118" i="13"/>
  <c r="J119" i="13" s="1"/>
  <c r="J120" i="13" s="1"/>
  <c r="J121" i="13" s="1"/>
  <c r="J123" i="13"/>
  <c r="J124" i="13" s="1"/>
  <c r="I122" i="13"/>
  <c r="Y6" i="13"/>
  <c r="W6" i="13"/>
  <c r="AB69" i="13"/>
  <c r="Z69" i="13"/>
  <c r="N118" i="13"/>
  <c r="L118" i="13"/>
  <c r="J41" i="13"/>
  <c r="Q79" i="13"/>
  <c r="X74" i="13"/>
  <c r="R74" i="13"/>
  <c r="Q70" i="13"/>
  <c r="Q71" i="13" s="1"/>
  <c r="Q72" i="13" s="1"/>
  <c r="Q73" i="13" s="1"/>
  <c r="AE74" i="13"/>
  <c r="P74" i="13"/>
  <c r="AD69" i="13"/>
  <c r="AF69" i="13"/>
  <c r="U18" i="13"/>
  <c r="S18" i="13"/>
  <c r="AH18" i="13"/>
  <c r="AA18" i="13"/>
  <c r="Z22" i="13"/>
  <c r="AB22" i="13"/>
  <c r="AF35" i="13"/>
  <c r="AD35" i="13"/>
  <c r="AF20" i="13"/>
  <c r="AD20" i="13"/>
  <c r="AB117" i="13"/>
  <c r="Z117" i="13"/>
  <c r="Z16" i="13"/>
  <c r="AB16" i="13"/>
  <c r="AB35" i="13"/>
  <c r="Z35" i="13"/>
  <c r="S41" i="13"/>
  <c r="AH41" i="13"/>
  <c r="AA41" i="13"/>
  <c r="U41" i="13"/>
  <c r="T42" i="13"/>
  <c r="AG43" i="13"/>
  <c r="AI43" i="13"/>
  <c r="N63" i="13"/>
  <c r="L63" i="13"/>
  <c r="AA97" i="13"/>
  <c r="AH97" i="13"/>
  <c r="U97" i="13"/>
  <c r="S97" i="13"/>
  <c r="L88" i="13"/>
  <c r="N88" i="13"/>
  <c r="K61" i="13"/>
  <c r="I61" i="13"/>
  <c r="J75" i="13"/>
  <c r="J66" i="13"/>
  <c r="J67" i="13" s="1"/>
  <c r="J68" i="13" s="1"/>
  <c r="J69" i="13" s="1"/>
  <c r="I70" i="13"/>
  <c r="K70" i="13"/>
  <c r="AE23" i="13"/>
  <c r="X23" i="13"/>
  <c r="R23" i="13"/>
  <c r="P23" i="13"/>
  <c r="X39" i="13"/>
  <c r="P39" i="13"/>
  <c r="R39" i="13"/>
  <c r="AE39" i="13"/>
  <c r="Q40" i="13"/>
  <c r="AG9" i="13"/>
  <c r="AI9" i="13"/>
  <c r="W14" i="13"/>
  <c r="Y14" i="13"/>
  <c r="Z5" i="13"/>
  <c r="AB5" i="13"/>
  <c r="W95" i="13"/>
  <c r="Y95" i="13"/>
  <c r="AG13" i="13"/>
  <c r="AI13" i="13"/>
  <c r="I87" i="13"/>
  <c r="K87" i="13"/>
  <c r="Z14" i="13"/>
  <c r="AB14" i="13"/>
  <c r="AG112" i="13"/>
  <c r="AI112" i="13"/>
  <c r="S65" i="13"/>
  <c r="AH65" i="13"/>
  <c r="AA65" i="13"/>
  <c r="U65" i="13"/>
  <c r="AG69" i="13"/>
  <c r="AI69" i="13"/>
  <c r="T79" i="13"/>
  <c r="S74" i="13"/>
  <c r="U74" i="13"/>
  <c r="AA74" i="13"/>
  <c r="T70" i="13"/>
  <c r="AH74" i="13"/>
  <c r="T71" i="13"/>
  <c r="M46" i="13"/>
  <c r="X36" i="13"/>
  <c r="AE36" i="13"/>
  <c r="R36" i="13"/>
  <c r="P36" i="13"/>
  <c r="Q37" i="13"/>
  <c r="X66" i="13"/>
  <c r="P66" i="13"/>
  <c r="AE66" i="13"/>
  <c r="R66" i="13"/>
  <c r="X65" i="13"/>
  <c r="AE65" i="13"/>
  <c r="R65" i="13"/>
  <c r="P65" i="13"/>
  <c r="Y69" i="13"/>
  <c r="W69" i="13"/>
  <c r="S27" i="13"/>
  <c r="AH27" i="13"/>
  <c r="AA27" i="13"/>
  <c r="U27" i="13"/>
  <c r="T32" i="13"/>
  <c r="T23" i="13"/>
  <c r="T24" i="13" s="1"/>
  <c r="T123" i="13"/>
  <c r="AB125" i="13"/>
  <c r="Z125" i="13"/>
  <c r="N37" i="13"/>
  <c r="L37" i="13"/>
  <c r="M38" i="13"/>
  <c r="AI16" i="13"/>
  <c r="AG16" i="13"/>
  <c r="AG35" i="13"/>
  <c r="AI35" i="13"/>
  <c r="AB15" i="13"/>
  <c r="Z15" i="13"/>
  <c r="W11" i="13"/>
  <c r="Y11" i="13"/>
  <c r="F26" i="13"/>
  <c r="X21" i="13"/>
  <c r="AE21" i="13"/>
  <c r="R21" i="13"/>
  <c r="P21" i="13"/>
  <c r="AD19" i="13"/>
  <c r="AF19" i="13"/>
  <c r="S40" i="13"/>
  <c r="AH40" i="13"/>
  <c r="U40" i="13"/>
  <c r="AA40" i="13"/>
  <c r="S48" i="13"/>
  <c r="AH48" i="13"/>
  <c r="AA48" i="13"/>
  <c r="U48" i="13"/>
  <c r="T44" i="13"/>
  <c r="T45" i="13" s="1"/>
  <c r="T53" i="13"/>
  <c r="AF11" i="13"/>
  <c r="AD11" i="13"/>
  <c r="N62" i="13"/>
  <c r="L62" i="13"/>
  <c r="T98" i="13"/>
  <c r="T157" i="13"/>
  <c r="U126" i="13"/>
  <c r="T131" i="13"/>
  <c r="AA126" i="13"/>
  <c r="S126" i="13"/>
  <c r="AH126" i="13"/>
  <c r="M89" i="13"/>
  <c r="J62" i="13"/>
  <c r="N41" i="13"/>
  <c r="L41" i="13"/>
  <c r="M42" i="13"/>
  <c r="Y18" i="13"/>
  <c r="W18" i="13"/>
  <c r="Q24" i="13"/>
  <c r="AF34" i="13"/>
  <c r="AD34" i="13"/>
  <c r="S6" i="13"/>
  <c r="U6" i="13"/>
  <c r="AH6" i="13"/>
  <c r="AA6" i="13"/>
  <c r="AF95" i="13"/>
  <c r="AD95" i="13"/>
  <c r="J88" i="13"/>
  <c r="AG116" i="13"/>
  <c r="AI116" i="13"/>
  <c r="AI14" i="13"/>
  <c r="AG14" i="13"/>
  <c r="AB112" i="13"/>
  <c r="Z112" i="13"/>
  <c r="AD6" i="13"/>
  <c r="AF6" i="13"/>
  <c r="T66" i="13"/>
  <c r="M120" i="13"/>
  <c r="N54" i="13"/>
  <c r="L54" i="13"/>
  <c r="M50" i="13"/>
  <c r="M51" i="13" s="1"/>
  <c r="M52" i="13" s="1"/>
  <c r="I32" i="13"/>
  <c r="K32" i="13"/>
  <c r="J33" i="13"/>
  <c r="Q67" i="13"/>
  <c r="S19" i="13"/>
  <c r="AH19" i="13"/>
  <c r="U19" i="13"/>
  <c r="AA19" i="13"/>
  <c r="T20" i="13"/>
  <c r="Y35" i="13"/>
  <c r="W35" i="13"/>
  <c r="AG125" i="13"/>
  <c r="AI125" i="13"/>
  <c r="S118" i="13"/>
  <c r="AH118" i="13"/>
  <c r="U118" i="13"/>
  <c r="AA118" i="13"/>
  <c r="T119" i="13"/>
  <c r="S36" i="13"/>
  <c r="U36" i="13"/>
  <c r="AA36" i="13"/>
  <c r="AH36" i="13"/>
  <c r="T37" i="13"/>
  <c r="S4" i="12"/>
  <c r="N645" i="1" s="1"/>
  <c r="N1563" i="1" s="1"/>
  <c r="U4" i="12"/>
  <c r="P645" i="1" s="1"/>
  <c r="P1563" i="1" s="1"/>
  <c r="T5" i="12"/>
  <c r="AG53" i="12"/>
  <c r="AI53" i="12"/>
  <c r="Q1867" i="1"/>
  <c r="P58" i="12"/>
  <c r="K699" i="1" s="1"/>
  <c r="K1617" i="1" s="1"/>
  <c r="Q63" i="12"/>
  <c r="X58" i="12"/>
  <c r="AE58" i="12"/>
  <c r="Q54" i="12"/>
  <c r="R58" i="12"/>
  <c r="M699" i="1" s="1"/>
  <c r="M1617" i="1" s="1"/>
  <c r="Q155" i="12"/>
  <c r="L796" i="1" s="1"/>
  <c r="L1714" i="1" s="1"/>
  <c r="Q109" i="12"/>
  <c r="L750" i="1" s="1"/>
  <c r="L1668" i="1" s="1"/>
  <c r="AE104" i="12"/>
  <c r="L133" i="1" s="1"/>
  <c r="P104" i="12"/>
  <c r="K745" i="1" s="1"/>
  <c r="K1663" i="1" s="1"/>
  <c r="R104" i="12"/>
  <c r="M745" i="1" s="1"/>
  <c r="M1663" i="1" s="1"/>
  <c r="X104" i="12"/>
  <c r="L439" i="1" s="1"/>
  <c r="L1357" i="1" s="1"/>
  <c r="R4" i="12"/>
  <c r="M645" i="1" s="1"/>
  <c r="P4" i="12"/>
  <c r="K645" i="1" s="1"/>
  <c r="Q5" i="12"/>
  <c r="Z170" i="12"/>
  <c r="N505" i="1" s="1"/>
  <c r="N1423" i="1" s="1"/>
  <c r="AB170" i="12"/>
  <c r="P505" i="1" s="1"/>
  <c r="P1423" i="1" s="1"/>
  <c r="AD53" i="12"/>
  <c r="AF53" i="12"/>
  <c r="S6" i="1"/>
  <c r="AB53" i="12"/>
  <c r="P388" i="1" s="1"/>
  <c r="P1306" i="1" s="1"/>
  <c r="Z53" i="12"/>
  <c r="N388" i="1" s="1"/>
  <c r="N1306" i="1" s="1"/>
  <c r="AH58" i="12"/>
  <c r="T54" i="12"/>
  <c r="O695" i="1" s="1"/>
  <c r="O1613" i="1" s="1"/>
  <c r="S58" i="12"/>
  <c r="N699" i="1" s="1"/>
  <c r="N1617" i="1" s="1"/>
  <c r="U58" i="12"/>
  <c r="P699" i="1" s="1"/>
  <c r="P1617" i="1" s="1"/>
  <c r="T63" i="12"/>
  <c r="AA58" i="12"/>
  <c r="R1612" i="1"/>
  <c r="AG3" i="12"/>
  <c r="AI3" i="12"/>
  <c r="AD3" i="12"/>
  <c r="AF3" i="12"/>
  <c r="U166" i="12"/>
  <c r="P807" i="1" s="1"/>
  <c r="P1725" i="1" s="1"/>
  <c r="AH166" i="12"/>
  <c r="O195" i="1" s="1"/>
  <c r="S166" i="12"/>
  <c r="N807" i="1" s="1"/>
  <c r="N1725" i="1" s="1"/>
  <c r="AI170" i="12"/>
  <c r="P199" i="1" s="1"/>
  <c r="AG170" i="12"/>
  <c r="N199" i="1" s="1"/>
  <c r="H337" i="13"/>
  <c r="H328" i="13"/>
  <c r="H329" i="13" s="1"/>
  <c r="H330" i="13" s="1"/>
  <c r="H331" i="13" s="1"/>
  <c r="Q1566" i="1"/>
  <c r="U104" i="12"/>
  <c r="P745" i="1" s="1"/>
  <c r="P1663" i="1" s="1"/>
  <c r="T155" i="12"/>
  <c r="O796" i="1" s="1"/>
  <c r="O1714" i="1" s="1"/>
  <c r="T109" i="12"/>
  <c r="O750" i="1" s="1"/>
  <c r="O1668" i="1" s="1"/>
  <c r="AH104" i="12"/>
  <c r="O133" i="1" s="1"/>
  <c r="AA104" i="12"/>
  <c r="O439" i="1" s="1"/>
  <c r="O1357" i="1" s="1"/>
  <c r="S104" i="12"/>
  <c r="N745" i="1" s="1"/>
  <c r="N1663" i="1" s="1"/>
  <c r="Y53" i="12"/>
  <c r="M388" i="1" s="1"/>
  <c r="M1306" i="1" s="1"/>
  <c r="W53" i="12"/>
  <c r="K388" i="1" s="1"/>
  <c r="K1306" i="1" s="1"/>
  <c r="R1562" i="1"/>
  <c r="T167" i="12"/>
  <c r="U175" i="12"/>
  <c r="P816" i="1" s="1"/>
  <c r="P1734" i="1" s="1"/>
  <c r="T180" i="12"/>
  <c r="AH175" i="12"/>
  <c r="O204" i="1" s="1"/>
  <c r="T171" i="12"/>
  <c r="AA175" i="12"/>
  <c r="O510" i="1" s="1"/>
  <c r="O1428" i="1" s="1"/>
  <c r="S175" i="12"/>
  <c r="N816" i="1" s="1"/>
  <c r="N1734" i="1" s="1"/>
  <c r="H388" i="13"/>
  <c r="H379" i="13"/>
  <c r="H380" i="13" s="1"/>
  <c r="H381" i="13" s="1"/>
  <c r="H382" i="13" s="1"/>
  <c r="H286" i="13"/>
  <c r="H277" i="13"/>
  <c r="H278" i="13" s="1"/>
  <c r="H279" i="13" s="1"/>
  <c r="H280" i="13" s="1"/>
  <c r="O808" i="1" l="1"/>
  <c r="O1726" i="1" s="1"/>
  <c r="AA167" i="12"/>
  <c r="Z166" i="12"/>
  <c r="AB166" i="12"/>
  <c r="P501" i="1" s="1"/>
  <c r="P1419" i="1" s="1"/>
  <c r="O812" i="1"/>
  <c r="O1730" i="1" s="1"/>
  <c r="AA171" i="12"/>
  <c r="O393" i="1"/>
  <c r="O1311" i="1" s="1"/>
  <c r="AA54" i="12"/>
  <c r="L393" i="1"/>
  <c r="L1311" i="1" s="1"/>
  <c r="X54" i="12"/>
  <c r="X55" i="12"/>
  <c r="X56" i="12"/>
  <c r="X57" i="12"/>
  <c r="L663" i="1"/>
  <c r="L1581" i="1" s="1"/>
  <c r="AW58" i="12"/>
  <c r="AU58" i="12"/>
  <c r="O87" i="1"/>
  <c r="AV54" i="12"/>
  <c r="O83" i="1" s="1"/>
  <c r="AV55" i="12"/>
  <c r="O84" i="1" s="1"/>
  <c r="AV56" i="12"/>
  <c r="AS54" i="12"/>
  <c r="L83" i="1" s="1"/>
  <c r="AT58" i="12"/>
  <c r="AR58" i="12"/>
  <c r="L87" i="1"/>
  <c r="AC87" i="1" s="1"/>
  <c r="O501" i="1"/>
  <c r="O1419" i="1" s="1"/>
  <c r="O804" i="1"/>
  <c r="O1722" i="1" s="1"/>
  <c r="AA163" i="12"/>
  <c r="O704" i="1"/>
  <c r="O1622" i="1" s="1"/>
  <c r="AV63" i="12"/>
  <c r="L704" i="1"/>
  <c r="L1622" i="1" s="1"/>
  <c r="AS63" i="12"/>
  <c r="T164" i="12"/>
  <c r="AA16" i="1"/>
  <c r="L1918" i="1"/>
  <c r="Y82" i="1" s="1"/>
  <c r="AA82" i="1"/>
  <c r="AA7" i="1"/>
  <c r="Z6" i="1"/>
  <c r="P1108" i="1"/>
  <c r="P2026" i="1" s="1"/>
  <c r="R1872" i="1"/>
  <c r="AA954" i="1"/>
  <c r="P22" i="12"/>
  <c r="K663" i="1" s="1"/>
  <c r="K1581" i="1" s="1"/>
  <c r="AB162" i="12"/>
  <c r="P497" i="1" s="1"/>
  <c r="P1415" i="1" s="1"/>
  <c r="Z162" i="12"/>
  <c r="N497" i="1" s="1"/>
  <c r="N1415" i="1" s="1"/>
  <c r="Q18" i="12"/>
  <c r="X18" i="12" s="1"/>
  <c r="Y18" i="12" s="1"/>
  <c r="R22" i="12"/>
  <c r="M663" i="1" s="1"/>
  <c r="M1581" i="1" s="1"/>
  <c r="O12" i="1"/>
  <c r="N1108" i="1"/>
  <c r="N2026" i="1" s="1"/>
  <c r="AM5" i="12"/>
  <c r="AE5" i="12"/>
  <c r="AD4" i="12"/>
  <c r="AF4" i="12"/>
  <c r="AN4" i="12"/>
  <c r="M1257" i="1" s="1"/>
  <c r="AL4" i="12"/>
  <c r="K1257" i="1" s="1"/>
  <c r="L1257" i="1"/>
  <c r="AE22" i="12"/>
  <c r="L26" i="1" s="1"/>
  <c r="AM22" i="12"/>
  <c r="Q27" i="12"/>
  <c r="Q23" i="12" s="1"/>
  <c r="X9" i="12"/>
  <c r="W9" i="12" s="1"/>
  <c r="K344" i="1" s="1"/>
  <c r="AM9" i="12"/>
  <c r="AE9" i="12"/>
  <c r="W8" i="12"/>
  <c r="K343" i="1" s="1"/>
  <c r="AN8" i="12"/>
  <c r="M1261" i="1" s="1"/>
  <c r="AL8" i="12"/>
  <c r="K1261" i="1" s="1"/>
  <c r="L1261" i="1"/>
  <c r="AN17" i="12"/>
  <c r="M1270" i="1" s="1"/>
  <c r="AL17" i="12"/>
  <c r="K1270" i="1" s="1"/>
  <c r="L1270" i="1"/>
  <c r="AG163" i="12"/>
  <c r="N192" i="1" s="1"/>
  <c r="O192" i="1"/>
  <c r="L654" i="1"/>
  <c r="L1572" i="1" s="1"/>
  <c r="AE13" i="12"/>
  <c r="L17" i="1" s="1"/>
  <c r="Z16" i="1" s="1"/>
  <c r="AM13" i="12"/>
  <c r="AF8" i="12"/>
  <c r="M12" i="1" s="1"/>
  <c r="AD8" i="12"/>
  <c r="AD17" i="12"/>
  <c r="AF17" i="12"/>
  <c r="M21" i="1" s="1"/>
  <c r="N16" i="1"/>
  <c r="Q16" i="1" s="1"/>
  <c r="Q1576" i="1"/>
  <c r="AP22" i="12"/>
  <c r="AH22" i="12"/>
  <c r="O969" i="1" s="1"/>
  <c r="O1887" i="1" s="1"/>
  <c r="AO17" i="12"/>
  <c r="N1270" i="1" s="1"/>
  <c r="O1270" i="1"/>
  <c r="AQ17" i="12"/>
  <c r="P1270" i="1" s="1"/>
  <c r="AP5" i="12"/>
  <c r="AH5" i="12"/>
  <c r="U9" i="12"/>
  <c r="P650" i="1" s="1"/>
  <c r="P1568" i="1" s="1"/>
  <c r="AP9" i="12"/>
  <c r="AH9" i="12"/>
  <c r="O13" i="1" s="1"/>
  <c r="AA13" i="12"/>
  <c r="Z13" i="12" s="1"/>
  <c r="N348" i="1" s="1"/>
  <c r="AP13" i="12"/>
  <c r="AH13" i="12"/>
  <c r="AQ4" i="12"/>
  <c r="P1257" i="1" s="1"/>
  <c r="AO4" i="12"/>
  <c r="N1257" i="1" s="1"/>
  <c r="O1257" i="1"/>
  <c r="AQ8" i="12"/>
  <c r="P1261" i="1" s="1"/>
  <c r="O1261" i="1"/>
  <c r="AO8" i="12"/>
  <c r="N1261" i="1" s="1"/>
  <c r="AG17" i="12"/>
  <c r="N21" i="1" s="1"/>
  <c r="AI17" i="12"/>
  <c r="P21" i="1" s="1"/>
  <c r="AG4" i="12"/>
  <c r="AI4" i="12"/>
  <c r="AG8" i="12"/>
  <c r="N955" i="1" s="1"/>
  <c r="N1873" i="1" s="1"/>
  <c r="AI8" i="12"/>
  <c r="P955" i="1" s="1"/>
  <c r="P1873" i="1" s="1"/>
  <c r="T55" i="12"/>
  <c r="M959" i="1"/>
  <c r="M1877" i="1" s="1"/>
  <c r="P959" i="1"/>
  <c r="P1877" i="1" s="1"/>
  <c r="R13" i="12"/>
  <c r="M654" i="1" s="1"/>
  <c r="M1572" i="1" s="1"/>
  <c r="S9" i="12"/>
  <c r="N650" i="1" s="1"/>
  <c r="N1568" i="1" s="1"/>
  <c r="T10" i="12"/>
  <c r="U10" i="12" s="1"/>
  <c r="P651" i="1" s="1"/>
  <c r="P1569" i="1" s="1"/>
  <c r="Q14" i="12"/>
  <c r="O960" i="1"/>
  <c r="O1878" i="1" s="1"/>
  <c r="S658" i="1"/>
  <c r="D3" i="4" s="1"/>
  <c r="Q658" i="1"/>
  <c r="B3" i="4" s="1"/>
  <c r="L21" i="1"/>
  <c r="K964" i="1"/>
  <c r="T18" i="12"/>
  <c r="T14" i="12"/>
  <c r="P13" i="12"/>
  <c r="K654" i="1" s="1"/>
  <c r="K1572" i="1" s="1"/>
  <c r="S1576" i="1"/>
  <c r="X13" i="12"/>
  <c r="L348" i="1" s="1"/>
  <c r="O21" i="1"/>
  <c r="T27" i="12"/>
  <c r="U22" i="12"/>
  <c r="P663" i="1" s="1"/>
  <c r="P1581" i="1" s="1"/>
  <c r="O663" i="1"/>
  <c r="O1581" i="1" s="1"/>
  <c r="R1581" i="1" s="1"/>
  <c r="S22" i="12"/>
  <c r="N663" i="1" s="1"/>
  <c r="N1581" i="1" s="1"/>
  <c r="AA22" i="12"/>
  <c r="O357" i="1" s="1"/>
  <c r="Q11" i="1"/>
  <c r="S16" i="1"/>
  <c r="U13" i="12"/>
  <c r="P654" i="1" s="1"/>
  <c r="P1572" i="1" s="1"/>
  <c r="R645" i="1"/>
  <c r="S13" i="12"/>
  <c r="N654" i="1" s="1"/>
  <c r="N1572" i="1" s="1"/>
  <c r="R658" i="1"/>
  <c r="C3" i="4" s="1"/>
  <c r="O654" i="1"/>
  <c r="W4" i="12"/>
  <c r="K339" i="1" s="1"/>
  <c r="Y4" i="12"/>
  <c r="M339" i="1" s="1"/>
  <c r="AB17" i="12"/>
  <c r="P352" i="1" s="1"/>
  <c r="Z17" i="12"/>
  <c r="N352" i="1" s="1"/>
  <c r="O352" i="1"/>
  <c r="O646" i="1"/>
  <c r="O1564" i="1" s="1"/>
  <c r="AA5" i="12"/>
  <c r="O340" i="1" s="1"/>
  <c r="AH164" i="12"/>
  <c r="O193" i="1" s="1"/>
  <c r="Q10" i="12"/>
  <c r="U164" i="12"/>
  <c r="P805" i="1" s="1"/>
  <c r="P1723" i="1" s="1"/>
  <c r="Z163" i="12"/>
  <c r="N498" i="1" s="1"/>
  <c r="N1416" i="1" s="1"/>
  <c r="R1576" i="1"/>
  <c r="W17" i="12"/>
  <c r="K352" i="1" s="1"/>
  <c r="Y17" i="12"/>
  <c r="M352" i="1" s="1"/>
  <c r="L352" i="1"/>
  <c r="Y22" i="12"/>
  <c r="M357" i="1" s="1"/>
  <c r="W22" i="12"/>
  <c r="K357" i="1" s="1"/>
  <c r="AB4" i="12"/>
  <c r="P339" i="1" s="1"/>
  <c r="Z4" i="12"/>
  <c r="N339" i="1" s="1"/>
  <c r="R7" i="1"/>
  <c r="S164" i="12"/>
  <c r="N805" i="1" s="1"/>
  <c r="N1723" i="1" s="1"/>
  <c r="L646" i="1"/>
  <c r="L1564" i="1" s="1"/>
  <c r="X5" i="12"/>
  <c r="L340" i="1" s="1"/>
  <c r="L339" i="1"/>
  <c r="R339" i="1" s="1"/>
  <c r="S11" i="1"/>
  <c r="O650" i="1"/>
  <c r="O1568" i="1" s="1"/>
  <c r="AA9" i="12"/>
  <c r="Z8" i="12"/>
  <c r="N343" i="1" s="1"/>
  <c r="AB8" i="12"/>
  <c r="P343" i="1" s="1"/>
  <c r="S343" i="1" s="1"/>
  <c r="O343" i="1"/>
  <c r="M7" i="1"/>
  <c r="M950" i="1"/>
  <c r="L951" i="1"/>
  <c r="L8" i="1"/>
  <c r="Z7" i="1" s="1"/>
  <c r="K1567" i="1"/>
  <c r="Q1567" i="1" s="1"/>
  <c r="Q649" i="1"/>
  <c r="O1122" i="1"/>
  <c r="O2040" i="1" s="1"/>
  <c r="Q1256" i="1"/>
  <c r="Q338" i="1"/>
  <c r="S1306" i="1"/>
  <c r="S388" i="1"/>
  <c r="K950" i="1"/>
  <c r="K7" i="1"/>
  <c r="T56" i="12"/>
  <c r="AH56" i="12" s="1"/>
  <c r="K1563" i="1"/>
  <c r="Q1563" i="1" s="1"/>
  <c r="Q645" i="1"/>
  <c r="S1663" i="1"/>
  <c r="S745" i="1"/>
  <c r="R796" i="1"/>
  <c r="R393" i="1"/>
  <c r="O951" i="1"/>
  <c r="O1869" i="1" s="1"/>
  <c r="O8" i="1"/>
  <c r="L955" i="1"/>
  <c r="L12" i="1"/>
  <c r="Q1265" i="1"/>
  <c r="Q347" i="1"/>
  <c r="S1265" i="1"/>
  <c r="S347" i="1"/>
  <c r="L1567" i="1"/>
  <c r="R1567" i="1" s="1"/>
  <c r="R649" i="1"/>
  <c r="L1882" i="1"/>
  <c r="Y21" i="1" s="1"/>
  <c r="R964" i="1"/>
  <c r="C4" i="4" s="1"/>
  <c r="Q1306" i="1"/>
  <c r="Q388" i="1"/>
  <c r="R439" i="1"/>
  <c r="L1005" i="1"/>
  <c r="K1872" i="1"/>
  <c r="Q1872" i="1" s="1"/>
  <c r="Q954" i="1"/>
  <c r="R1265" i="1"/>
  <c r="R347" i="1"/>
  <c r="O1110" i="1"/>
  <c r="O2028" i="1" s="1"/>
  <c r="L1877" i="1"/>
  <c r="Y16" i="1" s="1"/>
  <c r="R959" i="1"/>
  <c r="O821" i="1"/>
  <c r="O1739" i="1" s="1"/>
  <c r="T185" i="12"/>
  <c r="S1256" i="1"/>
  <c r="S338" i="1"/>
  <c r="O1051" i="1"/>
  <c r="O1969" i="1" s="1"/>
  <c r="N1117" i="1"/>
  <c r="N2035" i="1" s="1"/>
  <c r="O1113" i="1"/>
  <c r="O2031" i="1" s="1"/>
  <c r="P950" i="1"/>
  <c r="P1868" i="1" s="1"/>
  <c r="P7" i="1"/>
  <c r="O1005" i="1"/>
  <c r="O1923" i="1" s="1"/>
  <c r="M1563" i="1"/>
  <c r="S1563" i="1" s="1"/>
  <c r="S645" i="1"/>
  <c r="Q1663" i="1"/>
  <c r="Q745" i="1"/>
  <c r="S1617" i="1"/>
  <c r="S699" i="1"/>
  <c r="P1000" i="1"/>
  <c r="P1918" i="1" s="1"/>
  <c r="AI163" i="12"/>
  <c r="P192" i="1" s="1"/>
  <c r="O1109" i="1"/>
  <c r="O2027" i="1" s="1"/>
  <c r="L343" i="1"/>
  <c r="R82" i="1"/>
  <c r="K1000" i="1"/>
  <c r="K1918" i="1" s="1"/>
  <c r="R750" i="1"/>
  <c r="L650" i="1"/>
  <c r="P9" i="12"/>
  <c r="R9" i="12"/>
  <c r="M650" i="1" s="1"/>
  <c r="P1117" i="1"/>
  <c r="P2035" i="1" s="1"/>
  <c r="N950" i="1"/>
  <c r="N1868" i="1" s="1"/>
  <c r="N7" i="1"/>
  <c r="M1000" i="1"/>
  <c r="M1918" i="1" s="1"/>
  <c r="L1051" i="1"/>
  <c r="L1969" i="1" s="1"/>
  <c r="Y133" i="1" s="1"/>
  <c r="R133" i="1"/>
  <c r="Q55" i="12"/>
  <c r="P55" i="12" s="1"/>
  <c r="K696" i="1" s="1"/>
  <c r="K1614" i="1" s="1"/>
  <c r="L695" i="1"/>
  <c r="L1613" i="1" s="1"/>
  <c r="AC83" i="1" s="1"/>
  <c r="Q1617" i="1"/>
  <c r="Q699" i="1"/>
  <c r="N1000" i="1"/>
  <c r="N1918" i="1" s="1"/>
  <c r="M1567" i="1"/>
  <c r="S1567" i="1" s="1"/>
  <c r="S649" i="1"/>
  <c r="K1877" i="1"/>
  <c r="Q1877" i="1" s="1"/>
  <c r="Q959" i="1"/>
  <c r="M1872" i="1"/>
  <c r="S1872" i="1" s="1"/>
  <c r="S954" i="1"/>
  <c r="L1868" i="1"/>
  <c r="Y7" i="1" s="1"/>
  <c r="R950" i="1"/>
  <c r="R16" i="1"/>
  <c r="R1000" i="1"/>
  <c r="AI162" i="12"/>
  <c r="P191" i="1" s="1"/>
  <c r="AG162" i="12"/>
  <c r="N191" i="1" s="1"/>
  <c r="AB108" i="13"/>
  <c r="Z108" i="13"/>
  <c r="AG108" i="13"/>
  <c r="AI108" i="13"/>
  <c r="U109" i="13"/>
  <c r="AA109" i="13"/>
  <c r="AH109" i="13"/>
  <c r="S109" i="13"/>
  <c r="N52" i="13"/>
  <c r="L52" i="13"/>
  <c r="M53" i="13"/>
  <c r="N93" i="13"/>
  <c r="L93" i="13"/>
  <c r="M94" i="13"/>
  <c r="I93" i="13"/>
  <c r="K93" i="13"/>
  <c r="J94" i="13"/>
  <c r="R97" i="13"/>
  <c r="AE97" i="13"/>
  <c r="P97" i="13"/>
  <c r="X97" i="13"/>
  <c r="Q98" i="13"/>
  <c r="R30" i="13"/>
  <c r="P30" i="13"/>
  <c r="AE30" i="13"/>
  <c r="X30" i="13"/>
  <c r="Q31" i="13"/>
  <c r="U24" i="13"/>
  <c r="S24" i="13"/>
  <c r="AH24" i="13"/>
  <c r="AA24" i="13"/>
  <c r="T25" i="13"/>
  <c r="I121" i="13"/>
  <c r="K121" i="13"/>
  <c r="I124" i="13"/>
  <c r="K124" i="13"/>
  <c r="X45" i="13"/>
  <c r="P45" i="13"/>
  <c r="R45" i="13"/>
  <c r="E24" i="13"/>
  <c r="AE45" i="13"/>
  <c r="Q46" i="13"/>
  <c r="AB19" i="13"/>
  <c r="Z19" i="13"/>
  <c r="X67" i="13"/>
  <c r="AE67" i="13"/>
  <c r="R67" i="13"/>
  <c r="P67" i="13"/>
  <c r="Q68" i="13"/>
  <c r="AG6" i="13"/>
  <c r="AI6" i="13"/>
  <c r="N42" i="13"/>
  <c r="L42" i="13"/>
  <c r="M43" i="13"/>
  <c r="S131" i="13"/>
  <c r="AA131" i="13"/>
  <c r="T127" i="13"/>
  <c r="T128" i="13" s="1"/>
  <c r="T136" i="13"/>
  <c r="AH131" i="13"/>
  <c r="U131" i="13"/>
  <c r="S45" i="13"/>
  <c r="AH45" i="13"/>
  <c r="AA45" i="13"/>
  <c r="U45" i="13"/>
  <c r="N38" i="13"/>
  <c r="L38" i="13"/>
  <c r="AA32" i="13"/>
  <c r="AH32" i="13"/>
  <c r="U32" i="13"/>
  <c r="S32" i="13"/>
  <c r="T28" i="13"/>
  <c r="T29" i="13" s="1"/>
  <c r="Y66" i="13"/>
  <c r="W66" i="13"/>
  <c r="S37" i="13"/>
  <c r="AH37" i="13"/>
  <c r="AA37" i="13"/>
  <c r="U37" i="13"/>
  <c r="AG118" i="13"/>
  <c r="AI118" i="13"/>
  <c r="I33" i="13"/>
  <c r="K33" i="13"/>
  <c r="AE24" i="13"/>
  <c r="X24" i="13"/>
  <c r="R24" i="13"/>
  <c r="P24" i="13"/>
  <c r="Q25" i="13"/>
  <c r="AI126" i="13"/>
  <c r="AG126" i="13"/>
  <c r="S53" i="13"/>
  <c r="AH53" i="13"/>
  <c r="AA53" i="13"/>
  <c r="U53" i="13"/>
  <c r="T58" i="13"/>
  <c r="T49" i="13"/>
  <c r="T50" i="13" s="1"/>
  <c r="T51" i="13" s="1"/>
  <c r="AB40" i="13"/>
  <c r="Z40" i="13"/>
  <c r="AD21" i="13"/>
  <c r="AF21" i="13"/>
  <c r="U123" i="13"/>
  <c r="S123" i="13"/>
  <c r="AH123" i="13"/>
  <c r="AA123" i="13"/>
  <c r="T124" i="13"/>
  <c r="AG27" i="13"/>
  <c r="AI27" i="13"/>
  <c r="X37" i="13"/>
  <c r="P37" i="13"/>
  <c r="R37" i="13"/>
  <c r="AE37" i="13"/>
  <c r="Y36" i="13"/>
  <c r="W36" i="13"/>
  <c r="AG74" i="13"/>
  <c r="AI74" i="13"/>
  <c r="W23" i="13"/>
  <c r="Y23" i="13"/>
  <c r="I66" i="13"/>
  <c r="K66" i="13"/>
  <c r="K75" i="13"/>
  <c r="J71" i="13"/>
  <c r="J72" i="13" s="1"/>
  <c r="J73" i="13" s="1"/>
  <c r="J74" i="13" s="1"/>
  <c r="I75" i="13"/>
  <c r="J80" i="13"/>
  <c r="Z97" i="13"/>
  <c r="AB97" i="13"/>
  <c r="AG41" i="13"/>
  <c r="AI41" i="13"/>
  <c r="Z18" i="13"/>
  <c r="AB18" i="13"/>
  <c r="AF74" i="13"/>
  <c r="AD74" i="13"/>
  <c r="Q136" i="13"/>
  <c r="X131" i="13"/>
  <c r="AE131" i="13"/>
  <c r="R131" i="13"/>
  <c r="P131" i="13"/>
  <c r="Q127" i="13"/>
  <c r="Q128" i="13" s="1"/>
  <c r="Q129" i="13" s="1"/>
  <c r="AD126" i="13"/>
  <c r="AF126" i="13"/>
  <c r="AA11" i="13"/>
  <c r="U11" i="13"/>
  <c r="AH11" i="13"/>
  <c r="S11" i="13"/>
  <c r="AG10" i="13"/>
  <c r="AI10" i="13"/>
  <c r="AB96" i="13"/>
  <c r="Z96" i="13"/>
  <c r="N75" i="13"/>
  <c r="M80" i="13"/>
  <c r="L75" i="13"/>
  <c r="M71" i="13"/>
  <c r="M72" i="13" s="1"/>
  <c r="AB121" i="13"/>
  <c r="Z121" i="13"/>
  <c r="AI122" i="13"/>
  <c r="AG122" i="13"/>
  <c r="I45" i="13"/>
  <c r="K45" i="13"/>
  <c r="J50" i="13"/>
  <c r="J51" i="13" s="1"/>
  <c r="I54" i="13"/>
  <c r="K54" i="13"/>
  <c r="AG113" i="13"/>
  <c r="AI113" i="13"/>
  <c r="J106" i="13"/>
  <c r="I101" i="13"/>
  <c r="K101" i="13"/>
  <c r="J97" i="13"/>
  <c r="J98" i="13" s="1"/>
  <c r="AD100" i="13"/>
  <c r="AF100" i="13"/>
  <c r="AG36" i="13"/>
  <c r="AI36" i="13"/>
  <c r="S119" i="13"/>
  <c r="AA119" i="13"/>
  <c r="AH119" i="13"/>
  <c r="U119" i="13"/>
  <c r="AG19" i="13"/>
  <c r="AI19" i="13"/>
  <c r="N120" i="13"/>
  <c r="L120" i="13"/>
  <c r="U157" i="13"/>
  <c r="T162" i="13"/>
  <c r="AA157" i="13"/>
  <c r="AH157" i="13"/>
  <c r="S157" i="13"/>
  <c r="T46" i="13"/>
  <c r="AB48" i="13"/>
  <c r="Z48" i="13"/>
  <c r="Y21" i="13"/>
  <c r="W21" i="13"/>
  <c r="AF66" i="13"/>
  <c r="AD66" i="13"/>
  <c r="N46" i="13"/>
  <c r="L46" i="13"/>
  <c r="M47" i="13"/>
  <c r="S70" i="13"/>
  <c r="AH70" i="13"/>
  <c r="AA70" i="13"/>
  <c r="U70" i="13"/>
  <c r="X40" i="13"/>
  <c r="AE40" i="13"/>
  <c r="R40" i="13"/>
  <c r="P40" i="13"/>
  <c r="Q41" i="13"/>
  <c r="Y39" i="13"/>
  <c r="W39" i="13"/>
  <c r="AD23" i="13"/>
  <c r="AF23" i="13"/>
  <c r="K67" i="13"/>
  <c r="I67" i="13"/>
  <c r="S42" i="13"/>
  <c r="AA42" i="13"/>
  <c r="AH42" i="13"/>
  <c r="U42" i="13"/>
  <c r="AI18" i="13"/>
  <c r="AG18" i="13"/>
  <c r="X70" i="13"/>
  <c r="P70" i="13"/>
  <c r="AE70" i="13"/>
  <c r="R70" i="13"/>
  <c r="Y74" i="13"/>
  <c r="W74" i="13"/>
  <c r="K118" i="13"/>
  <c r="I118" i="13"/>
  <c r="AE157" i="13"/>
  <c r="Q162" i="13"/>
  <c r="X157" i="13"/>
  <c r="P157" i="13"/>
  <c r="R157" i="13"/>
  <c r="X53" i="13"/>
  <c r="AE53" i="13"/>
  <c r="R53" i="13"/>
  <c r="P53" i="13"/>
  <c r="Q49" i="13"/>
  <c r="Q50" i="13" s="1"/>
  <c r="Q51" i="13" s="1"/>
  <c r="Q58" i="13"/>
  <c r="Y48" i="13"/>
  <c r="W48" i="13"/>
  <c r="W32" i="13"/>
  <c r="Y32" i="13"/>
  <c r="R28" i="13"/>
  <c r="X28" i="13"/>
  <c r="P28" i="13"/>
  <c r="AE28" i="13"/>
  <c r="N67" i="13"/>
  <c r="L67" i="13"/>
  <c r="N66" i="13"/>
  <c r="L66" i="13"/>
  <c r="AB39" i="13"/>
  <c r="Z39" i="13"/>
  <c r="AF15" i="13"/>
  <c r="AD15" i="13"/>
  <c r="N58" i="13"/>
  <c r="L58" i="13"/>
  <c r="M59" i="13"/>
  <c r="AI121" i="13"/>
  <c r="AG121" i="13"/>
  <c r="K46" i="13"/>
  <c r="I46" i="13"/>
  <c r="S114" i="13"/>
  <c r="U114" i="13"/>
  <c r="AH114" i="13"/>
  <c r="AA114" i="13"/>
  <c r="AB36" i="13"/>
  <c r="Z36" i="13"/>
  <c r="AB118" i="13"/>
  <c r="Z118" i="13"/>
  <c r="U20" i="13"/>
  <c r="AA20" i="13"/>
  <c r="S20" i="13"/>
  <c r="AH20" i="13"/>
  <c r="T21" i="13"/>
  <c r="N50" i="13"/>
  <c r="L50" i="13"/>
  <c r="S66" i="13"/>
  <c r="AH66" i="13"/>
  <c r="AA66" i="13"/>
  <c r="U66" i="13"/>
  <c r="T67" i="13"/>
  <c r="AB6" i="13"/>
  <c r="Z6" i="13"/>
  <c r="I62" i="13"/>
  <c r="K62" i="13"/>
  <c r="J63" i="13"/>
  <c r="Z126" i="13"/>
  <c r="AB126" i="13"/>
  <c r="U98" i="13"/>
  <c r="S98" i="13"/>
  <c r="S44" i="13"/>
  <c r="U44" i="13"/>
  <c r="AA44" i="13"/>
  <c r="AH44" i="13"/>
  <c r="AG48" i="13"/>
  <c r="AI48" i="13"/>
  <c r="AG40" i="13"/>
  <c r="AI40" i="13"/>
  <c r="U23" i="13"/>
  <c r="AH23" i="13"/>
  <c r="AA23" i="13"/>
  <c r="S23" i="13"/>
  <c r="AD65" i="13"/>
  <c r="AF65" i="13"/>
  <c r="S71" i="13"/>
  <c r="AH71" i="13"/>
  <c r="AA71" i="13"/>
  <c r="U71" i="13"/>
  <c r="T72" i="13"/>
  <c r="U79" i="13"/>
  <c r="AA79" i="13"/>
  <c r="AH79" i="13"/>
  <c r="T84" i="13"/>
  <c r="S79" i="13"/>
  <c r="T75" i="13"/>
  <c r="AB65" i="13"/>
  <c r="Z65" i="13"/>
  <c r="AD39" i="13"/>
  <c r="AF39" i="13"/>
  <c r="I68" i="13"/>
  <c r="K68" i="13"/>
  <c r="X72" i="13"/>
  <c r="P72" i="13"/>
  <c r="AE72" i="13"/>
  <c r="R72" i="13"/>
  <c r="X71" i="13"/>
  <c r="AE71" i="13"/>
  <c r="R71" i="13"/>
  <c r="P71" i="13"/>
  <c r="Q84" i="13"/>
  <c r="AE79" i="13"/>
  <c r="R79" i="13"/>
  <c r="Q75" i="13"/>
  <c r="X79" i="13"/>
  <c r="P79" i="13"/>
  <c r="K119" i="13"/>
  <c r="I119" i="13"/>
  <c r="AB10" i="13"/>
  <c r="Z10" i="13"/>
  <c r="X44" i="13"/>
  <c r="AE44" i="13"/>
  <c r="R44" i="13"/>
  <c r="P44" i="13"/>
  <c r="AF32" i="13"/>
  <c r="AD32" i="13"/>
  <c r="N101" i="13"/>
  <c r="M97" i="13"/>
  <c r="M98" i="13" s="1"/>
  <c r="M99" i="13" s="1"/>
  <c r="M106" i="13"/>
  <c r="L101" i="13"/>
  <c r="N69" i="13"/>
  <c r="L69" i="13"/>
  <c r="N68" i="13"/>
  <c r="L68" i="13"/>
  <c r="AG39" i="13"/>
  <c r="AI39" i="13"/>
  <c r="AE16" i="13"/>
  <c r="F25" i="13"/>
  <c r="X16" i="13"/>
  <c r="R16" i="13"/>
  <c r="P16" i="13"/>
  <c r="Y15" i="13"/>
  <c r="W15" i="13"/>
  <c r="I47" i="13"/>
  <c r="K47" i="13"/>
  <c r="AB113" i="13"/>
  <c r="Z113" i="13"/>
  <c r="I92" i="13"/>
  <c r="K92" i="13"/>
  <c r="N51" i="13"/>
  <c r="L51" i="13"/>
  <c r="I88" i="13"/>
  <c r="K88" i="13"/>
  <c r="J89" i="13"/>
  <c r="N89" i="13"/>
  <c r="L89" i="13"/>
  <c r="M90" i="13"/>
  <c r="AB27" i="13"/>
  <c r="Z27" i="13"/>
  <c r="Y65" i="13"/>
  <c r="W65" i="13"/>
  <c r="AD36" i="13"/>
  <c r="AF36" i="13"/>
  <c r="AB74" i="13"/>
  <c r="Z74" i="13"/>
  <c r="AG65" i="13"/>
  <c r="AI65" i="13"/>
  <c r="K69" i="13"/>
  <c r="I69" i="13"/>
  <c r="AG97" i="13"/>
  <c r="AI97" i="13"/>
  <c r="AB41" i="13"/>
  <c r="Z41" i="13"/>
  <c r="X73" i="13"/>
  <c r="R73" i="13"/>
  <c r="AE73" i="13"/>
  <c r="P73" i="13"/>
  <c r="I41" i="13"/>
  <c r="K41" i="13"/>
  <c r="J42" i="13"/>
  <c r="K123" i="13"/>
  <c r="I123" i="13"/>
  <c r="K120" i="13"/>
  <c r="I120" i="13"/>
  <c r="Y126" i="13"/>
  <c r="W126" i="13"/>
  <c r="AF48" i="13"/>
  <c r="AD48" i="13"/>
  <c r="R29" i="13"/>
  <c r="AE29" i="13"/>
  <c r="X29" i="13"/>
  <c r="P29" i="13"/>
  <c r="L92" i="13"/>
  <c r="N92" i="13"/>
  <c r="AI96" i="13"/>
  <c r="AG96" i="13"/>
  <c r="Z122" i="13"/>
  <c r="AB122" i="13"/>
  <c r="I48" i="13"/>
  <c r="K48" i="13"/>
  <c r="X105" i="13"/>
  <c r="Q110" i="13"/>
  <c r="R105" i="13"/>
  <c r="Q101" i="13"/>
  <c r="Q102" i="13" s="1"/>
  <c r="P105" i="13"/>
  <c r="AE105" i="13"/>
  <c r="R96" i="13"/>
  <c r="X96" i="13"/>
  <c r="P96" i="13"/>
  <c r="AE96" i="13"/>
  <c r="W100" i="13"/>
  <c r="Y100" i="13"/>
  <c r="U109" i="12"/>
  <c r="P750" i="1" s="1"/>
  <c r="P1668" i="1" s="1"/>
  <c r="T114" i="12"/>
  <c r="O755" i="1" s="1"/>
  <c r="O1673" i="1" s="1"/>
  <c r="AH109" i="12"/>
  <c r="O138" i="1" s="1"/>
  <c r="T105" i="12"/>
  <c r="O746" i="1" s="1"/>
  <c r="O1664" i="1" s="1"/>
  <c r="AA109" i="12"/>
  <c r="S109" i="12"/>
  <c r="N750" i="1" s="1"/>
  <c r="N1668" i="1" s="1"/>
  <c r="N501" i="1"/>
  <c r="N1419" i="1" s="1"/>
  <c r="AA63" i="12"/>
  <c r="U63" i="12"/>
  <c r="P704" i="1" s="1"/>
  <c r="P1622" i="1" s="1"/>
  <c r="S63" i="12"/>
  <c r="N704" i="1" s="1"/>
  <c r="N1622" i="1" s="1"/>
  <c r="T68" i="12"/>
  <c r="T59" i="12"/>
  <c r="O700" i="1" s="1"/>
  <c r="O1618" i="1" s="1"/>
  <c r="AH63" i="12"/>
  <c r="U5" i="12"/>
  <c r="P646" i="1" s="1"/>
  <c r="P1564" i="1" s="1"/>
  <c r="T6" i="12"/>
  <c r="S5" i="12"/>
  <c r="N646" i="1" s="1"/>
  <c r="N1564" i="1" s="1"/>
  <c r="Z175" i="12"/>
  <c r="N510" i="1" s="1"/>
  <c r="N1428" i="1" s="1"/>
  <c r="AB175" i="12"/>
  <c r="P510" i="1" s="1"/>
  <c r="P1428" i="1" s="1"/>
  <c r="U167" i="12"/>
  <c r="P808" i="1" s="1"/>
  <c r="P1726" i="1" s="1"/>
  <c r="AH167" i="12"/>
  <c r="O196" i="1" s="1"/>
  <c r="O502" i="1"/>
  <c r="O1420" i="1" s="1"/>
  <c r="S167" i="12"/>
  <c r="N808" i="1" s="1"/>
  <c r="N1726" i="1" s="1"/>
  <c r="T168" i="12"/>
  <c r="T206" i="12"/>
  <c r="O847" i="1" s="1"/>
  <c r="O1765" i="1" s="1"/>
  <c r="U155" i="12"/>
  <c r="P796" i="1" s="1"/>
  <c r="P1714" i="1" s="1"/>
  <c r="T156" i="12"/>
  <c r="AH155" i="12"/>
  <c r="O184" i="1" s="1"/>
  <c r="AA155" i="12"/>
  <c r="S155" i="12"/>
  <c r="N796" i="1" s="1"/>
  <c r="N1714" i="1" s="1"/>
  <c r="AI166" i="12"/>
  <c r="P195" i="1" s="1"/>
  <c r="AG166" i="12"/>
  <c r="N195" i="1" s="1"/>
  <c r="AB58" i="12"/>
  <c r="P393" i="1" s="1"/>
  <c r="P1311" i="1" s="1"/>
  <c r="Z58" i="12"/>
  <c r="N393" i="1" s="1"/>
  <c r="N1311" i="1" s="1"/>
  <c r="AG58" i="12"/>
  <c r="AI58" i="12"/>
  <c r="P5" i="12"/>
  <c r="K646" i="1" s="1"/>
  <c r="R5" i="12"/>
  <c r="M646" i="1" s="1"/>
  <c r="Q6" i="12"/>
  <c r="R1617" i="1"/>
  <c r="AD58" i="12"/>
  <c r="AF58" i="12"/>
  <c r="Q68" i="12"/>
  <c r="R63" i="12"/>
  <c r="M704" i="1" s="1"/>
  <c r="M1622" i="1" s="1"/>
  <c r="AE63" i="12"/>
  <c r="Q59" i="12"/>
  <c r="X63" i="12"/>
  <c r="P63" i="12"/>
  <c r="K704" i="1" s="1"/>
  <c r="K1622" i="1" s="1"/>
  <c r="H384" i="13"/>
  <c r="H385" i="13" s="1"/>
  <c r="H386" i="13" s="1"/>
  <c r="H387" i="13" s="1"/>
  <c r="H393" i="13"/>
  <c r="R1306" i="1"/>
  <c r="Q206" i="12"/>
  <c r="L847" i="1" s="1"/>
  <c r="L1765" i="1" s="1"/>
  <c r="AE155" i="12"/>
  <c r="L184" i="1" s="1"/>
  <c r="P155" i="12"/>
  <c r="K796" i="1" s="1"/>
  <c r="K1714" i="1" s="1"/>
  <c r="R155" i="12"/>
  <c r="M796" i="1" s="1"/>
  <c r="M1714" i="1" s="1"/>
  <c r="Q160" i="12"/>
  <c r="L801" i="1" s="1"/>
  <c r="L1719" i="1" s="1"/>
  <c r="X155" i="12"/>
  <c r="L490" i="1" s="1"/>
  <c r="L1408" i="1" s="1"/>
  <c r="U171" i="12"/>
  <c r="P812" i="1" s="1"/>
  <c r="P1730" i="1" s="1"/>
  <c r="AH171" i="12"/>
  <c r="O200" i="1" s="1"/>
  <c r="O506" i="1"/>
  <c r="O1424" i="1" s="1"/>
  <c r="S171" i="12"/>
  <c r="N812" i="1" s="1"/>
  <c r="N1730" i="1" s="1"/>
  <c r="AI175" i="12"/>
  <c r="P204" i="1" s="1"/>
  <c r="AG175" i="12"/>
  <c r="N204" i="1" s="1"/>
  <c r="R1256" i="1"/>
  <c r="Z104" i="12"/>
  <c r="N439" i="1" s="1"/>
  <c r="N1357" i="1" s="1"/>
  <c r="AB104" i="12"/>
  <c r="P439" i="1" s="1"/>
  <c r="P1357" i="1" s="1"/>
  <c r="R1563" i="1"/>
  <c r="R1663" i="1"/>
  <c r="AD104" i="12"/>
  <c r="K133" i="1" s="1"/>
  <c r="AF104" i="12"/>
  <c r="M133" i="1" s="1"/>
  <c r="L390" i="1"/>
  <c r="L1308" i="1" s="1"/>
  <c r="Y58" i="12"/>
  <c r="M393" i="1" s="1"/>
  <c r="M1311" i="1" s="1"/>
  <c r="W58" i="12"/>
  <c r="K393" i="1" s="1"/>
  <c r="K1311" i="1" s="1"/>
  <c r="H282" i="13"/>
  <c r="H283" i="13" s="1"/>
  <c r="H284" i="13" s="1"/>
  <c r="H285" i="13" s="1"/>
  <c r="H291" i="13"/>
  <c r="T172" i="12"/>
  <c r="U180" i="12"/>
  <c r="P821" i="1" s="1"/>
  <c r="P1739" i="1" s="1"/>
  <c r="AH180" i="12"/>
  <c r="O209" i="1" s="1"/>
  <c r="T176" i="12"/>
  <c r="AA176" i="12" s="1"/>
  <c r="AA180" i="12"/>
  <c r="O515" i="1" s="1"/>
  <c r="O1433" i="1" s="1"/>
  <c r="S180" i="12"/>
  <c r="N821" i="1" s="1"/>
  <c r="N1739" i="1" s="1"/>
  <c r="AI104" i="12"/>
  <c r="P133" i="1" s="1"/>
  <c r="AG104" i="12"/>
  <c r="N133" i="1" s="1"/>
  <c r="H333" i="13"/>
  <c r="H334" i="13" s="1"/>
  <c r="H335" i="13" s="1"/>
  <c r="H336" i="13" s="1"/>
  <c r="H342" i="13"/>
  <c r="AH54" i="12"/>
  <c r="S54" i="12"/>
  <c r="N695" i="1" s="1"/>
  <c r="N1613" i="1" s="1"/>
  <c r="U54" i="12"/>
  <c r="P695" i="1" s="1"/>
  <c r="P1613" i="1" s="1"/>
  <c r="O389" i="1"/>
  <c r="O1307" i="1" s="1"/>
  <c r="Y104" i="12"/>
  <c r="M439" i="1" s="1"/>
  <c r="M1357" i="1" s="1"/>
  <c r="W104" i="12"/>
  <c r="K439" i="1" s="1"/>
  <c r="K1357" i="1" s="1"/>
  <c r="Q114" i="12"/>
  <c r="L755" i="1" s="1"/>
  <c r="L1673" i="1" s="1"/>
  <c r="AE109" i="12"/>
  <c r="L138" i="1" s="1"/>
  <c r="Q105" i="12"/>
  <c r="L746" i="1" s="1"/>
  <c r="L1664" i="1" s="1"/>
  <c r="P109" i="12"/>
  <c r="K750" i="1" s="1"/>
  <c r="K1668" i="1" s="1"/>
  <c r="R109" i="12"/>
  <c r="M750" i="1" s="1"/>
  <c r="M1668" i="1" s="1"/>
  <c r="X109" i="12"/>
  <c r="P54" i="12"/>
  <c r="K695" i="1" s="1"/>
  <c r="K1613" i="1" s="1"/>
  <c r="L389" i="1"/>
  <c r="L1307" i="1" s="1"/>
  <c r="AB83" i="1" s="1"/>
  <c r="AE54" i="12"/>
  <c r="R54" i="12"/>
  <c r="M695" i="1" s="1"/>
  <c r="M1613" i="1" s="1"/>
  <c r="R14" i="12"/>
  <c r="M655" i="1" s="1"/>
  <c r="O490" i="1" l="1"/>
  <c r="O1408" i="1" s="1"/>
  <c r="AA156" i="12"/>
  <c r="AA157" i="12" s="1"/>
  <c r="AA158" i="12" s="1"/>
  <c r="AA159" i="12" s="1"/>
  <c r="O444" i="1"/>
  <c r="O1362" i="1" s="1"/>
  <c r="AA105" i="12"/>
  <c r="AA106" i="12"/>
  <c r="AA107" i="12" s="1"/>
  <c r="O809" i="1"/>
  <c r="O1727" i="1" s="1"/>
  <c r="AA168" i="12"/>
  <c r="AW63" i="12"/>
  <c r="AU63" i="12"/>
  <c r="O92" i="1"/>
  <c r="AV59" i="12"/>
  <c r="O88" i="1" s="1"/>
  <c r="AR54" i="12"/>
  <c r="K83" i="1" s="1"/>
  <c r="K87" i="1"/>
  <c r="AV57" i="12"/>
  <c r="O86" i="1" s="1"/>
  <c r="O85" i="1"/>
  <c r="N87" i="1"/>
  <c r="AU54" i="12"/>
  <c r="N83" i="1" s="1"/>
  <c r="AU55" i="12"/>
  <c r="W56" i="12"/>
  <c r="Y56" i="12"/>
  <c r="AB54" i="12"/>
  <c r="Z54" i="12"/>
  <c r="O709" i="1"/>
  <c r="O1627" i="1" s="1"/>
  <c r="AV68" i="12"/>
  <c r="L398" i="1"/>
  <c r="L1316" i="1" s="1"/>
  <c r="X59" i="12"/>
  <c r="L709" i="1"/>
  <c r="L1627" i="1" s="1"/>
  <c r="AS68" i="12"/>
  <c r="Q19" i="12"/>
  <c r="AM18" i="12"/>
  <c r="O805" i="1"/>
  <c r="O1723" i="1" s="1"/>
  <c r="AA164" i="12"/>
  <c r="AS55" i="12"/>
  <c r="P87" i="1"/>
  <c r="AW54" i="12"/>
  <c r="W55" i="12"/>
  <c r="Y55" i="12"/>
  <c r="Z171" i="12"/>
  <c r="AB171" i="12"/>
  <c r="AB167" i="12"/>
  <c r="Z167" i="12"/>
  <c r="O398" i="1"/>
  <c r="O1316" i="1" s="1"/>
  <c r="AA59" i="12"/>
  <c r="AA60" i="12"/>
  <c r="AA61" i="12"/>
  <c r="AA62" i="12" s="1"/>
  <c r="Z82" i="1"/>
  <c r="Y57" i="12"/>
  <c r="W57" i="12"/>
  <c r="AB87" i="1"/>
  <c r="O813" i="1"/>
  <c r="O1731" i="1" s="1"/>
  <c r="AA172" i="12"/>
  <c r="L444" i="1"/>
  <c r="L1362" i="1" s="1"/>
  <c r="X105" i="12"/>
  <c r="X106" i="12"/>
  <c r="X107" i="12"/>
  <c r="X108" i="12" s="1"/>
  <c r="Z176" i="12"/>
  <c r="AB176" i="12"/>
  <c r="R704" i="1"/>
  <c r="O390" i="1"/>
  <c r="O1308" i="1" s="1"/>
  <c r="AT63" i="12"/>
  <c r="AR63" i="12"/>
  <c r="L92" i="1"/>
  <c r="AC92" i="1" s="1"/>
  <c r="AS59" i="12"/>
  <c r="L88" i="1" s="1"/>
  <c r="Z87" i="1" s="1"/>
  <c r="AB163" i="12"/>
  <c r="P498" i="1" s="1"/>
  <c r="P1416" i="1" s="1"/>
  <c r="O498" i="1"/>
  <c r="O1416" i="1" s="1"/>
  <c r="M87" i="1"/>
  <c r="AT54" i="12"/>
  <c r="M83" i="1" s="1"/>
  <c r="AT55" i="12"/>
  <c r="M84" i="1" s="1"/>
  <c r="W54" i="12"/>
  <c r="Y54" i="12"/>
  <c r="AA55" i="12"/>
  <c r="R1918" i="1"/>
  <c r="L1923" i="1"/>
  <c r="Y87" i="1" s="1"/>
  <c r="AA87" i="1"/>
  <c r="AA21" i="1"/>
  <c r="AA12" i="1"/>
  <c r="Z11" i="1"/>
  <c r="AA8" i="1"/>
  <c r="AA133" i="1"/>
  <c r="P12" i="1"/>
  <c r="S12" i="1" s="1"/>
  <c r="R1877" i="1"/>
  <c r="AA959" i="1"/>
  <c r="R1882" i="1"/>
  <c r="AA964" i="1"/>
  <c r="R1868" i="1"/>
  <c r="AA950" i="1"/>
  <c r="AH55" i="12"/>
  <c r="AG55" i="12" s="1"/>
  <c r="O696" i="1"/>
  <c r="O1614" i="1" s="1"/>
  <c r="P27" i="12"/>
  <c r="K668" i="1" s="1"/>
  <c r="N12" i="1"/>
  <c r="P18" i="12"/>
  <c r="K659" i="1" s="1"/>
  <c r="K1577" i="1" s="1"/>
  <c r="Q32" i="12"/>
  <c r="R32" i="12" s="1"/>
  <c r="M673" i="1" s="1"/>
  <c r="O348" i="1"/>
  <c r="AE18" i="12"/>
  <c r="L965" i="1" s="1"/>
  <c r="R18" i="12"/>
  <c r="M659" i="1" s="1"/>
  <c r="M1577" i="1" s="1"/>
  <c r="T11" i="12"/>
  <c r="AH11" i="12" s="1"/>
  <c r="S55" i="12"/>
  <c r="N696" i="1" s="1"/>
  <c r="N1614" i="1" s="1"/>
  <c r="Q1614" i="1" s="1"/>
  <c r="L659" i="1"/>
  <c r="L1577" i="1" s="1"/>
  <c r="X27" i="12"/>
  <c r="L362" i="1" s="1"/>
  <c r="R27" i="12"/>
  <c r="M668" i="1" s="1"/>
  <c r="M1586" i="1" s="1"/>
  <c r="L344" i="1"/>
  <c r="L668" i="1"/>
  <c r="L1586" i="1" s="1"/>
  <c r="R12" i="1"/>
  <c r="W18" i="12"/>
  <c r="K353" i="1" s="1"/>
  <c r="S10" i="12"/>
  <c r="N651" i="1" s="1"/>
  <c r="N1569" i="1" s="1"/>
  <c r="AE55" i="12"/>
  <c r="M955" i="1"/>
  <c r="S955" i="1" s="1"/>
  <c r="U55" i="12"/>
  <c r="P696" i="1" s="1"/>
  <c r="P1614" i="1" s="1"/>
  <c r="R55" i="12"/>
  <c r="M696" i="1" s="1"/>
  <c r="M1614" i="1" s="1"/>
  <c r="O956" i="1"/>
  <c r="O1874" i="1" s="1"/>
  <c r="O26" i="1"/>
  <c r="R26" i="1" s="1"/>
  <c r="O651" i="1"/>
  <c r="O1569" i="1" s="1"/>
  <c r="AA10" i="12"/>
  <c r="O345" i="1" s="1"/>
  <c r="L353" i="1"/>
  <c r="Y9" i="12"/>
  <c r="M344" i="1" s="1"/>
  <c r="S959" i="1"/>
  <c r="P964" i="1"/>
  <c r="P1882" i="1" s="1"/>
  <c r="AE32" i="12"/>
  <c r="AM6" i="12"/>
  <c r="AE6" i="12"/>
  <c r="AN13" i="12"/>
  <c r="M1266" i="1" s="1"/>
  <c r="AL13" i="12"/>
  <c r="K1266" i="1" s="1"/>
  <c r="L1266" i="1"/>
  <c r="AN9" i="12"/>
  <c r="M1262" i="1" s="1"/>
  <c r="AL9" i="12"/>
  <c r="K1262" i="1" s="1"/>
  <c r="L1262" i="1"/>
  <c r="AF22" i="12"/>
  <c r="M969" i="1" s="1"/>
  <c r="AD22" i="12"/>
  <c r="K969" i="1" s="1"/>
  <c r="X23" i="12"/>
  <c r="Y23" i="12" s="1"/>
  <c r="AM23" i="12"/>
  <c r="AE23" i="12"/>
  <c r="O1111" i="1"/>
  <c r="O2029" i="1" s="1"/>
  <c r="L969" i="1"/>
  <c r="L1887" i="1" s="1"/>
  <c r="Y26" i="1" s="1"/>
  <c r="AB13" i="12"/>
  <c r="P348" i="1" s="1"/>
  <c r="Q15" i="12"/>
  <c r="L656" i="1" s="1"/>
  <c r="L1574" i="1" s="1"/>
  <c r="AE14" i="12"/>
  <c r="AM14" i="12"/>
  <c r="AD13" i="12"/>
  <c r="K960" i="1" s="1"/>
  <c r="AF13" i="12"/>
  <c r="M960" i="1" s="1"/>
  <c r="Q20" i="12"/>
  <c r="Q21" i="12" s="1"/>
  <c r="AM19" i="12"/>
  <c r="AE19" i="12"/>
  <c r="N1110" i="1"/>
  <c r="N2028" i="1" s="1"/>
  <c r="X10" i="12"/>
  <c r="Y10" i="12" s="1"/>
  <c r="M345" i="1" s="1"/>
  <c r="AM10" i="12"/>
  <c r="AE10" i="12"/>
  <c r="AM27" i="12"/>
  <c r="AE27" i="12"/>
  <c r="L974" i="1" s="1"/>
  <c r="AF5" i="12"/>
  <c r="AD5" i="12"/>
  <c r="AL18" i="12"/>
  <c r="K1271" i="1" s="1"/>
  <c r="AN18" i="12"/>
  <c r="M1271" i="1" s="1"/>
  <c r="L1271" i="1"/>
  <c r="AD9" i="12"/>
  <c r="AF9" i="12"/>
  <c r="AL22" i="12"/>
  <c r="K1275" i="1" s="1"/>
  <c r="AN22" i="12"/>
  <c r="M1275" i="1" s="1"/>
  <c r="L1275" i="1"/>
  <c r="AN5" i="12"/>
  <c r="M1258" i="1" s="1"/>
  <c r="AL5" i="12"/>
  <c r="K1258" i="1" s="1"/>
  <c r="L1258" i="1"/>
  <c r="AH6" i="12"/>
  <c r="AP6" i="12"/>
  <c r="AP10" i="12"/>
  <c r="AH10" i="12"/>
  <c r="O14" i="1" s="1"/>
  <c r="AO13" i="12"/>
  <c r="N1266" i="1" s="1"/>
  <c r="O1266" i="1"/>
  <c r="AQ13" i="12"/>
  <c r="P1266" i="1" s="1"/>
  <c r="AI5" i="12"/>
  <c r="AG5" i="12"/>
  <c r="U27" i="12"/>
  <c r="P668" i="1" s="1"/>
  <c r="P1586" i="1" s="1"/>
  <c r="AP27" i="12"/>
  <c r="AH27" i="12"/>
  <c r="S14" i="12"/>
  <c r="N655" i="1" s="1"/>
  <c r="N1573" i="1" s="1"/>
  <c r="AP14" i="12"/>
  <c r="AH14" i="12"/>
  <c r="O961" i="1" s="1"/>
  <c r="O1879" i="1" s="1"/>
  <c r="AG9" i="12"/>
  <c r="N956" i="1" s="1"/>
  <c r="N1874" i="1" s="1"/>
  <c r="AI9" i="12"/>
  <c r="P956" i="1" s="1"/>
  <c r="P1874" i="1" s="1"/>
  <c r="AO5" i="12"/>
  <c r="N1258" i="1" s="1"/>
  <c r="AQ5" i="12"/>
  <c r="P1258" i="1" s="1"/>
  <c r="O1258" i="1"/>
  <c r="AG22" i="12"/>
  <c r="N969" i="1" s="1"/>
  <c r="N1887" i="1" s="1"/>
  <c r="AI22" i="12"/>
  <c r="P969" i="1" s="1"/>
  <c r="P1887" i="1" s="1"/>
  <c r="O659" i="1"/>
  <c r="O1577" i="1" s="1"/>
  <c r="AH18" i="12"/>
  <c r="O22" i="1" s="1"/>
  <c r="AP18" i="12"/>
  <c r="AG13" i="12"/>
  <c r="N960" i="1" s="1"/>
  <c r="N1878" i="1" s="1"/>
  <c r="AI13" i="12"/>
  <c r="P17" i="1" s="1"/>
  <c r="AO9" i="12"/>
  <c r="N1262" i="1" s="1"/>
  <c r="AQ9" i="12"/>
  <c r="P1262" i="1" s="1"/>
  <c r="O1262" i="1"/>
  <c r="AQ22" i="12"/>
  <c r="P1275" i="1" s="1"/>
  <c r="O1275" i="1"/>
  <c r="AO22" i="12"/>
  <c r="N1275" i="1" s="1"/>
  <c r="S1261" i="1"/>
  <c r="S1877" i="1"/>
  <c r="S27" i="12"/>
  <c r="N668" i="1" s="1"/>
  <c r="N1586" i="1" s="1"/>
  <c r="U14" i="12"/>
  <c r="P655" i="1" s="1"/>
  <c r="P1573" i="1" s="1"/>
  <c r="P10" i="12"/>
  <c r="K651" i="1" s="1"/>
  <c r="Q651" i="1" s="1"/>
  <c r="S663" i="1"/>
  <c r="N13" i="1"/>
  <c r="O655" i="1"/>
  <c r="O1573" i="1" s="1"/>
  <c r="AA14" i="12"/>
  <c r="Z14" i="12" s="1"/>
  <c r="N349" i="1" s="1"/>
  <c r="O17" i="1"/>
  <c r="R17" i="1" s="1"/>
  <c r="T15" i="12"/>
  <c r="T16" i="12" s="1"/>
  <c r="P14" i="12"/>
  <c r="K655" i="1" s="1"/>
  <c r="K1573" i="1" s="1"/>
  <c r="X14" i="12"/>
  <c r="L349" i="1" s="1"/>
  <c r="T19" i="12"/>
  <c r="K21" i="1"/>
  <c r="Q21" i="1" s="1"/>
  <c r="L655" i="1"/>
  <c r="L1573" i="1" s="1"/>
  <c r="N964" i="1"/>
  <c r="N1882" i="1" s="1"/>
  <c r="S82" i="1"/>
  <c r="Y13" i="12"/>
  <c r="M348" i="1" s="1"/>
  <c r="L960" i="1"/>
  <c r="L1878" i="1" s="1"/>
  <c r="Y17" i="1" s="1"/>
  <c r="Q654" i="1"/>
  <c r="T23" i="12"/>
  <c r="U23" i="12" s="1"/>
  <c r="P664" i="1" s="1"/>
  <c r="P1582" i="1" s="1"/>
  <c r="R21" i="1"/>
  <c r="M964" i="1"/>
  <c r="M1882" i="1" s="1"/>
  <c r="AA18" i="12"/>
  <c r="O353" i="1" s="1"/>
  <c r="U18" i="12"/>
  <c r="P659" i="1" s="1"/>
  <c r="P1577" i="1" s="1"/>
  <c r="S18" i="12"/>
  <c r="N659" i="1" s="1"/>
  <c r="N1577" i="1" s="1"/>
  <c r="Q1581" i="1"/>
  <c r="S1572" i="1"/>
  <c r="W13" i="12"/>
  <c r="K348" i="1" s="1"/>
  <c r="Q1572" i="1"/>
  <c r="S1581" i="1"/>
  <c r="AB22" i="12"/>
  <c r="P357" i="1" s="1"/>
  <c r="AA27" i="12"/>
  <c r="O362" i="1" s="1"/>
  <c r="T32" i="12"/>
  <c r="S32" i="12" s="1"/>
  <c r="N673" i="1" s="1"/>
  <c r="N1591" i="1" s="1"/>
  <c r="S352" i="1"/>
  <c r="D2" i="4" s="1"/>
  <c r="O668" i="1"/>
  <c r="O1586" i="1" s="1"/>
  <c r="Q1270" i="1"/>
  <c r="R663" i="1"/>
  <c r="Q663" i="1"/>
  <c r="Q11" i="12"/>
  <c r="Z22" i="12"/>
  <c r="N357" i="1" s="1"/>
  <c r="R10" i="12"/>
  <c r="M651" i="1" s="1"/>
  <c r="M1569" i="1" s="1"/>
  <c r="S1569" i="1" s="1"/>
  <c r="R357" i="1"/>
  <c r="L651" i="1"/>
  <c r="L1569" i="1" s="1"/>
  <c r="S654" i="1"/>
  <c r="S1270" i="1"/>
  <c r="R348" i="1"/>
  <c r="O1572" i="1"/>
  <c r="R1572" i="1" s="1"/>
  <c r="R654" i="1"/>
  <c r="AG164" i="12"/>
  <c r="N193" i="1" s="1"/>
  <c r="O647" i="1"/>
  <c r="O1565" i="1" s="1"/>
  <c r="AA6" i="12"/>
  <c r="O341" i="1" s="1"/>
  <c r="AB9" i="12"/>
  <c r="P344" i="1" s="1"/>
  <c r="Z9" i="12"/>
  <c r="N344" i="1" s="1"/>
  <c r="O344" i="1"/>
  <c r="W5" i="12"/>
  <c r="K340" i="1" s="1"/>
  <c r="Y5" i="12"/>
  <c r="M340" i="1" s="1"/>
  <c r="Z10" i="12"/>
  <c r="N345" i="1" s="1"/>
  <c r="AB10" i="12"/>
  <c r="P345" i="1" s="1"/>
  <c r="AI164" i="12"/>
  <c r="P193" i="1" s="1"/>
  <c r="R646" i="1"/>
  <c r="L660" i="1"/>
  <c r="L1578" i="1" s="1"/>
  <c r="X19" i="12"/>
  <c r="Y27" i="12"/>
  <c r="M362" i="1" s="1"/>
  <c r="L647" i="1"/>
  <c r="L1565" i="1" s="1"/>
  <c r="X6" i="12"/>
  <c r="L341" i="1" s="1"/>
  <c r="Q352" i="1"/>
  <c r="B2" i="4" s="1"/>
  <c r="R352" i="1"/>
  <c r="C2" i="4" s="1"/>
  <c r="R1270" i="1"/>
  <c r="AB5" i="12"/>
  <c r="P340" i="1" s="1"/>
  <c r="Z5" i="12"/>
  <c r="N340" i="1" s="1"/>
  <c r="Q24" i="12"/>
  <c r="L664" i="1"/>
  <c r="S1613" i="1"/>
  <c r="S695" i="1"/>
  <c r="T177" i="12"/>
  <c r="O817" i="1"/>
  <c r="O1735" i="1" s="1"/>
  <c r="O1003" i="1"/>
  <c r="O1921" i="1" s="1"/>
  <c r="S1257" i="1"/>
  <c r="S339" i="1"/>
  <c r="O1118" i="1"/>
  <c r="O2036" i="1" s="1"/>
  <c r="M1564" i="1"/>
  <c r="S1564" i="1" s="1"/>
  <c r="S646" i="1"/>
  <c r="T157" i="12"/>
  <c r="AH157" i="12" s="1"/>
  <c r="O186" i="1" s="1"/>
  <c r="O797" i="1"/>
  <c r="O1715" i="1" s="1"/>
  <c r="L956" i="1"/>
  <c r="L13" i="1"/>
  <c r="Z12" i="1" s="1"/>
  <c r="Q1918" i="1"/>
  <c r="Q1000" i="1"/>
  <c r="L1873" i="1"/>
  <c r="Y12" i="1" s="1"/>
  <c r="R955" i="1"/>
  <c r="T57" i="12"/>
  <c r="O697" i="1"/>
  <c r="O1615" i="1" s="1"/>
  <c r="K1586" i="1"/>
  <c r="Q668" i="1"/>
  <c r="N951" i="1"/>
  <c r="N1869" i="1" s="1"/>
  <c r="N8" i="1"/>
  <c r="L1001" i="1"/>
  <c r="S1668" i="1"/>
  <c r="S750" i="1"/>
  <c r="R755" i="1"/>
  <c r="M951" i="1"/>
  <c r="M8" i="1"/>
  <c r="O1002" i="1"/>
  <c r="O1920" i="1" s="1"/>
  <c r="O1127" i="1"/>
  <c r="O2045" i="1" s="1"/>
  <c r="R390" i="1"/>
  <c r="M1051" i="1"/>
  <c r="M1969" i="1" s="1"/>
  <c r="Q1257" i="1"/>
  <c r="Q339" i="1"/>
  <c r="P1122" i="1"/>
  <c r="P2040" i="1" s="1"/>
  <c r="R801" i="1"/>
  <c r="R847" i="1"/>
  <c r="Q60" i="12"/>
  <c r="AE60" i="12" s="1"/>
  <c r="L700" i="1"/>
  <c r="L1618" i="1" s="1"/>
  <c r="AC88" i="1" s="1"/>
  <c r="M1005" i="1"/>
  <c r="M1923" i="1" s="1"/>
  <c r="K1564" i="1"/>
  <c r="Q1564" i="1" s="1"/>
  <c r="Q646" i="1"/>
  <c r="P1109" i="1"/>
  <c r="P2027" i="1" s="1"/>
  <c r="R1969" i="1"/>
  <c r="R1051" i="1"/>
  <c r="K650" i="1"/>
  <c r="Q1261" i="1"/>
  <c r="Q343" i="1"/>
  <c r="P1110" i="1"/>
  <c r="P2028" i="1" s="1"/>
  <c r="K1882" i="1"/>
  <c r="R87" i="1"/>
  <c r="Q7" i="1"/>
  <c r="S7" i="1"/>
  <c r="R444" i="1"/>
  <c r="K951" i="1"/>
  <c r="K8" i="1"/>
  <c r="O1001" i="1"/>
  <c r="O1919" i="1" s="1"/>
  <c r="P1051" i="1"/>
  <c r="P1969" i="1" s="1"/>
  <c r="Q696" i="1"/>
  <c r="N1122" i="1"/>
  <c r="N2040" i="1" s="1"/>
  <c r="L1102" i="1"/>
  <c r="L2020" i="1" s="1"/>
  <c r="Y184" i="1" s="1"/>
  <c r="R398" i="1"/>
  <c r="P1113" i="1"/>
  <c r="P2031" i="1" s="1"/>
  <c r="N1109" i="1"/>
  <c r="N2027" i="1" s="1"/>
  <c r="M1568" i="1"/>
  <c r="S1568" i="1" s="1"/>
  <c r="S650" i="1"/>
  <c r="R1261" i="1"/>
  <c r="R343" i="1"/>
  <c r="T190" i="12"/>
  <c r="O826" i="1"/>
  <c r="O1744" i="1" s="1"/>
  <c r="M1868" i="1"/>
  <c r="S1868" i="1" s="1"/>
  <c r="S950" i="1"/>
  <c r="P19" i="12"/>
  <c r="K660" i="1" s="1"/>
  <c r="R389" i="1"/>
  <c r="Q1668" i="1"/>
  <c r="Q750" i="1"/>
  <c r="Q1357" i="1"/>
  <c r="Q439" i="1"/>
  <c r="Q1311" i="1"/>
  <c r="Q393" i="1"/>
  <c r="U56" i="12"/>
  <c r="P697" i="1" s="1"/>
  <c r="P1615" i="1" s="1"/>
  <c r="K1051" i="1"/>
  <c r="K1969" i="1" s="1"/>
  <c r="S1714" i="1"/>
  <c r="S796" i="1"/>
  <c r="L1010" i="1"/>
  <c r="K1005" i="1"/>
  <c r="K1923" i="1" s="1"/>
  <c r="L9" i="1"/>
  <c r="Z8" i="1" s="1"/>
  <c r="L952" i="1"/>
  <c r="O952" i="1"/>
  <c r="O1870" i="1" s="1"/>
  <c r="O9" i="1"/>
  <c r="R1613" i="1"/>
  <c r="R695" i="1"/>
  <c r="S21" i="1"/>
  <c r="U15" i="12"/>
  <c r="P656" i="1" s="1"/>
  <c r="P1574" i="1" s="1"/>
  <c r="R1005" i="1"/>
  <c r="K1868" i="1"/>
  <c r="Q1868" i="1" s="1"/>
  <c r="Q950" i="1"/>
  <c r="R8" i="1"/>
  <c r="M1573" i="1"/>
  <c r="P951" i="1"/>
  <c r="P1869" i="1" s="1"/>
  <c r="P8" i="1"/>
  <c r="L1056" i="1"/>
  <c r="L1974" i="1" s="1"/>
  <c r="Y138" i="1" s="1"/>
  <c r="R490" i="1"/>
  <c r="R709" i="1"/>
  <c r="N1005" i="1"/>
  <c r="N1923" i="1" s="1"/>
  <c r="O1010" i="1"/>
  <c r="O1928" i="1" s="1"/>
  <c r="R19" i="12"/>
  <c r="M660" i="1" s="1"/>
  <c r="Q1613" i="1"/>
  <c r="Q695" i="1"/>
  <c r="R746" i="1"/>
  <c r="S1357" i="1"/>
  <c r="S439" i="1"/>
  <c r="N1051" i="1"/>
  <c r="N1969" i="1" s="1"/>
  <c r="S1311" i="1"/>
  <c r="S393" i="1"/>
  <c r="S56" i="12"/>
  <c r="N697" i="1" s="1"/>
  <c r="N1615" i="1" s="1"/>
  <c r="Q1714" i="1"/>
  <c r="Q796" i="1"/>
  <c r="Q1622" i="1"/>
  <c r="Q704" i="1"/>
  <c r="S1622" i="1"/>
  <c r="S704" i="1"/>
  <c r="R340" i="1"/>
  <c r="P1005" i="1"/>
  <c r="P1923" i="1" s="1"/>
  <c r="N1113" i="1"/>
  <c r="N2031" i="1" s="1"/>
  <c r="O1102" i="1"/>
  <c r="O2020" i="1" s="1"/>
  <c r="O1114" i="1"/>
  <c r="O2032" i="1" s="1"/>
  <c r="O1056" i="1"/>
  <c r="O1974" i="1" s="1"/>
  <c r="K955" i="1"/>
  <c r="K12" i="1"/>
  <c r="Q56" i="12"/>
  <c r="L696" i="1"/>
  <c r="L1614" i="1" s="1"/>
  <c r="S1000" i="1"/>
  <c r="L1568" i="1"/>
  <c r="R1568" i="1" s="1"/>
  <c r="R650" i="1"/>
  <c r="Q82" i="1"/>
  <c r="L1869" i="1"/>
  <c r="Y8" i="1" s="1"/>
  <c r="R951" i="1"/>
  <c r="AG109" i="13"/>
  <c r="AI109" i="13"/>
  <c r="Z109" i="13"/>
  <c r="AB109" i="13"/>
  <c r="X102" i="13"/>
  <c r="R102" i="13"/>
  <c r="AE102" i="13"/>
  <c r="P102" i="13"/>
  <c r="Q103" i="13"/>
  <c r="S51" i="13"/>
  <c r="AH51" i="13"/>
  <c r="AA51" i="13"/>
  <c r="U51" i="13"/>
  <c r="T52" i="13"/>
  <c r="L99" i="13"/>
  <c r="N99" i="13"/>
  <c r="M100" i="13"/>
  <c r="N72" i="13"/>
  <c r="L72" i="13"/>
  <c r="M73" i="13"/>
  <c r="X51" i="13"/>
  <c r="AE51" i="13"/>
  <c r="R51" i="13"/>
  <c r="P51" i="13"/>
  <c r="Q52" i="13"/>
  <c r="I98" i="13"/>
  <c r="K98" i="13"/>
  <c r="J99" i="13"/>
  <c r="I51" i="13"/>
  <c r="K51" i="13"/>
  <c r="J52" i="13"/>
  <c r="K74" i="13"/>
  <c r="I74" i="13"/>
  <c r="X129" i="13"/>
  <c r="R129" i="13"/>
  <c r="P129" i="13"/>
  <c r="AE129" i="13"/>
  <c r="Q130" i="13"/>
  <c r="AF96" i="13"/>
  <c r="AD96" i="13"/>
  <c r="AD16" i="13"/>
  <c r="AF16" i="13"/>
  <c r="X75" i="13"/>
  <c r="R75" i="13"/>
  <c r="P75" i="13"/>
  <c r="AE75" i="13"/>
  <c r="AB44" i="13"/>
  <c r="Z44" i="13"/>
  <c r="K42" i="13"/>
  <c r="I42" i="13"/>
  <c r="J43" i="13"/>
  <c r="AD73" i="13"/>
  <c r="AF73" i="13"/>
  <c r="Q76" i="13"/>
  <c r="T89" i="13"/>
  <c r="U84" i="13"/>
  <c r="AA84" i="13"/>
  <c r="S84" i="13"/>
  <c r="T80" i="13"/>
  <c r="AH84" i="13"/>
  <c r="AI79" i="13"/>
  <c r="AG79" i="13"/>
  <c r="AI23" i="13"/>
  <c r="AG23" i="13"/>
  <c r="AG114" i="13"/>
  <c r="AI114" i="13"/>
  <c r="W28" i="13"/>
  <c r="Y28" i="13"/>
  <c r="AB42" i="13"/>
  <c r="Z42" i="13"/>
  <c r="X41" i="13"/>
  <c r="P41" i="13"/>
  <c r="AE41" i="13"/>
  <c r="R41" i="13"/>
  <c r="Q42" i="13"/>
  <c r="Y40" i="13"/>
  <c r="W40" i="13"/>
  <c r="AI157" i="13"/>
  <c r="AG157" i="13"/>
  <c r="M85" i="13"/>
  <c r="L80" i="13"/>
  <c r="N80" i="13"/>
  <c r="M76" i="13"/>
  <c r="M77" i="13" s="1"/>
  <c r="M78" i="13" s="1"/>
  <c r="M79" i="13" s="1"/>
  <c r="U124" i="13"/>
  <c r="AH124" i="13"/>
  <c r="AA124" i="13"/>
  <c r="S124" i="13"/>
  <c r="AG53" i="13"/>
  <c r="AI53" i="13"/>
  <c r="X25" i="13"/>
  <c r="AE25" i="13"/>
  <c r="R25" i="13"/>
  <c r="P25" i="13"/>
  <c r="Q26" i="13"/>
  <c r="AF24" i="13"/>
  <c r="AD24" i="13"/>
  <c r="U136" i="13"/>
  <c r="T141" i="13"/>
  <c r="S136" i="13"/>
  <c r="T132" i="13"/>
  <c r="T133" i="13" s="1"/>
  <c r="T134" i="13" s="1"/>
  <c r="AH136" i="13"/>
  <c r="AA136" i="13"/>
  <c r="S25" i="13"/>
  <c r="AH25" i="13"/>
  <c r="AA25" i="13"/>
  <c r="U25" i="13"/>
  <c r="T26" i="13"/>
  <c r="Y105" i="13"/>
  <c r="W105" i="13"/>
  <c r="N106" i="13"/>
  <c r="M111" i="13"/>
  <c r="M102" i="13"/>
  <c r="M103" i="13" s="1"/>
  <c r="M104" i="13" s="1"/>
  <c r="L106" i="13"/>
  <c r="AE84" i="13"/>
  <c r="Q80" i="13"/>
  <c r="Q89" i="13"/>
  <c r="X84" i="13"/>
  <c r="R84" i="13"/>
  <c r="P84" i="13"/>
  <c r="Z23" i="13"/>
  <c r="AB23" i="13"/>
  <c r="W96" i="13"/>
  <c r="Y96" i="13"/>
  <c r="X101" i="13"/>
  <c r="AE101" i="13"/>
  <c r="P101" i="13"/>
  <c r="R101" i="13"/>
  <c r="W29" i="13"/>
  <c r="Y29" i="13"/>
  <c r="W16" i="13"/>
  <c r="Y16" i="13"/>
  <c r="N97" i="13"/>
  <c r="L97" i="13"/>
  <c r="AD44" i="13"/>
  <c r="AF44" i="13"/>
  <c r="AF72" i="13"/>
  <c r="AD72" i="13"/>
  <c r="Z79" i="13"/>
  <c r="AB79" i="13"/>
  <c r="AB71" i="13"/>
  <c r="Z71" i="13"/>
  <c r="AB66" i="13"/>
  <c r="Z66" i="13"/>
  <c r="Z20" i="13"/>
  <c r="AB20" i="13"/>
  <c r="AD53" i="13"/>
  <c r="AF53" i="13"/>
  <c r="W157" i="13"/>
  <c r="Y157" i="13"/>
  <c r="AF70" i="13"/>
  <c r="AD70" i="13"/>
  <c r="N47" i="13"/>
  <c r="L47" i="13"/>
  <c r="M48" i="13"/>
  <c r="Z157" i="13"/>
  <c r="AB157" i="13"/>
  <c r="AG119" i="13"/>
  <c r="AI119" i="13"/>
  <c r="AI11" i="13"/>
  <c r="AG11" i="13"/>
  <c r="Y131" i="13"/>
  <c r="W131" i="13"/>
  <c r="K71" i="13"/>
  <c r="I71" i="13"/>
  <c r="Y37" i="13"/>
  <c r="W37" i="13"/>
  <c r="Z123" i="13"/>
  <c r="AB123" i="13"/>
  <c r="S49" i="13"/>
  <c r="AH49" i="13"/>
  <c r="AA49" i="13"/>
  <c r="U49" i="13"/>
  <c r="AA28" i="13"/>
  <c r="AH28" i="13"/>
  <c r="U28" i="13"/>
  <c r="S28" i="13"/>
  <c r="AG32" i="13"/>
  <c r="AI32" i="13"/>
  <c r="S127" i="13"/>
  <c r="AH127" i="13"/>
  <c r="AA127" i="13"/>
  <c r="U127" i="13"/>
  <c r="Z24" i="13"/>
  <c r="AB24" i="13"/>
  <c r="R31" i="13"/>
  <c r="AE31" i="13"/>
  <c r="X31" i="13"/>
  <c r="P31" i="13"/>
  <c r="F28" i="13"/>
  <c r="AF97" i="13"/>
  <c r="AD97" i="13"/>
  <c r="N53" i="13"/>
  <c r="L53" i="13"/>
  <c r="X110" i="13"/>
  <c r="Q106" i="13"/>
  <c r="R110" i="13"/>
  <c r="Q115" i="13"/>
  <c r="AE110" i="13"/>
  <c r="Q107" i="13"/>
  <c r="Q108" i="13" s="1"/>
  <c r="Q109" i="13" s="1"/>
  <c r="P110" i="13"/>
  <c r="AF29" i="13"/>
  <c r="AD29" i="13"/>
  <c r="Y73" i="13"/>
  <c r="W73" i="13"/>
  <c r="I89" i="13"/>
  <c r="K89" i="13"/>
  <c r="J90" i="13"/>
  <c r="N98" i="13"/>
  <c r="L98" i="13"/>
  <c r="Y44" i="13"/>
  <c r="W44" i="13"/>
  <c r="Y79" i="13"/>
  <c r="W79" i="13"/>
  <c r="AF79" i="13"/>
  <c r="AD79" i="13"/>
  <c r="AD71" i="13"/>
  <c r="AF71" i="13"/>
  <c r="S75" i="13"/>
  <c r="AH75" i="13"/>
  <c r="U75" i="13"/>
  <c r="AA75" i="13"/>
  <c r="T76" i="13"/>
  <c r="AG71" i="13"/>
  <c r="AI71" i="13"/>
  <c r="AG44" i="13"/>
  <c r="AI44" i="13"/>
  <c r="K63" i="13"/>
  <c r="I63" i="13"/>
  <c r="J64" i="13"/>
  <c r="AG66" i="13"/>
  <c r="AI66" i="13"/>
  <c r="S21" i="13"/>
  <c r="AH21" i="13"/>
  <c r="AA21" i="13"/>
  <c r="U21" i="13"/>
  <c r="AF28" i="13"/>
  <c r="AD28" i="13"/>
  <c r="X50" i="13"/>
  <c r="P50" i="13"/>
  <c r="AE50" i="13"/>
  <c r="R50" i="13"/>
  <c r="E25" i="13"/>
  <c r="X49" i="13"/>
  <c r="AE49" i="13"/>
  <c r="R49" i="13"/>
  <c r="P49" i="13"/>
  <c r="Y53" i="13"/>
  <c r="W53" i="13"/>
  <c r="Q167" i="13"/>
  <c r="X162" i="13"/>
  <c r="P162" i="13"/>
  <c r="R162" i="13"/>
  <c r="Q158" i="13"/>
  <c r="AE162" i="13"/>
  <c r="AB70" i="13"/>
  <c r="Z70" i="13"/>
  <c r="S46" i="13"/>
  <c r="U46" i="13"/>
  <c r="AA46" i="13"/>
  <c r="AH46" i="13"/>
  <c r="T47" i="13"/>
  <c r="S162" i="13"/>
  <c r="T167" i="13"/>
  <c r="AH162" i="13"/>
  <c r="AA162" i="13"/>
  <c r="U162" i="13"/>
  <c r="T158" i="13"/>
  <c r="T159" i="13" s="1"/>
  <c r="AB119" i="13"/>
  <c r="Z119" i="13"/>
  <c r="I97" i="13"/>
  <c r="K97" i="13"/>
  <c r="J111" i="13"/>
  <c r="J102" i="13"/>
  <c r="J103" i="13" s="1"/>
  <c r="K106" i="13"/>
  <c r="I106" i="13"/>
  <c r="N71" i="13"/>
  <c r="L71" i="13"/>
  <c r="X127" i="13"/>
  <c r="P127" i="13"/>
  <c r="R127" i="13"/>
  <c r="AE127" i="13"/>
  <c r="AF131" i="13"/>
  <c r="AD131" i="13"/>
  <c r="AE136" i="13"/>
  <c r="Q132" i="13"/>
  <c r="Q133" i="13" s="1"/>
  <c r="Q141" i="13"/>
  <c r="R136" i="13"/>
  <c r="X136" i="13"/>
  <c r="P136" i="13"/>
  <c r="I72" i="13"/>
  <c r="K72" i="13"/>
  <c r="AF37" i="13"/>
  <c r="AD37" i="13"/>
  <c r="AI123" i="13"/>
  <c r="AG123" i="13"/>
  <c r="S50" i="13"/>
  <c r="AH50" i="13"/>
  <c r="AA50" i="13"/>
  <c r="U50" i="13"/>
  <c r="AB37" i="13"/>
  <c r="Z37" i="13"/>
  <c r="AB32" i="13"/>
  <c r="Z32" i="13"/>
  <c r="AB45" i="13"/>
  <c r="Z45" i="13"/>
  <c r="U128" i="13"/>
  <c r="S128" i="13"/>
  <c r="AA128" i="13"/>
  <c r="AH128" i="13"/>
  <c r="T129" i="13"/>
  <c r="N43" i="13"/>
  <c r="L43" i="13"/>
  <c r="AD67" i="13"/>
  <c r="AF67" i="13"/>
  <c r="X46" i="13"/>
  <c r="AE46" i="13"/>
  <c r="R46" i="13"/>
  <c r="P46" i="13"/>
  <c r="Q47" i="13"/>
  <c r="AI24" i="13"/>
  <c r="AG24" i="13"/>
  <c r="W30" i="13"/>
  <c r="Y30" i="13"/>
  <c r="R98" i="13"/>
  <c r="X98" i="13"/>
  <c r="AE98" i="13"/>
  <c r="P98" i="13"/>
  <c r="Q99" i="13"/>
  <c r="N94" i="13"/>
  <c r="L94" i="13"/>
  <c r="M95" i="13"/>
  <c r="AF105" i="13"/>
  <c r="AD105" i="13"/>
  <c r="N90" i="13"/>
  <c r="L90" i="13"/>
  <c r="Y71" i="13"/>
  <c r="W71" i="13"/>
  <c r="Y72" i="13"/>
  <c r="W72" i="13"/>
  <c r="S72" i="13"/>
  <c r="AH72" i="13"/>
  <c r="AA72" i="13"/>
  <c r="U72" i="13"/>
  <c r="T73" i="13"/>
  <c r="S67" i="13"/>
  <c r="AH67" i="13"/>
  <c r="AA67" i="13"/>
  <c r="U67" i="13"/>
  <c r="T68" i="13"/>
  <c r="AI20" i="13"/>
  <c r="AG20" i="13"/>
  <c r="AB114" i="13"/>
  <c r="Z114" i="13"/>
  <c r="N59" i="13"/>
  <c r="L59" i="13"/>
  <c r="X58" i="13"/>
  <c r="P58" i="13"/>
  <c r="Q63" i="13"/>
  <c r="AE58" i="13"/>
  <c r="R58" i="13"/>
  <c r="Q54" i="13"/>
  <c r="Q55" i="13" s="1"/>
  <c r="AF157" i="13"/>
  <c r="AD157" i="13"/>
  <c r="Y70" i="13"/>
  <c r="W70" i="13"/>
  <c r="AG42" i="13"/>
  <c r="AI42" i="13"/>
  <c r="AF40" i="13"/>
  <c r="AD40" i="13"/>
  <c r="AG70" i="13"/>
  <c r="AI70" i="13"/>
  <c r="I50" i="13"/>
  <c r="K50" i="13"/>
  <c r="Z11" i="13"/>
  <c r="AB11" i="13"/>
  <c r="AE128" i="13"/>
  <c r="X128" i="13"/>
  <c r="P128" i="13"/>
  <c r="R128" i="13"/>
  <c r="J85" i="13"/>
  <c r="K80" i="13"/>
  <c r="J76" i="13"/>
  <c r="J77" i="13" s="1"/>
  <c r="I80" i="13"/>
  <c r="K73" i="13"/>
  <c r="I73" i="13"/>
  <c r="S58" i="13"/>
  <c r="AH58" i="13"/>
  <c r="AA58" i="13"/>
  <c r="U58" i="13"/>
  <c r="T54" i="13"/>
  <c r="T55" i="13" s="1"/>
  <c r="T63" i="13"/>
  <c r="AB53" i="13"/>
  <c r="Z53" i="13"/>
  <c r="Y24" i="13"/>
  <c r="W24" i="13"/>
  <c r="AG37" i="13"/>
  <c r="AI37" i="13"/>
  <c r="AA29" i="13"/>
  <c r="S29" i="13"/>
  <c r="AH29" i="13"/>
  <c r="U29" i="13"/>
  <c r="T30" i="13"/>
  <c r="AG45" i="13"/>
  <c r="AI45" i="13"/>
  <c r="AG131" i="13"/>
  <c r="AI131" i="13"/>
  <c r="AB131" i="13"/>
  <c r="Z131" i="13"/>
  <c r="X68" i="13"/>
  <c r="P68" i="13"/>
  <c r="AE68" i="13"/>
  <c r="R68" i="13"/>
  <c r="Y67" i="13"/>
  <c r="W67" i="13"/>
  <c r="AF45" i="13"/>
  <c r="AD45" i="13"/>
  <c r="Y45" i="13"/>
  <c r="W45" i="13"/>
  <c r="AF30" i="13"/>
  <c r="AD30" i="13"/>
  <c r="W97" i="13"/>
  <c r="Y97" i="13"/>
  <c r="I94" i="13"/>
  <c r="K94" i="13"/>
  <c r="J95" i="13"/>
  <c r="AE105" i="12"/>
  <c r="L134" i="1" s="1"/>
  <c r="P105" i="12"/>
  <c r="K746" i="1" s="1"/>
  <c r="K1664" i="1" s="1"/>
  <c r="R105" i="12"/>
  <c r="M746" i="1" s="1"/>
  <c r="M1664" i="1" s="1"/>
  <c r="L440" i="1"/>
  <c r="L1358" i="1" s="1"/>
  <c r="Q165" i="12"/>
  <c r="L806" i="1" s="1"/>
  <c r="L1724" i="1" s="1"/>
  <c r="AE160" i="12"/>
  <c r="L189" i="1" s="1"/>
  <c r="P160" i="12"/>
  <c r="K801" i="1" s="1"/>
  <c r="K1719" i="1" s="1"/>
  <c r="Q156" i="12"/>
  <c r="R160" i="12"/>
  <c r="M801" i="1" s="1"/>
  <c r="M1719" i="1" s="1"/>
  <c r="X160" i="12"/>
  <c r="Z109" i="12"/>
  <c r="N444" i="1" s="1"/>
  <c r="N1362" i="1" s="1"/>
  <c r="AB109" i="12"/>
  <c r="P444" i="1" s="1"/>
  <c r="P1362" i="1" s="1"/>
  <c r="AD54" i="12"/>
  <c r="AF54" i="12"/>
  <c r="Y109" i="12"/>
  <c r="M444" i="1" s="1"/>
  <c r="M1362" i="1" s="1"/>
  <c r="W109" i="12"/>
  <c r="K444" i="1" s="1"/>
  <c r="K1362" i="1" s="1"/>
  <c r="Q106" i="12"/>
  <c r="L747" i="1" s="1"/>
  <c r="L1665" i="1" s="1"/>
  <c r="Q119" i="12"/>
  <c r="L760" i="1" s="1"/>
  <c r="L1678" i="1" s="1"/>
  <c r="AE114" i="12"/>
  <c r="Q110" i="12"/>
  <c r="L751" i="1" s="1"/>
  <c r="L1669" i="1" s="1"/>
  <c r="P114" i="12"/>
  <c r="K755" i="1" s="1"/>
  <c r="K1673" i="1" s="1"/>
  <c r="R114" i="12"/>
  <c r="M755" i="1" s="1"/>
  <c r="M1673" i="1" s="1"/>
  <c r="X114" i="12"/>
  <c r="H347" i="13"/>
  <c r="H339" i="13"/>
  <c r="H340" i="13" s="1"/>
  <c r="H341" i="13" s="1"/>
  <c r="H338" i="13"/>
  <c r="R1257" i="1"/>
  <c r="AF63" i="12"/>
  <c r="AD63" i="12"/>
  <c r="AI155" i="12"/>
  <c r="P184" i="1" s="1"/>
  <c r="AG155" i="12"/>
  <c r="N184" i="1" s="1"/>
  <c r="S6" i="12"/>
  <c r="N647" i="1" s="1"/>
  <c r="N1565" i="1" s="1"/>
  <c r="U6" i="12"/>
  <c r="P647" i="1" s="1"/>
  <c r="P1565" i="1" s="1"/>
  <c r="S1918" i="1"/>
  <c r="O394" i="1"/>
  <c r="O1312" i="1" s="1"/>
  <c r="U59" i="12"/>
  <c r="P700" i="1" s="1"/>
  <c r="P1618" i="1" s="1"/>
  <c r="S59" i="12"/>
  <c r="N700" i="1" s="1"/>
  <c r="N1618" i="1" s="1"/>
  <c r="AH59" i="12"/>
  <c r="T60" i="12"/>
  <c r="O701" i="1" s="1"/>
  <c r="O1619" i="1" s="1"/>
  <c r="U105" i="12"/>
  <c r="P746" i="1" s="1"/>
  <c r="P1664" i="1" s="1"/>
  <c r="AH105" i="12"/>
  <c r="O134" i="1" s="1"/>
  <c r="O440" i="1"/>
  <c r="O1358" i="1" s="1"/>
  <c r="S105" i="12"/>
  <c r="N746" i="1" s="1"/>
  <c r="N1664" i="1" s="1"/>
  <c r="AI109" i="12"/>
  <c r="P138" i="1" s="1"/>
  <c r="AG109" i="12"/>
  <c r="N138" i="1" s="1"/>
  <c r="R1668" i="1"/>
  <c r="AI55" i="12"/>
  <c r="U176" i="12"/>
  <c r="P817" i="1" s="1"/>
  <c r="P1735" i="1" s="1"/>
  <c r="AH176" i="12"/>
  <c r="O205" i="1" s="1"/>
  <c r="O511" i="1"/>
  <c r="O1429" i="1" s="1"/>
  <c r="S176" i="12"/>
  <c r="N817" i="1" s="1"/>
  <c r="N1735" i="1" s="1"/>
  <c r="K390" i="1"/>
  <c r="K1308" i="1" s="1"/>
  <c r="M390" i="1"/>
  <c r="M1308" i="1" s="1"/>
  <c r="Q257" i="12"/>
  <c r="L898" i="1" s="1"/>
  <c r="L1816" i="1" s="1"/>
  <c r="Q211" i="12"/>
  <c r="L852" i="1" s="1"/>
  <c r="L1770" i="1" s="1"/>
  <c r="R206" i="12"/>
  <c r="M847" i="1" s="1"/>
  <c r="M1765" i="1" s="1"/>
  <c r="X206" i="12"/>
  <c r="L541" i="1" s="1"/>
  <c r="L1459" i="1" s="1"/>
  <c r="P206" i="12"/>
  <c r="K847" i="1" s="1"/>
  <c r="K1765" i="1" s="1"/>
  <c r="AE206" i="12"/>
  <c r="L235" i="1" s="1"/>
  <c r="M389" i="1"/>
  <c r="M1307" i="1" s="1"/>
  <c r="K389" i="1"/>
  <c r="K1307" i="1" s="1"/>
  <c r="AG54" i="12"/>
  <c r="AI54" i="12"/>
  <c r="AH185" i="12"/>
  <c r="O214" i="1" s="1"/>
  <c r="AA185" i="12"/>
  <c r="O520" i="1" s="1"/>
  <c r="O1438" i="1" s="1"/>
  <c r="U185" i="12"/>
  <c r="P826" i="1" s="1"/>
  <c r="P1744" i="1" s="1"/>
  <c r="T181" i="12"/>
  <c r="S185" i="12"/>
  <c r="N826" i="1" s="1"/>
  <c r="N1744" i="1" s="1"/>
  <c r="H296" i="13"/>
  <c r="H287" i="13"/>
  <c r="H288" i="13" s="1"/>
  <c r="H289" i="13" s="1"/>
  <c r="H290" i="13" s="1"/>
  <c r="R1311" i="1"/>
  <c r="N506" i="1"/>
  <c r="N1424" i="1" s="1"/>
  <c r="P506" i="1"/>
  <c r="P1424" i="1" s="1"/>
  <c r="R1714" i="1"/>
  <c r="H398" i="13"/>
  <c r="H389" i="13"/>
  <c r="H390" i="13" s="1"/>
  <c r="H391" i="13" s="1"/>
  <c r="H392" i="13" s="1"/>
  <c r="R1622" i="1"/>
  <c r="W63" i="12"/>
  <c r="K398" i="1" s="1"/>
  <c r="K1316" i="1" s="1"/>
  <c r="Y63" i="12"/>
  <c r="M398" i="1" s="1"/>
  <c r="M1316" i="1" s="1"/>
  <c r="U156" i="12"/>
  <c r="P797" i="1" s="1"/>
  <c r="P1715" i="1" s="1"/>
  <c r="AH156" i="12"/>
  <c r="O185" i="1" s="1"/>
  <c r="O491" i="1"/>
  <c r="O1409" i="1" s="1"/>
  <c r="S156" i="12"/>
  <c r="N797" i="1" s="1"/>
  <c r="N1715" i="1" s="1"/>
  <c r="T257" i="12"/>
  <c r="O898" i="1" s="1"/>
  <c r="O1816" i="1" s="1"/>
  <c r="T211" i="12"/>
  <c r="O852" i="1" s="1"/>
  <c r="O1770" i="1" s="1"/>
  <c r="AH206" i="12"/>
  <c r="O235" i="1" s="1"/>
  <c r="AA206" i="12"/>
  <c r="O541" i="1" s="1"/>
  <c r="O1459" i="1" s="1"/>
  <c r="S206" i="12"/>
  <c r="N847" i="1" s="1"/>
  <c r="N1765" i="1" s="1"/>
  <c r="U206" i="12"/>
  <c r="P847" i="1" s="1"/>
  <c r="P1765" i="1" s="1"/>
  <c r="N502" i="1"/>
  <c r="N1420" i="1" s="1"/>
  <c r="P502" i="1"/>
  <c r="P1420" i="1" s="1"/>
  <c r="U68" i="12"/>
  <c r="P709" i="1" s="1"/>
  <c r="P1627" i="1" s="1"/>
  <c r="T73" i="12"/>
  <c r="T64" i="12"/>
  <c r="AH68" i="12"/>
  <c r="S68" i="12"/>
  <c r="N709" i="1" s="1"/>
  <c r="N1627" i="1" s="1"/>
  <c r="AA68" i="12"/>
  <c r="T106" i="12"/>
  <c r="O747" i="1" s="1"/>
  <c r="O1665" i="1" s="1"/>
  <c r="U114" i="12"/>
  <c r="P755" i="1" s="1"/>
  <c r="P1673" i="1" s="1"/>
  <c r="T119" i="12"/>
  <c r="O760" i="1" s="1"/>
  <c r="O1678" i="1" s="1"/>
  <c r="AH114" i="12"/>
  <c r="O143" i="1" s="1"/>
  <c r="T110" i="12"/>
  <c r="O751" i="1" s="1"/>
  <c r="O1669" i="1" s="1"/>
  <c r="AA114" i="12"/>
  <c r="S114" i="12"/>
  <c r="N755" i="1" s="1"/>
  <c r="N1673" i="1" s="1"/>
  <c r="AD109" i="12"/>
  <c r="K138" i="1" s="1"/>
  <c r="AF109" i="12"/>
  <c r="M138" i="1" s="1"/>
  <c r="AI180" i="12"/>
  <c r="P209" i="1" s="1"/>
  <c r="AG180" i="12"/>
  <c r="N209" i="1" s="1"/>
  <c r="AG56" i="12"/>
  <c r="AI56" i="12"/>
  <c r="F23" i="12"/>
  <c r="R6" i="12"/>
  <c r="M647" i="1" s="1"/>
  <c r="P6" i="12"/>
  <c r="K647" i="1" s="1"/>
  <c r="Z155" i="12"/>
  <c r="N490" i="1" s="1"/>
  <c r="N1408" i="1" s="1"/>
  <c r="AB155" i="12"/>
  <c r="P490" i="1" s="1"/>
  <c r="P1408" i="1" s="1"/>
  <c r="R1357" i="1"/>
  <c r="P389" i="1"/>
  <c r="P1307" i="1" s="1"/>
  <c r="N389" i="1"/>
  <c r="N1307" i="1" s="1"/>
  <c r="Z180" i="12"/>
  <c r="N515" i="1" s="1"/>
  <c r="N1433" i="1" s="1"/>
  <c r="AB180" i="12"/>
  <c r="P515" i="1" s="1"/>
  <c r="P1433" i="1" s="1"/>
  <c r="U172" i="12"/>
  <c r="P813" i="1" s="1"/>
  <c r="P1731" i="1" s="1"/>
  <c r="AH172" i="12"/>
  <c r="O201" i="1" s="1"/>
  <c r="O507" i="1"/>
  <c r="O1425" i="1" s="1"/>
  <c r="S172" i="12"/>
  <c r="N813" i="1" s="1"/>
  <c r="N1731" i="1" s="1"/>
  <c r="T173" i="12"/>
  <c r="AI171" i="12"/>
  <c r="P200" i="1" s="1"/>
  <c r="AG171" i="12"/>
  <c r="N200" i="1" s="1"/>
  <c r="Y155" i="12"/>
  <c r="M490" i="1" s="1"/>
  <c r="M1408" i="1" s="1"/>
  <c r="W155" i="12"/>
  <c r="K490" i="1" s="1"/>
  <c r="K1408" i="1" s="1"/>
  <c r="AD155" i="12"/>
  <c r="K184" i="1" s="1"/>
  <c r="AF155" i="12"/>
  <c r="M184" i="1" s="1"/>
  <c r="R59" i="12"/>
  <c r="M700" i="1" s="1"/>
  <c r="M1618" i="1" s="1"/>
  <c r="AE59" i="12"/>
  <c r="L394" i="1"/>
  <c r="L1312" i="1" s="1"/>
  <c r="AB88" i="1" s="1"/>
  <c r="P59" i="12"/>
  <c r="K700" i="1" s="1"/>
  <c r="K1618" i="1" s="1"/>
  <c r="AE68" i="12"/>
  <c r="X68" i="12"/>
  <c r="R68" i="12"/>
  <c r="M709" i="1" s="1"/>
  <c r="M1627" i="1" s="1"/>
  <c r="P68" i="12"/>
  <c r="K709" i="1" s="1"/>
  <c r="K1627" i="1" s="1"/>
  <c r="Q64" i="12"/>
  <c r="L705" i="1" s="1"/>
  <c r="L1623" i="1" s="1"/>
  <c r="Q73" i="12"/>
  <c r="R1564" i="1"/>
  <c r="U168" i="12"/>
  <c r="P809" i="1" s="1"/>
  <c r="P1727" i="1" s="1"/>
  <c r="AH168" i="12"/>
  <c r="O197" i="1" s="1"/>
  <c r="O503" i="1"/>
  <c r="O1421" i="1" s="1"/>
  <c r="S168" i="12"/>
  <c r="N809" i="1" s="1"/>
  <c r="N1727" i="1" s="1"/>
  <c r="T169" i="12"/>
  <c r="AI167" i="12"/>
  <c r="P196" i="1" s="1"/>
  <c r="AG167" i="12"/>
  <c r="N196" i="1" s="1"/>
  <c r="AI63" i="12"/>
  <c r="AG63" i="12"/>
  <c r="Z63" i="12"/>
  <c r="N398" i="1" s="1"/>
  <c r="N1316" i="1" s="1"/>
  <c r="AB63" i="12"/>
  <c r="P398" i="1" s="1"/>
  <c r="P1316" i="1" s="1"/>
  <c r="M353" i="1"/>
  <c r="U11" i="12"/>
  <c r="P652" i="1" s="1"/>
  <c r="P1570" i="1" s="1"/>
  <c r="R23" i="12"/>
  <c r="M664" i="1" s="1"/>
  <c r="P23" i="12"/>
  <c r="K664" i="1" s="1"/>
  <c r="P32" i="12"/>
  <c r="K673" i="1" s="1"/>
  <c r="R1275" i="1"/>
  <c r="P20" i="12"/>
  <c r="K661" i="1" s="1"/>
  <c r="W108" i="12" l="1"/>
  <c r="Y108" i="12"/>
  <c r="O494" i="1"/>
  <c r="O1412" i="1" s="1"/>
  <c r="AB159" i="12"/>
  <c r="P494" i="1" s="1"/>
  <c r="P1412" i="1" s="1"/>
  <c r="Z159" i="12"/>
  <c r="N494" i="1" s="1"/>
  <c r="N1412" i="1" s="1"/>
  <c r="Z62" i="12"/>
  <c r="AB62" i="12"/>
  <c r="AB107" i="12"/>
  <c r="Z107" i="12"/>
  <c r="AA108" i="12"/>
  <c r="K92" i="1"/>
  <c r="AR59" i="12"/>
  <c r="K88" i="1" s="1"/>
  <c r="W106" i="12"/>
  <c r="Y106" i="12"/>
  <c r="AB60" i="12"/>
  <c r="Z60" i="12"/>
  <c r="N92" i="1"/>
  <c r="AU59" i="12"/>
  <c r="N88" i="1" s="1"/>
  <c r="L714" i="1"/>
  <c r="L1632" i="1" s="1"/>
  <c r="AS73" i="12"/>
  <c r="L403" i="1"/>
  <c r="L1321" i="1" s="1"/>
  <c r="X65" i="12"/>
  <c r="X64" i="12"/>
  <c r="O814" i="1"/>
  <c r="O1732" i="1" s="1"/>
  <c r="AA173" i="12"/>
  <c r="O449" i="1"/>
  <c r="O1367" i="1" s="1"/>
  <c r="AA110" i="12"/>
  <c r="AA111" i="12"/>
  <c r="AA112" i="12"/>
  <c r="O822" i="1"/>
  <c r="O1740" i="1" s="1"/>
  <c r="AA181" i="12"/>
  <c r="O818" i="1"/>
  <c r="O1736" i="1" s="1"/>
  <c r="AA177" i="12"/>
  <c r="AB55" i="12"/>
  <c r="P390" i="1" s="1"/>
  <c r="P1308" i="1" s="1"/>
  <c r="Z55" i="12"/>
  <c r="N390" i="1" s="1"/>
  <c r="N1308" i="1" s="1"/>
  <c r="AA56" i="12"/>
  <c r="AT56" i="12"/>
  <c r="AS60" i="12"/>
  <c r="M92" i="1"/>
  <c r="AT59" i="12"/>
  <c r="M88" i="1" s="1"/>
  <c r="W105" i="12"/>
  <c r="Y105" i="12"/>
  <c r="Z59" i="12"/>
  <c r="AB59" i="12"/>
  <c r="L84" i="1"/>
  <c r="AC84" i="1" s="1"/>
  <c r="AS56" i="12"/>
  <c r="AU68" i="12"/>
  <c r="O97" i="1"/>
  <c r="AV64" i="12"/>
  <c r="AW68" i="12"/>
  <c r="AR55" i="12"/>
  <c r="AV60" i="12"/>
  <c r="P92" i="1"/>
  <c r="AW59" i="12"/>
  <c r="P88" i="1" s="1"/>
  <c r="AW60" i="12"/>
  <c r="P89" i="1" s="1"/>
  <c r="L449" i="1"/>
  <c r="L1367" i="1" s="1"/>
  <c r="X110" i="12"/>
  <c r="O499" i="1"/>
  <c r="O1417" i="1" s="1"/>
  <c r="Z164" i="12"/>
  <c r="N499" i="1" s="1"/>
  <c r="N1417" i="1" s="1"/>
  <c r="AB164" i="12"/>
  <c r="P499" i="1" s="1"/>
  <c r="P1417" i="1" s="1"/>
  <c r="AT68" i="12"/>
  <c r="AS64" i="12"/>
  <c r="L93" i="1" s="1"/>
  <c r="AC93" i="1" s="1"/>
  <c r="AR68" i="12"/>
  <c r="L97" i="1"/>
  <c r="AC97" i="1" s="1"/>
  <c r="AS65" i="12"/>
  <c r="L94" i="1" s="1"/>
  <c r="X60" i="12"/>
  <c r="W59" i="12"/>
  <c r="Y59" i="12"/>
  <c r="AU56" i="12"/>
  <c r="N84" i="1"/>
  <c r="Z168" i="12"/>
  <c r="AB168" i="12"/>
  <c r="AB106" i="12"/>
  <c r="Z106" i="12"/>
  <c r="O493" i="1"/>
  <c r="O1411" i="1" s="1"/>
  <c r="AB158" i="12"/>
  <c r="P493" i="1" s="1"/>
  <c r="P1411" i="1" s="1"/>
  <c r="Z158" i="12"/>
  <c r="N493" i="1" s="1"/>
  <c r="N1411" i="1" s="1"/>
  <c r="O810" i="1"/>
  <c r="O1728" i="1" s="1"/>
  <c r="AA169" i="12"/>
  <c r="O403" i="1"/>
  <c r="O1321" i="1" s="1"/>
  <c r="AA64" i="12"/>
  <c r="AA65" i="12"/>
  <c r="AA66" i="12"/>
  <c r="AA67" i="12" s="1"/>
  <c r="O714" i="1"/>
  <c r="O1632" i="1" s="1"/>
  <c r="AV73" i="12"/>
  <c r="L495" i="1"/>
  <c r="L1413" i="1" s="1"/>
  <c r="X156" i="12"/>
  <c r="X157" i="12" s="1"/>
  <c r="X158" i="12" s="1"/>
  <c r="X159" i="12" s="1"/>
  <c r="Z92" i="1"/>
  <c r="Y107" i="12"/>
  <c r="W107" i="12"/>
  <c r="AB172" i="12"/>
  <c r="Z172" i="12"/>
  <c r="AB61" i="12"/>
  <c r="Z61" i="12"/>
  <c r="AW55" i="12"/>
  <c r="P83" i="1"/>
  <c r="AB92" i="1"/>
  <c r="AB105" i="12"/>
  <c r="Z105" i="12"/>
  <c r="AA26" i="1"/>
  <c r="Z133" i="1"/>
  <c r="R1923" i="1"/>
  <c r="L1919" i="1"/>
  <c r="Y83" i="1" s="1"/>
  <c r="AA83" i="1"/>
  <c r="AA138" i="1"/>
  <c r="R659" i="1"/>
  <c r="AA9" i="1"/>
  <c r="R13" i="1"/>
  <c r="AA13" i="1"/>
  <c r="L1928" i="1"/>
  <c r="Y92" i="1" s="1"/>
  <c r="AA92" i="1"/>
  <c r="R362" i="1"/>
  <c r="AA17" i="1"/>
  <c r="AA184" i="1"/>
  <c r="M1873" i="1"/>
  <c r="S1873" i="1" s="1"/>
  <c r="R1873" i="1"/>
  <c r="AA955" i="1"/>
  <c r="R1878" i="1"/>
  <c r="AA960" i="1"/>
  <c r="R1869" i="1"/>
  <c r="AA951" i="1"/>
  <c r="R1887" i="1"/>
  <c r="AA969" i="1"/>
  <c r="R1577" i="1"/>
  <c r="L143" i="1"/>
  <c r="AL114" i="12"/>
  <c r="R84" i="1"/>
  <c r="R1586" i="1"/>
  <c r="Q12" i="1"/>
  <c r="L1002" i="1"/>
  <c r="R1002" i="1" s="1"/>
  <c r="O18" i="1"/>
  <c r="AD18" i="12"/>
  <c r="K965" i="1" s="1"/>
  <c r="L22" i="1"/>
  <c r="AB14" i="12"/>
  <c r="P349" i="1" s="1"/>
  <c r="AF18" i="12"/>
  <c r="M965" i="1" s="1"/>
  <c r="Q37" i="12"/>
  <c r="R37" i="12" s="1"/>
  <c r="M678" i="1" s="1"/>
  <c r="S11" i="12"/>
  <c r="N652" i="1" s="1"/>
  <c r="N1570" i="1" s="1"/>
  <c r="L673" i="1"/>
  <c r="L1591" i="1" s="1"/>
  <c r="AA11" i="12"/>
  <c r="O346" i="1" s="1"/>
  <c r="AP11" i="12"/>
  <c r="O1264" i="1" s="1"/>
  <c r="AM32" i="12"/>
  <c r="Q28" i="12"/>
  <c r="AE28" i="12" s="1"/>
  <c r="L395" i="1"/>
  <c r="L1313" i="1" s="1"/>
  <c r="S668" i="1"/>
  <c r="W27" i="12"/>
  <c r="K362" i="1" s="1"/>
  <c r="O652" i="1"/>
  <c r="O1570" i="1" s="1"/>
  <c r="R1569" i="1"/>
  <c r="Q1266" i="1"/>
  <c r="X32" i="12"/>
  <c r="U157" i="12"/>
  <c r="P798" i="1" s="1"/>
  <c r="P1716" i="1" s="1"/>
  <c r="S177" i="12"/>
  <c r="N818" i="1" s="1"/>
  <c r="N1736" i="1" s="1"/>
  <c r="P960" i="1"/>
  <c r="P1878" i="1" s="1"/>
  <c r="L367" i="1"/>
  <c r="P15" i="12"/>
  <c r="K656" i="1" s="1"/>
  <c r="K1574" i="1" s="1"/>
  <c r="AD55" i="12"/>
  <c r="AH177" i="12"/>
  <c r="O206" i="1" s="1"/>
  <c r="K17" i="1"/>
  <c r="R15" i="12"/>
  <c r="M656" i="1" s="1"/>
  <c r="S656" i="1" s="1"/>
  <c r="AF55" i="12"/>
  <c r="T178" i="12"/>
  <c r="U177" i="12"/>
  <c r="P818" i="1" s="1"/>
  <c r="P1736" i="1" s="1"/>
  <c r="O957" i="1"/>
  <c r="O1875" i="1" s="1"/>
  <c r="W14" i="12"/>
  <c r="K349" i="1" s="1"/>
  <c r="Q349" i="1" s="1"/>
  <c r="S1266" i="1"/>
  <c r="S1614" i="1"/>
  <c r="P60" i="12"/>
  <c r="K701" i="1" s="1"/>
  <c r="K1619" i="1" s="1"/>
  <c r="S696" i="1"/>
  <c r="R60" i="12"/>
  <c r="M701" i="1" s="1"/>
  <c r="M1619" i="1" s="1"/>
  <c r="N1111" i="1"/>
  <c r="N2029" i="1" s="1"/>
  <c r="M26" i="1"/>
  <c r="X15" i="12"/>
  <c r="L350" i="1" s="1"/>
  <c r="S15" i="12"/>
  <c r="N656" i="1" s="1"/>
  <c r="N1574" i="1" s="1"/>
  <c r="Q16" i="12"/>
  <c r="M16" i="12" s="1"/>
  <c r="W10" i="12"/>
  <c r="K345" i="1" s="1"/>
  <c r="Q345" i="1" s="1"/>
  <c r="M17" i="1"/>
  <c r="S17" i="1" s="1"/>
  <c r="Q1573" i="1"/>
  <c r="R1266" i="1"/>
  <c r="W23" i="12"/>
  <c r="K358" i="1" s="1"/>
  <c r="P13" i="1"/>
  <c r="N26" i="1"/>
  <c r="N17" i="1"/>
  <c r="Q17" i="1" s="1"/>
  <c r="AB27" i="12"/>
  <c r="P362" i="1" s="1"/>
  <c r="S362" i="1" s="1"/>
  <c r="L345" i="1"/>
  <c r="R345" i="1" s="1"/>
  <c r="S1882" i="1"/>
  <c r="AM21" i="12"/>
  <c r="AE21" i="12"/>
  <c r="AL10" i="12"/>
  <c r="K1263" i="1" s="1"/>
  <c r="AN10" i="12"/>
  <c r="M1263" i="1" s="1"/>
  <c r="L1263" i="1"/>
  <c r="AL19" i="12"/>
  <c r="K1272" i="1" s="1"/>
  <c r="AN19" i="12"/>
  <c r="M1272" i="1" s="1"/>
  <c r="L1272" i="1"/>
  <c r="AL14" i="12"/>
  <c r="K1267" i="1" s="1"/>
  <c r="AN14" i="12"/>
  <c r="M1267" i="1" s="1"/>
  <c r="L1267" i="1"/>
  <c r="AL6" i="12"/>
  <c r="K1259" i="1" s="1"/>
  <c r="AN6" i="12"/>
  <c r="M1259" i="1" s="1"/>
  <c r="L1259" i="1"/>
  <c r="X28" i="12"/>
  <c r="L363" i="1" s="1"/>
  <c r="AM28" i="12"/>
  <c r="K1569" i="1"/>
  <c r="Q1569" i="1" s="1"/>
  <c r="X24" i="12"/>
  <c r="L359" i="1" s="1"/>
  <c r="AM24" i="12"/>
  <c r="AE24" i="12"/>
  <c r="L971" i="1" s="1"/>
  <c r="AD27" i="12"/>
  <c r="K974" i="1" s="1"/>
  <c r="AF27" i="12"/>
  <c r="M974" i="1" s="1"/>
  <c r="AM20" i="12"/>
  <c r="AE20" i="12"/>
  <c r="L967" i="1" s="1"/>
  <c r="AF14" i="12"/>
  <c r="M18" i="1" s="1"/>
  <c r="AD14" i="12"/>
  <c r="K18" i="1" s="1"/>
  <c r="AF32" i="12"/>
  <c r="AD32" i="12"/>
  <c r="R20" i="12"/>
  <c r="M661" i="1" s="1"/>
  <c r="M1579" i="1" s="1"/>
  <c r="L358" i="1"/>
  <c r="R969" i="1"/>
  <c r="P26" i="1"/>
  <c r="O656" i="1"/>
  <c r="O1574" i="1" s="1"/>
  <c r="R1574" i="1" s="1"/>
  <c r="AE37" i="12"/>
  <c r="T24" i="12"/>
  <c r="AP24" i="12" s="1"/>
  <c r="L18" i="1"/>
  <c r="K26" i="1"/>
  <c r="X20" i="12"/>
  <c r="L355" i="1" s="1"/>
  <c r="AL27" i="12"/>
  <c r="K1280" i="1" s="1"/>
  <c r="AN27" i="12"/>
  <c r="M1280" i="1" s="1"/>
  <c r="L1280" i="1"/>
  <c r="AM15" i="12"/>
  <c r="AE15" i="12"/>
  <c r="L962" i="1" s="1"/>
  <c r="AD23" i="12"/>
  <c r="AF23" i="12"/>
  <c r="AN32" i="12"/>
  <c r="M1285" i="1" s="1"/>
  <c r="AL32" i="12"/>
  <c r="K1285" i="1" s="1"/>
  <c r="L1285" i="1"/>
  <c r="L31" i="1"/>
  <c r="S655" i="1"/>
  <c r="L961" i="1"/>
  <c r="L1879" i="1" s="1"/>
  <c r="P1111" i="1"/>
  <c r="P2029" i="1" s="1"/>
  <c r="L661" i="1"/>
  <c r="L1579" i="1" s="1"/>
  <c r="L652" i="1"/>
  <c r="L1570" i="1" s="1"/>
  <c r="AM11" i="12"/>
  <c r="AE11" i="12"/>
  <c r="AF10" i="12"/>
  <c r="AD10" i="12"/>
  <c r="AD19" i="12"/>
  <c r="K966" i="1" s="1"/>
  <c r="AF19" i="12"/>
  <c r="M966" i="1" s="1"/>
  <c r="AL23" i="12"/>
  <c r="K1276" i="1" s="1"/>
  <c r="AN23" i="12"/>
  <c r="M1276" i="1" s="1"/>
  <c r="L1276" i="1"/>
  <c r="AD6" i="12"/>
  <c r="AF6" i="12"/>
  <c r="S1586" i="1"/>
  <c r="T25" i="12"/>
  <c r="O666" i="1" s="1"/>
  <c r="O1584" i="1" s="1"/>
  <c r="AQ14" i="12"/>
  <c r="P1267" i="1" s="1"/>
  <c r="O1267" i="1"/>
  <c r="AO14" i="12"/>
  <c r="N1267" i="1" s="1"/>
  <c r="AQ6" i="12"/>
  <c r="P1259" i="1" s="1"/>
  <c r="O1259" i="1"/>
  <c r="AO6" i="12"/>
  <c r="N1259" i="1" s="1"/>
  <c r="AA16" i="12"/>
  <c r="AB16" i="12" s="1"/>
  <c r="AP16" i="12"/>
  <c r="AH16" i="12"/>
  <c r="AA32" i="12"/>
  <c r="AB32" i="12" s="1"/>
  <c r="P367" i="1" s="1"/>
  <c r="AP32" i="12"/>
  <c r="AH32" i="12"/>
  <c r="O36" i="1" s="1"/>
  <c r="AA23" i="12"/>
  <c r="Z23" i="12" s="1"/>
  <c r="N358" i="1" s="1"/>
  <c r="AP23" i="12"/>
  <c r="AH23" i="12"/>
  <c r="O970" i="1" s="1"/>
  <c r="O1888" i="1" s="1"/>
  <c r="AA15" i="12"/>
  <c r="O350" i="1" s="1"/>
  <c r="AP15" i="12"/>
  <c r="AH15" i="12"/>
  <c r="O962" i="1" s="1"/>
  <c r="O1880" i="1" s="1"/>
  <c r="AQ18" i="12"/>
  <c r="P1271" i="1" s="1"/>
  <c r="O1271" i="1"/>
  <c r="R1271" i="1" s="1"/>
  <c r="AO18" i="12"/>
  <c r="N1271" i="1" s="1"/>
  <c r="AI6" i="12"/>
  <c r="AG6" i="12"/>
  <c r="O660" i="1"/>
  <c r="O1578" i="1" s="1"/>
  <c r="R1578" i="1" s="1"/>
  <c r="AP19" i="12"/>
  <c r="AH19" i="12"/>
  <c r="O23" i="1" s="1"/>
  <c r="AG18" i="12"/>
  <c r="N965" i="1" s="1"/>
  <c r="N1883" i="1" s="1"/>
  <c r="AI18" i="12"/>
  <c r="P22" i="1" s="1"/>
  <c r="AG27" i="12"/>
  <c r="N31" i="1" s="1"/>
  <c r="AI27" i="12"/>
  <c r="P974" i="1" s="1"/>
  <c r="P1892" i="1" s="1"/>
  <c r="AG10" i="12"/>
  <c r="N14" i="1" s="1"/>
  <c r="AI10" i="12"/>
  <c r="P14" i="1" s="1"/>
  <c r="AG14" i="12"/>
  <c r="AI14" i="12"/>
  <c r="AO27" i="12"/>
  <c r="N1280" i="1" s="1"/>
  <c r="AQ27" i="12"/>
  <c r="P1280" i="1" s="1"/>
  <c r="O1280" i="1"/>
  <c r="AQ10" i="12"/>
  <c r="P1263" i="1" s="1"/>
  <c r="AO10" i="12"/>
  <c r="N1263" i="1" s="1"/>
  <c r="O1263" i="1"/>
  <c r="AG11" i="12"/>
  <c r="AI11" i="12"/>
  <c r="Q1586" i="1"/>
  <c r="S1573" i="1"/>
  <c r="Z27" i="12"/>
  <c r="N362" i="1" s="1"/>
  <c r="R344" i="1"/>
  <c r="S344" i="1"/>
  <c r="O349" i="1"/>
  <c r="R349" i="1" s="1"/>
  <c r="R655" i="1"/>
  <c r="R1573" i="1"/>
  <c r="S348" i="1"/>
  <c r="Q655" i="1"/>
  <c r="S157" i="12"/>
  <c r="N798" i="1" s="1"/>
  <c r="N1716" i="1" s="1"/>
  <c r="L14" i="1"/>
  <c r="Y14" i="12"/>
  <c r="M349" i="1" s="1"/>
  <c r="O492" i="1"/>
  <c r="O1410" i="1" s="1"/>
  <c r="L957" i="1"/>
  <c r="L1875" i="1" s="1"/>
  <c r="O31" i="1"/>
  <c r="S1275" i="1"/>
  <c r="O974" i="1"/>
  <c r="O1892" i="1" s="1"/>
  <c r="S19" i="12"/>
  <c r="N660" i="1" s="1"/>
  <c r="N1578" i="1" s="1"/>
  <c r="R651" i="1"/>
  <c r="Q964" i="1"/>
  <c r="B4" i="4" s="1"/>
  <c r="AA19" i="12"/>
  <c r="O354" i="1" s="1"/>
  <c r="R24" i="12"/>
  <c r="M665" i="1" s="1"/>
  <c r="M1583" i="1" s="1"/>
  <c r="T28" i="12"/>
  <c r="S28" i="12" s="1"/>
  <c r="N669" i="1" s="1"/>
  <c r="N1587" i="1" s="1"/>
  <c r="U19" i="12"/>
  <c r="P660" i="1" s="1"/>
  <c r="P1578" i="1" s="1"/>
  <c r="Q1577" i="1"/>
  <c r="S23" i="12"/>
  <c r="N664" i="1" s="1"/>
  <c r="N1582" i="1" s="1"/>
  <c r="U32" i="12"/>
  <c r="P673" i="1" s="1"/>
  <c r="P1591" i="1" s="1"/>
  <c r="T20" i="12"/>
  <c r="T21" i="12" s="1"/>
  <c r="O965" i="1"/>
  <c r="O1883" i="1" s="1"/>
  <c r="Q1882" i="1"/>
  <c r="Q659" i="1"/>
  <c r="O664" i="1"/>
  <c r="O1582" i="1" s="1"/>
  <c r="R960" i="1"/>
  <c r="S964" i="1"/>
  <c r="D4" i="4" s="1"/>
  <c r="X11" i="12"/>
  <c r="L346" i="1" s="1"/>
  <c r="O673" i="1"/>
  <c r="O1591" i="1" s="1"/>
  <c r="P24" i="12"/>
  <c r="K665" i="1" s="1"/>
  <c r="Q348" i="1"/>
  <c r="S659" i="1"/>
  <c r="Q357" i="1"/>
  <c r="AB18" i="12"/>
  <c r="P353" i="1" s="1"/>
  <c r="S353" i="1" s="1"/>
  <c r="S1577" i="1"/>
  <c r="R353" i="1"/>
  <c r="Z18" i="12"/>
  <c r="N353" i="1" s="1"/>
  <c r="T37" i="12"/>
  <c r="S357" i="1"/>
  <c r="R668" i="1"/>
  <c r="R647" i="1"/>
  <c r="Q1275" i="1"/>
  <c r="Q344" i="1"/>
  <c r="R1262" i="1"/>
  <c r="S651" i="1"/>
  <c r="P11" i="12"/>
  <c r="K652" i="1" s="1"/>
  <c r="K1570" i="1" s="1"/>
  <c r="R11" i="12"/>
  <c r="M652" i="1" s="1"/>
  <c r="M1570" i="1" s="1"/>
  <c r="S1570" i="1" s="1"/>
  <c r="F24" i="12"/>
  <c r="Q8" i="1"/>
  <c r="Q1262" i="1"/>
  <c r="S1262" i="1"/>
  <c r="W19" i="12"/>
  <c r="K354" i="1" s="1"/>
  <c r="Y19" i="12"/>
  <c r="M354" i="1" s="1"/>
  <c r="L354" i="1"/>
  <c r="Z6" i="12"/>
  <c r="N341" i="1" s="1"/>
  <c r="AB6" i="12"/>
  <c r="P341" i="1" s="1"/>
  <c r="L662" i="1"/>
  <c r="L1580" i="1" s="1"/>
  <c r="X21" i="12"/>
  <c r="L356" i="1" s="1"/>
  <c r="Y6" i="12"/>
  <c r="M341" i="1" s="1"/>
  <c r="W6" i="12"/>
  <c r="K341" i="1" s="1"/>
  <c r="R138" i="1"/>
  <c r="R9" i="1"/>
  <c r="M1582" i="1"/>
  <c r="S1582" i="1" s="1"/>
  <c r="S664" i="1"/>
  <c r="Q1618" i="1"/>
  <c r="Q700" i="1"/>
  <c r="L953" i="1"/>
  <c r="L10" i="1"/>
  <c r="P1127" i="1"/>
  <c r="P2045" i="1" s="1"/>
  <c r="S1308" i="1"/>
  <c r="S390" i="1"/>
  <c r="M1010" i="1"/>
  <c r="M1928" i="1" s="1"/>
  <c r="Q157" i="12"/>
  <c r="L798" i="1" s="1"/>
  <c r="L1716" i="1" s="1"/>
  <c r="L797" i="1"/>
  <c r="L1715" i="1" s="1"/>
  <c r="R1614" i="1"/>
  <c r="R696" i="1"/>
  <c r="O657" i="1"/>
  <c r="O1575" i="1" s="1"/>
  <c r="U16" i="12"/>
  <c r="P657" i="1" s="1"/>
  <c r="P1575" i="1" s="1"/>
  <c r="S16" i="12"/>
  <c r="N657" i="1" s="1"/>
  <c r="N1575" i="1" s="1"/>
  <c r="Q1969" i="1"/>
  <c r="Q1051" i="1"/>
  <c r="L970" i="1"/>
  <c r="L27" i="1"/>
  <c r="N1010" i="1"/>
  <c r="N1928" i="1" s="1"/>
  <c r="N1114" i="1"/>
  <c r="N2032" i="1" s="1"/>
  <c r="S1627" i="1"/>
  <c r="S709" i="1"/>
  <c r="D6" i="4" s="1"/>
  <c r="R394" i="1"/>
  <c r="M1102" i="1"/>
  <c r="M2020" i="1" s="1"/>
  <c r="N1118" i="1"/>
  <c r="N2036" i="1" s="1"/>
  <c r="K1565" i="1"/>
  <c r="Q1565" i="1" s="1"/>
  <c r="Q647" i="1"/>
  <c r="P1003" i="1"/>
  <c r="P1921" i="1" s="1"/>
  <c r="M1056" i="1"/>
  <c r="M1974" i="1" s="1"/>
  <c r="O1015" i="1"/>
  <c r="O1933" i="1" s="1"/>
  <c r="S1316" i="1"/>
  <c r="S398" i="1"/>
  <c r="O1132" i="1"/>
  <c r="O2050" i="1" s="1"/>
  <c r="Q1307" i="1"/>
  <c r="Q389" i="1"/>
  <c r="K952" i="1"/>
  <c r="K9" i="1"/>
  <c r="S1765" i="1"/>
  <c r="S847" i="1"/>
  <c r="Q1308" i="1"/>
  <c r="P1056" i="1"/>
  <c r="P1974" i="1" s="1"/>
  <c r="Q1258" i="1"/>
  <c r="Q340" i="1"/>
  <c r="S1673" i="1"/>
  <c r="S755" i="1"/>
  <c r="R760" i="1"/>
  <c r="M1001" i="1"/>
  <c r="M1919" i="1" s="1"/>
  <c r="Q1719" i="1"/>
  <c r="Q801" i="1"/>
  <c r="R440" i="1"/>
  <c r="S345" i="1"/>
  <c r="L697" i="1"/>
  <c r="L1615" i="1" s="1"/>
  <c r="P56" i="12"/>
  <c r="K697" i="1" s="1"/>
  <c r="K1615" i="1" s="1"/>
  <c r="Q57" i="12"/>
  <c r="R56" i="12"/>
  <c r="M697" i="1" s="1"/>
  <c r="M1615" i="1" s="1"/>
  <c r="AE56" i="12"/>
  <c r="L1892" i="1"/>
  <c r="R1974" i="1"/>
  <c r="R1056" i="1"/>
  <c r="L1870" i="1"/>
  <c r="Y9" i="1" s="1"/>
  <c r="R952" i="1"/>
  <c r="Q87" i="1"/>
  <c r="R184" i="1"/>
  <c r="Q61" i="12"/>
  <c r="L701" i="1"/>
  <c r="L1619" i="1" s="1"/>
  <c r="R83" i="1"/>
  <c r="L966" i="1"/>
  <c r="L23" i="1"/>
  <c r="O698" i="1"/>
  <c r="O1616" i="1" s="1"/>
  <c r="S57" i="12"/>
  <c r="N698" i="1" s="1"/>
  <c r="N1616" i="1" s="1"/>
  <c r="AH57" i="12"/>
  <c r="U57" i="12"/>
  <c r="P698" i="1" s="1"/>
  <c r="P1616" i="1" s="1"/>
  <c r="L1874" i="1"/>
  <c r="Y13" i="1" s="1"/>
  <c r="R956" i="1"/>
  <c r="Q25" i="12"/>
  <c r="L665" i="1"/>
  <c r="K1887" i="1"/>
  <c r="Q1887" i="1" s="1"/>
  <c r="Q969" i="1"/>
  <c r="L979" i="1"/>
  <c r="L36" i="1"/>
  <c r="S1408" i="1"/>
  <c r="S490" i="1"/>
  <c r="M952" i="1"/>
  <c r="M9" i="1"/>
  <c r="O1123" i="1"/>
  <c r="O2041" i="1" s="1"/>
  <c r="N1056" i="1"/>
  <c r="N1974" i="1" s="1"/>
  <c r="O1052" i="1"/>
  <c r="O1970" i="1" s="1"/>
  <c r="L1061" i="1"/>
  <c r="L1979" i="1" s="1"/>
  <c r="Y143" i="1" s="1"/>
  <c r="L1052" i="1"/>
  <c r="L1970" i="1" s="1"/>
  <c r="Y134" i="1" s="1"/>
  <c r="R134" i="1"/>
  <c r="M1887" i="1"/>
  <c r="S1887" i="1" s="1"/>
  <c r="S969" i="1"/>
  <c r="K1869" i="1"/>
  <c r="Q1869" i="1" s="1"/>
  <c r="Q951" i="1"/>
  <c r="M1869" i="1"/>
  <c r="S1869" i="1" s="1"/>
  <c r="S951" i="1"/>
  <c r="L1582" i="1"/>
  <c r="M1591" i="1"/>
  <c r="O958" i="1"/>
  <c r="O1876" i="1" s="1"/>
  <c r="O15" i="1"/>
  <c r="K22" i="1"/>
  <c r="P1010" i="1"/>
  <c r="P1928" i="1" s="1"/>
  <c r="P1114" i="1"/>
  <c r="P2032" i="1" s="1"/>
  <c r="O1115" i="1"/>
  <c r="O2033" i="1" s="1"/>
  <c r="O1104" i="1"/>
  <c r="O2022" i="1" s="1"/>
  <c r="R403" i="1"/>
  <c r="L1006" i="1"/>
  <c r="K1102" i="1"/>
  <c r="K2020" i="1" s="1"/>
  <c r="P1118" i="1"/>
  <c r="P2036" i="1" s="1"/>
  <c r="M1565" i="1"/>
  <c r="S1565" i="1" s="1"/>
  <c r="S647" i="1"/>
  <c r="L1007" i="1"/>
  <c r="N1003" i="1"/>
  <c r="N1921" i="1" s="1"/>
  <c r="K1056" i="1"/>
  <c r="K1974" i="1" s="1"/>
  <c r="T65" i="12"/>
  <c r="S65" i="12" s="1"/>
  <c r="N706" i="1" s="1"/>
  <c r="N1624" i="1" s="1"/>
  <c r="O705" i="1"/>
  <c r="O1623" i="1" s="1"/>
  <c r="O1153" i="1"/>
  <c r="O2071" i="1" s="1"/>
  <c r="Q1316" i="1"/>
  <c r="Q398" i="1"/>
  <c r="P1001" i="1"/>
  <c r="P1919" i="1" s="1"/>
  <c r="S1307" i="1"/>
  <c r="S389" i="1"/>
  <c r="L1153" i="1"/>
  <c r="L2071" i="1" s="1"/>
  <c r="Y235" i="1" s="1"/>
  <c r="R235" i="1"/>
  <c r="R852" i="1"/>
  <c r="N1002" i="1"/>
  <c r="N1920" i="1" s="1"/>
  <c r="N1102" i="1"/>
  <c r="N2020" i="1" s="1"/>
  <c r="S1258" i="1"/>
  <c r="S340" i="1"/>
  <c r="Q1673" i="1"/>
  <c r="Q755" i="1"/>
  <c r="R747" i="1"/>
  <c r="K1001" i="1"/>
  <c r="K1919" i="1" s="1"/>
  <c r="R495" i="1"/>
  <c r="L1107" i="1"/>
  <c r="L2025" i="1" s="1"/>
  <c r="Y189" i="1" s="1"/>
  <c r="R189" i="1"/>
  <c r="S1664" i="1"/>
  <c r="S746" i="1"/>
  <c r="R22" i="1"/>
  <c r="Q1923" i="1"/>
  <c r="Q1005" i="1"/>
  <c r="K1578" i="1"/>
  <c r="R2020" i="1"/>
  <c r="R1102" i="1"/>
  <c r="K1568" i="1"/>
  <c r="Q1568" i="1" s="1"/>
  <c r="Q650" i="1"/>
  <c r="S87" i="1"/>
  <c r="S133" i="1"/>
  <c r="R1001" i="1"/>
  <c r="M956" i="1"/>
  <c r="M13" i="1"/>
  <c r="Q29" i="12"/>
  <c r="Q1627" i="1"/>
  <c r="Q709" i="1"/>
  <c r="B6" i="4" s="1"/>
  <c r="P952" i="1"/>
  <c r="P1870" i="1" s="1"/>
  <c r="P9" i="1"/>
  <c r="R541" i="1"/>
  <c r="S1362" i="1"/>
  <c r="S444" i="1"/>
  <c r="R1010" i="1"/>
  <c r="O831" i="1"/>
  <c r="O1749" i="1" s="1"/>
  <c r="AH190" i="12"/>
  <c r="O219" i="1" s="1"/>
  <c r="U190" i="12"/>
  <c r="P831" i="1" s="1"/>
  <c r="P1749" i="1" s="1"/>
  <c r="AA190" i="12"/>
  <c r="S190" i="12"/>
  <c r="N831" i="1" s="1"/>
  <c r="N1749" i="1" s="1"/>
  <c r="T186" i="12"/>
  <c r="AA186" i="12" s="1"/>
  <c r="T195" i="12"/>
  <c r="R1618" i="1"/>
  <c r="R700" i="1"/>
  <c r="K1579" i="1"/>
  <c r="K1582" i="1"/>
  <c r="K1591" i="1"/>
  <c r="Q1591" i="1" s="1"/>
  <c r="Q673" i="1"/>
  <c r="L1015" i="1"/>
  <c r="S1618" i="1"/>
  <c r="S700" i="1"/>
  <c r="Q1408" i="1"/>
  <c r="Q490" i="1"/>
  <c r="O1119" i="1"/>
  <c r="O2037" i="1" s="1"/>
  <c r="R341" i="1"/>
  <c r="N1127" i="1"/>
  <c r="N2045" i="1" s="1"/>
  <c r="O1061" i="1"/>
  <c r="O1979" i="1" s="1"/>
  <c r="N952" i="1"/>
  <c r="N1870" i="1" s="1"/>
  <c r="N9" i="1"/>
  <c r="O1103" i="1"/>
  <c r="O2021" i="1" s="1"/>
  <c r="N1001" i="1"/>
  <c r="N1919" i="1" s="1"/>
  <c r="Q1765" i="1"/>
  <c r="Q847" i="1"/>
  <c r="R898" i="1"/>
  <c r="P1002" i="1"/>
  <c r="P1920" i="1" s="1"/>
  <c r="O1006" i="1"/>
  <c r="O1924" i="1" s="1"/>
  <c r="O10" i="1"/>
  <c r="O953" i="1"/>
  <c r="O1871" i="1" s="1"/>
  <c r="P1102" i="1"/>
  <c r="P2020" i="1" s="1"/>
  <c r="K1010" i="1"/>
  <c r="K1928" i="1" s="1"/>
  <c r="R751" i="1"/>
  <c r="Q1362" i="1"/>
  <c r="Q444" i="1"/>
  <c r="S1719" i="1"/>
  <c r="S801" i="1"/>
  <c r="R806" i="1"/>
  <c r="Q1664" i="1"/>
  <c r="Q746" i="1"/>
  <c r="K1873" i="1"/>
  <c r="Q1873" i="1" s="1"/>
  <c r="Q955" i="1"/>
  <c r="M1578" i="1"/>
  <c r="K1878" i="1"/>
  <c r="Q1878" i="1" s="1"/>
  <c r="Q960" i="1"/>
  <c r="L1883" i="1"/>
  <c r="R92" i="1"/>
  <c r="Q133" i="1"/>
  <c r="Q33" i="12"/>
  <c r="S1923" i="1"/>
  <c r="S1005" i="1"/>
  <c r="S1969" i="1"/>
  <c r="S1051" i="1"/>
  <c r="S8" i="1"/>
  <c r="M1878" i="1"/>
  <c r="K956" i="1"/>
  <c r="K13" i="1"/>
  <c r="Q13" i="1" s="1"/>
  <c r="T158" i="12"/>
  <c r="O798" i="1"/>
  <c r="O1716" i="1" s="1"/>
  <c r="X55" i="13"/>
  <c r="AE55" i="13"/>
  <c r="R55" i="13"/>
  <c r="P55" i="13"/>
  <c r="E26" i="13"/>
  <c r="Q56" i="13"/>
  <c r="U159" i="13"/>
  <c r="AA159" i="13"/>
  <c r="AH159" i="13"/>
  <c r="S159" i="13"/>
  <c r="T160" i="13"/>
  <c r="X109" i="13"/>
  <c r="AE109" i="13"/>
  <c r="R109" i="13"/>
  <c r="P109" i="13"/>
  <c r="N104" i="13"/>
  <c r="L104" i="13"/>
  <c r="M105" i="13"/>
  <c r="N79" i="13"/>
  <c r="L79" i="13"/>
  <c r="U134" i="13"/>
  <c r="AH134" i="13"/>
  <c r="AA134" i="13"/>
  <c r="S134" i="13"/>
  <c r="T135" i="13"/>
  <c r="K77" i="13"/>
  <c r="I77" i="13"/>
  <c r="J78" i="13"/>
  <c r="AA30" i="13"/>
  <c r="AH30" i="13"/>
  <c r="U30" i="13"/>
  <c r="S30" i="13"/>
  <c r="T31" i="13"/>
  <c r="AB29" i="13"/>
  <c r="Z29" i="13"/>
  <c r="S63" i="13"/>
  <c r="AH63" i="13"/>
  <c r="AA63" i="13"/>
  <c r="U63" i="13"/>
  <c r="T59" i="13"/>
  <c r="T60" i="13" s="1"/>
  <c r="T61" i="13" s="1"/>
  <c r="I85" i="13"/>
  <c r="K85" i="13"/>
  <c r="J81" i="13"/>
  <c r="J82" i="13" s="1"/>
  <c r="AF128" i="13"/>
  <c r="AD128" i="13"/>
  <c r="AF58" i="13"/>
  <c r="AD58" i="13"/>
  <c r="AB67" i="13"/>
  <c r="Z67" i="13"/>
  <c r="N95" i="13"/>
  <c r="L95" i="13"/>
  <c r="X47" i="13"/>
  <c r="AE47" i="13"/>
  <c r="R47" i="13"/>
  <c r="P47" i="13"/>
  <c r="Y46" i="13"/>
  <c r="W46" i="13"/>
  <c r="AE132" i="13"/>
  <c r="P132" i="13"/>
  <c r="X132" i="13"/>
  <c r="R132" i="13"/>
  <c r="Y127" i="13"/>
  <c r="W127" i="13"/>
  <c r="AG46" i="13"/>
  <c r="AI46" i="13"/>
  <c r="Y49" i="13"/>
  <c r="W49" i="13"/>
  <c r="AG75" i="13"/>
  <c r="AI75" i="13"/>
  <c r="I90" i="13"/>
  <c r="K90" i="13"/>
  <c r="AB127" i="13"/>
  <c r="Z127" i="13"/>
  <c r="AB28" i="13"/>
  <c r="Z28" i="13"/>
  <c r="AF101" i="13"/>
  <c r="AD101" i="13"/>
  <c r="W84" i="13"/>
  <c r="Y84" i="13"/>
  <c r="N102" i="13"/>
  <c r="L102" i="13"/>
  <c r="N111" i="13"/>
  <c r="M107" i="13"/>
  <c r="M108" i="13" s="1"/>
  <c r="L111" i="13"/>
  <c r="M116" i="13"/>
  <c r="U26" i="13"/>
  <c r="AA26" i="13"/>
  <c r="S26" i="13"/>
  <c r="AH26" i="13"/>
  <c r="U132" i="13"/>
  <c r="AH132" i="13"/>
  <c r="AA132" i="13"/>
  <c r="S132" i="13"/>
  <c r="S141" i="13"/>
  <c r="AH141" i="13"/>
  <c r="T146" i="13"/>
  <c r="U141" i="13"/>
  <c r="T137" i="13"/>
  <c r="T138" i="13" s="1"/>
  <c r="AA141" i="13"/>
  <c r="AE26" i="13"/>
  <c r="F27" i="13"/>
  <c r="X26" i="13"/>
  <c r="R26" i="13"/>
  <c r="P26" i="13"/>
  <c r="Y25" i="13"/>
  <c r="W25" i="13"/>
  <c r="Z124" i="13"/>
  <c r="AB124" i="13"/>
  <c r="AD41" i="13"/>
  <c r="AF41" i="13"/>
  <c r="Z84" i="13"/>
  <c r="AB84" i="13"/>
  <c r="K99" i="13"/>
  <c r="I99" i="13"/>
  <c r="J100" i="13"/>
  <c r="N73" i="13"/>
  <c r="L73" i="13"/>
  <c r="M74" i="13"/>
  <c r="AB51" i="13"/>
  <c r="Z51" i="13"/>
  <c r="I95" i="13"/>
  <c r="K95" i="13"/>
  <c r="Y68" i="13"/>
  <c r="W68" i="13"/>
  <c r="S54" i="13"/>
  <c r="AH54" i="13"/>
  <c r="AA54" i="13"/>
  <c r="U54" i="13"/>
  <c r="AB58" i="13"/>
  <c r="Z58" i="13"/>
  <c r="X63" i="13"/>
  <c r="AE63" i="13"/>
  <c r="R63" i="13"/>
  <c r="Q59" i="13"/>
  <c r="Q60" i="13" s="1"/>
  <c r="P63" i="13"/>
  <c r="AG67" i="13"/>
  <c r="AI67" i="13"/>
  <c r="AB72" i="13"/>
  <c r="Z72" i="13"/>
  <c r="AD98" i="13"/>
  <c r="AF98" i="13"/>
  <c r="S129" i="13"/>
  <c r="AA129" i="13"/>
  <c r="AH129" i="13"/>
  <c r="U129" i="13"/>
  <c r="T130" i="13"/>
  <c r="AB50" i="13"/>
  <c r="Z50" i="13"/>
  <c r="X133" i="13"/>
  <c r="R133" i="13"/>
  <c r="AE133" i="13"/>
  <c r="P133" i="13"/>
  <c r="Q134" i="13"/>
  <c r="AD127" i="13"/>
  <c r="AF127" i="13"/>
  <c r="K102" i="13"/>
  <c r="I102" i="13"/>
  <c r="J116" i="13"/>
  <c r="J107" i="13"/>
  <c r="J108" i="13" s="1"/>
  <c r="I111" i="13"/>
  <c r="K111" i="13"/>
  <c r="T172" i="13"/>
  <c r="U167" i="13"/>
  <c r="AA167" i="13"/>
  <c r="S167" i="13"/>
  <c r="T163" i="13"/>
  <c r="T164" i="13" s="1"/>
  <c r="AH167" i="13"/>
  <c r="AB46" i="13"/>
  <c r="Z46" i="13"/>
  <c r="W162" i="13"/>
  <c r="Y162" i="13"/>
  <c r="Y50" i="13"/>
  <c r="W50" i="13"/>
  <c r="AB21" i="13"/>
  <c r="Z21" i="13"/>
  <c r="S76" i="13"/>
  <c r="U76" i="13"/>
  <c r="AA76" i="13"/>
  <c r="AH76" i="13"/>
  <c r="T77" i="13"/>
  <c r="X107" i="13"/>
  <c r="R107" i="13"/>
  <c r="AE107" i="13"/>
  <c r="P107" i="13"/>
  <c r="X106" i="13"/>
  <c r="AE106" i="13"/>
  <c r="P106" i="13"/>
  <c r="R106" i="13"/>
  <c r="AG127" i="13"/>
  <c r="AI127" i="13"/>
  <c r="W101" i="13"/>
  <c r="Y101" i="13"/>
  <c r="R89" i="13"/>
  <c r="Q94" i="13"/>
  <c r="Q85" i="13"/>
  <c r="X89" i="13"/>
  <c r="AE89" i="13"/>
  <c r="P89" i="13"/>
  <c r="AI124" i="13"/>
  <c r="AG124" i="13"/>
  <c r="N76" i="13"/>
  <c r="L76" i="13"/>
  <c r="N85" i="13"/>
  <c r="L85" i="13"/>
  <c r="M81" i="13"/>
  <c r="M82" i="13" s="1"/>
  <c r="M83" i="13" s="1"/>
  <c r="M84" i="13" s="1"/>
  <c r="AI84" i="13"/>
  <c r="AG84" i="13"/>
  <c r="AA89" i="13"/>
  <c r="T85" i="13"/>
  <c r="T86" i="13" s="1"/>
  <c r="T87" i="13" s="1"/>
  <c r="AH89" i="13"/>
  <c r="U89" i="13"/>
  <c r="T94" i="13"/>
  <c r="S89" i="13"/>
  <c r="I43" i="13"/>
  <c r="K43" i="13"/>
  <c r="W75" i="13"/>
  <c r="Y75" i="13"/>
  <c r="I52" i="13"/>
  <c r="K52" i="13"/>
  <c r="J53" i="13"/>
  <c r="AG51" i="13"/>
  <c r="AI51" i="13"/>
  <c r="AD102" i="13"/>
  <c r="AF102" i="13"/>
  <c r="AI29" i="13"/>
  <c r="AG29" i="13"/>
  <c r="S55" i="13"/>
  <c r="AH55" i="13"/>
  <c r="AA55" i="13"/>
  <c r="U55" i="13"/>
  <c r="AG58" i="13"/>
  <c r="AI58" i="13"/>
  <c r="S68" i="13"/>
  <c r="AH68" i="13"/>
  <c r="AA68" i="13"/>
  <c r="U68" i="13"/>
  <c r="AG72" i="13"/>
  <c r="AI72" i="13"/>
  <c r="W98" i="13"/>
  <c r="Y98" i="13"/>
  <c r="AI128" i="13"/>
  <c r="AG128" i="13"/>
  <c r="AG50" i="13"/>
  <c r="AI50" i="13"/>
  <c r="AF136" i="13"/>
  <c r="AD136" i="13"/>
  <c r="I103" i="13"/>
  <c r="K103" i="13"/>
  <c r="S158" i="13"/>
  <c r="AH158" i="13"/>
  <c r="U158" i="13"/>
  <c r="AA158" i="13"/>
  <c r="AB162" i="13"/>
  <c r="Z162" i="13"/>
  <c r="AF162" i="13"/>
  <c r="AD162" i="13"/>
  <c r="Q172" i="13"/>
  <c r="AE167" i="13"/>
  <c r="Q163" i="13"/>
  <c r="Q164" i="13" s="1"/>
  <c r="X167" i="13"/>
  <c r="R167" i="13"/>
  <c r="P167" i="13"/>
  <c r="AG21" i="13"/>
  <c r="AI21" i="13"/>
  <c r="I64" i="13"/>
  <c r="K64" i="13"/>
  <c r="AB75" i="13"/>
  <c r="Z75" i="13"/>
  <c r="AD110" i="13"/>
  <c r="AF110" i="13"/>
  <c r="X108" i="13"/>
  <c r="P108" i="13"/>
  <c r="AE108" i="13"/>
  <c r="R108" i="13"/>
  <c r="W31" i="13"/>
  <c r="Y31" i="13"/>
  <c r="AB49" i="13"/>
  <c r="Z49" i="13"/>
  <c r="AE80" i="13"/>
  <c r="X80" i="13"/>
  <c r="R80" i="13"/>
  <c r="P80" i="13"/>
  <c r="AD84" i="13"/>
  <c r="AF84" i="13"/>
  <c r="N103" i="13"/>
  <c r="L103" i="13"/>
  <c r="AB25" i="13"/>
  <c r="Z25" i="13"/>
  <c r="Z136" i="13"/>
  <c r="AB136" i="13"/>
  <c r="S133" i="13"/>
  <c r="AA133" i="13"/>
  <c r="AH133" i="13"/>
  <c r="U133" i="13"/>
  <c r="N78" i="13"/>
  <c r="L78" i="13"/>
  <c r="X42" i="13"/>
  <c r="AE42" i="13"/>
  <c r="R42" i="13"/>
  <c r="P42" i="13"/>
  <c r="E23" i="13"/>
  <c r="W41" i="13"/>
  <c r="Y41" i="13"/>
  <c r="U80" i="13"/>
  <c r="AH80" i="13"/>
  <c r="AA80" i="13"/>
  <c r="S80" i="13"/>
  <c r="T81" i="13"/>
  <c r="X76" i="13"/>
  <c r="AE76" i="13"/>
  <c r="P76" i="13"/>
  <c r="R76" i="13"/>
  <c r="Q77" i="13"/>
  <c r="AD75" i="13"/>
  <c r="AF75" i="13"/>
  <c r="AE130" i="13"/>
  <c r="X130" i="13"/>
  <c r="P130" i="13"/>
  <c r="R130" i="13"/>
  <c r="W129" i="13"/>
  <c r="Y129" i="13"/>
  <c r="AF51" i="13"/>
  <c r="AD51" i="13"/>
  <c r="S52" i="13"/>
  <c r="AH52" i="13"/>
  <c r="AA52" i="13"/>
  <c r="U52" i="13"/>
  <c r="AF68" i="13"/>
  <c r="AD68" i="13"/>
  <c r="T56" i="13"/>
  <c r="K76" i="13"/>
  <c r="I76" i="13"/>
  <c r="Y128" i="13"/>
  <c r="W128" i="13"/>
  <c r="X54" i="13"/>
  <c r="P54" i="13"/>
  <c r="AE54" i="13"/>
  <c r="R54" i="13"/>
  <c r="Y58" i="13"/>
  <c r="W58" i="13"/>
  <c r="S73" i="13"/>
  <c r="AA73" i="13"/>
  <c r="U73" i="13"/>
  <c r="AH73" i="13"/>
  <c r="P99" i="13"/>
  <c r="AE99" i="13"/>
  <c r="X99" i="13"/>
  <c r="R99" i="13"/>
  <c r="AF46" i="13"/>
  <c r="AD46" i="13"/>
  <c r="Z128" i="13"/>
  <c r="AB128" i="13"/>
  <c r="Y136" i="13"/>
  <c r="W136" i="13"/>
  <c r="X141" i="13"/>
  <c r="Q137" i="13"/>
  <c r="Q138" i="13" s="1"/>
  <c r="Q139" i="13" s="1"/>
  <c r="AE141" i="13"/>
  <c r="P141" i="13"/>
  <c r="Q146" i="13"/>
  <c r="R141" i="13"/>
  <c r="J104" i="13"/>
  <c r="AG162" i="13"/>
  <c r="AI162" i="13"/>
  <c r="S47" i="13"/>
  <c r="AH47" i="13"/>
  <c r="AA47" i="13"/>
  <c r="U47" i="13"/>
  <c r="X158" i="13"/>
  <c r="AE158" i="13"/>
  <c r="R158" i="13"/>
  <c r="P158" i="13"/>
  <c r="Q159" i="13"/>
  <c r="AD49" i="13"/>
  <c r="AF49" i="13"/>
  <c r="AF50" i="13"/>
  <c r="AD50" i="13"/>
  <c r="X115" i="13"/>
  <c r="Q120" i="13"/>
  <c r="R115" i="13"/>
  <c r="AE115" i="13"/>
  <c r="Q111" i="13"/>
  <c r="P115" i="13"/>
  <c r="W110" i="13"/>
  <c r="Y110" i="13"/>
  <c r="AF31" i="13"/>
  <c r="AD31" i="13"/>
  <c r="AI28" i="13"/>
  <c r="AG28" i="13"/>
  <c r="AG49" i="13"/>
  <c r="AI49" i="13"/>
  <c r="N48" i="13"/>
  <c r="L48" i="13"/>
  <c r="Q81" i="13"/>
  <c r="AG25" i="13"/>
  <c r="AI25" i="13"/>
  <c r="AI136" i="13"/>
  <c r="AG136" i="13"/>
  <c r="AF25" i="13"/>
  <c r="AD25" i="13"/>
  <c r="N77" i="13"/>
  <c r="L77" i="13"/>
  <c r="AD129" i="13"/>
  <c r="AF129" i="13"/>
  <c r="X52" i="13"/>
  <c r="P52" i="13"/>
  <c r="AE52" i="13"/>
  <c r="R52" i="13"/>
  <c r="Y51" i="13"/>
  <c r="W51" i="13"/>
  <c r="N100" i="13"/>
  <c r="L100" i="13"/>
  <c r="X103" i="13"/>
  <c r="P103" i="13"/>
  <c r="AE103" i="13"/>
  <c r="R103" i="13"/>
  <c r="Q104" i="13"/>
  <c r="W102" i="13"/>
  <c r="Y102" i="13"/>
  <c r="P64" i="12"/>
  <c r="K705" i="1" s="1"/>
  <c r="K1623" i="1" s="1"/>
  <c r="L399" i="1"/>
  <c r="L1317" i="1" s="1"/>
  <c r="AB93" i="1" s="1"/>
  <c r="AE64" i="12"/>
  <c r="R64" i="12"/>
  <c r="M705" i="1" s="1"/>
  <c r="M1623" i="1" s="1"/>
  <c r="W68" i="12"/>
  <c r="K403" i="1" s="1"/>
  <c r="K1321" i="1" s="1"/>
  <c r="Y68" i="12"/>
  <c r="M403" i="1" s="1"/>
  <c r="M1321" i="1" s="1"/>
  <c r="Z114" i="12"/>
  <c r="N449" i="1" s="1"/>
  <c r="N1367" i="1" s="1"/>
  <c r="AB114" i="12"/>
  <c r="P449" i="1" s="1"/>
  <c r="P1367" i="1" s="1"/>
  <c r="U106" i="12"/>
  <c r="P747" i="1" s="1"/>
  <c r="P1665" i="1" s="1"/>
  <c r="AH106" i="12"/>
  <c r="O135" i="1" s="1"/>
  <c r="O441" i="1"/>
  <c r="O1359" i="1" s="1"/>
  <c r="S106" i="12"/>
  <c r="N747" i="1" s="1"/>
  <c r="N1665" i="1" s="1"/>
  <c r="T107" i="12"/>
  <c r="O748" i="1" s="1"/>
  <c r="O1666" i="1" s="1"/>
  <c r="AB206" i="12"/>
  <c r="P541" i="1" s="1"/>
  <c r="P1459" i="1" s="1"/>
  <c r="Z206" i="12"/>
  <c r="N541" i="1" s="1"/>
  <c r="N1459" i="1" s="1"/>
  <c r="R1316" i="1"/>
  <c r="AI185" i="12"/>
  <c r="P214" i="1" s="1"/>
  <c r="AG185" i="12"/>
  <c r="N214" i="1" s="1"/>
  <c r="Q262" i="12"/>
  <c r="L903" i="1" s="1"/>
  <c r="L1821" i="1" s="1"/>
  <c r="X257" i="12"/>
  <c r="L592" i="1" s="1"/>
  <c r="L1510" i="1" s="1"/>
  <c r="AE257" i="12"/>
  <c r="L286" i="1" s="1"/>
  <c r="R257" i="12"/>
  <c r="M898" i="1" s="1"/>
  <c r="M1816" i="1" s="1"/>
  <c r="P257" i="12"/>
  <c r="K898" i="1" s="1"/>
  <c r="K1816" i="1" s="1"/>
  <c r="N511" i="1"/>
  <c r="N1429" i="1" s="1"/>
  <c r="P511" i="1"/>
  <c r="P1429" i="1" s="1"/>
  <c r="AI105" i="12"/>
  <c r="P134" i="1" s="1"/>
  <c r="AG105" i="12"/>
  <c r="N134" i="1" s="1"/>
  <c r="N394" i="1"/>
  <c r="N1312" i="1" s="1"/>
  <c r="P394" i="1"/>
  <c r="P1312" i="1" s="1"/>
  <c r="R1673" i="1"/>
  <c r="AE110" i="12"/>
  <c r="L139" i="1" s="1"/>
  <c r="P110" i="12"/>
  <c r="K751" i="1" s="1"/>
  <c r="K1669" i="1" s="1"/>
  <c r="R110" i="12"/>
  <c r="M751" i="1" s="1"/>
  <c r="M1669" i="1" s="1"/>
  <c r="L445" i="1"/>
  <c r="L1363" i="1" s="1"/>
  <c r="AD114" i="12"/>
  <c r="K143" i="1" s="1"/>
  <c r="AF114" i="12"/>
  <c r="M143" i="1" s="1"/>
  <c r="R1362" i="1"/>
  <c r="Q170" i="12"/>
  <c r="L811" i="1" s="1"/>
  <c r="L1729" i="1" s="1"/>
  <c r="AE165" i="12"/>
  <c r="L194" i="1" s="1"/>
  <c r="Q161" i="12"/>
  <c r="P165" i="12"/>
  <c r="K806" i="1" s="1"/>
  <c r="K1724" i="1" s="1"/>
  <c r="R165" i="12"/>
  <c r="M806" i="1" s="1"/>
  <c r="M1724" i="1" s="1"/>
  <c r="X165" i="12"/>
  <c r="M440" i="1"/>
  <c r="M1358" i="1" s="1"/>
  <c r="K440" i="1"/>
  <c r="K1358" i="1" s="1"/>
  <c r="N503" i="1"/>
  <c r="N1421" i="1" s="1"/>
  <c r="P503" i="1"/>
  <c r="P1421" i="1" s="1"/>
  <c r="R1627" i="1"/>
  <c r="C6" i="4"/>
  <c r="Q65" i="12"/>
  <c r="L706" i="1" s="1"/>
  <c r="L1624" i="1" s="1"/>
  <c r="AC94" i="1" s="1"/>
  <c r="R1408" i="1"/>
  <c r="N507" i="1"/>
  <c r="N1425" i="1" s="1"/>
  <c r="P507" i="1"/>
  <c r="P1425" i="1" s="1"/>
  <c r="U110" i="12"/>
  <c r="P751" i="1" s="1"/>
  <c r="P1669" i="1" s="1"/>
  <c r="AH110" i="12"/>
  <c r="O139" i="1" s="1"/>
  <c r="O445" i="1"/>
  <c r="O1363" i="1" s="1"/>
  <c r="S110" i="12"/>
  <c r="N751" i="1" s="1"/>
  <c r="N1669" i="1" s="1"/>
  <c r="AI114" i="12"/>
  <c r="P143" i="1" s="1"/>
  <c r="AG114" i="12"/>
  <c r="N143" i="1" s="1"/>
  <c r="S73" i="12"/>
  <c r="N714" i="1" s="1"/>
  <c r="N1632" i="1" s="1"/>
  <c r="T78" i="12"/>
  <c r="AA73" i="12"/>
  <c r="AH73" i="12"/>
  <c r="U73" i="12"/>
  <c r="P714" i="1" s="1"/>
  <c r="P1632" i="1" s="1"/>
  <c r="T69" i="12"/>
  <c r="O710" i="1" s="1"/>
  <c r="O1628" i="1" s="1"/>
  <c r="AG206" i="12"/>
  <c r="N235" i="1" s="1"/>
  <c r="AI206" i="12"/>
  <c r="P235" i="1" s="1"/>
  <c r="W206" i="12"/>
  <c r="K541" i="1" s="1"/>
  <c r="K1459" i="1" s="1"/>
  <c r="Y206" i="12"/>
  <c r="M541" i="1" s="1"/>
  <c r="M1459" i="1" s="1"/>
  <c r="AI176" i="12"/>
  <c r="P205" i="1" s="1"/>
  <c r="AG176" i="12"/>
  <c r="N205" i="1" s="1"/>
  <c r="AI59" i="12"/>
  <c r="AG59" i="12"/>
  <c r="R1258" i="1"/>
  <c r="Y114" i="12"/>
  <c r="M449" i="1" s="1"/>
  <c r="M1367" i="1" s="1"/>
  <c r="W114" i="12"/>
  <c r="K449" i="1" s="1"/>
  <c r="K1367" i="1" s="1"/>
  <c r="Q111" i="12"/>
  <c r="L752" i="1" s="1"/>
  <c r="L1670" i="1" s="1"/>
  <c r="Q124" i="12"/>
  <c r="L765" i="1" s="1"/>
  <c r="L1683" i="1" s="1"/>
  <c r="AE119" i="12"/>
  <c r="L148" i="1" s="1"/>
  <c r="Q115" i="12"/>
  <c r="P119" i="12"/>
  <c r="K760" i="1" s="1"/>
  <c r="K1678" i="1" s="1"/>
  <c r="R119" i="12"/>
  <c r="M760" i="1" s="1"/>
  <c r="M1678" i="1" s="1"/>
  <c r="X119" i="12"/>
  <c r="W160" i="12"/>
  <c r="K495" i="1" s="1"/>
  <c r="K1413" i="1" s="1"/>
  <c r="Y160" i="12"/>
  <c r="M495" i="1" s="1"/>
  <c r="M1413" i="1" s="1"/>
  <c r="U169" i="12"/>
  <c r="P810" i="1" s="1"/>
  <c r="P1728" i="1" s="1"/>
  <c r="AH169" i="12"/>
  <c r="O198" i="1" s="1"/>
  <c r="O504" i="1"/>
  <c r="O1422" i="1" s="1"/>
  <c r="S169" i="12"/>
  <c r="N810" i="1" s="1"/>
  <c r="N1728" i="1" s="1"/>
  <c r="AI168" i="12"/>
  <c r="P197" i="1" s="1"/>
  <c r="AG168" i="12"/>
  <c r="N197" i="1" s="1"/>
  <c r="AI157" i="12"/>
  <c r="P186" i="1" s="1"/>
  <c r="AG157" i="12"/>
  <c r="N186" i="1" s="1"/>
  <c r="Q78" i="12"/>
  <c r="X73" i="12"/>
  <c r="R73" i="12"/>
  <c r="M714" i="1" s="1"/>
  <c r="M1632" i="1" s="1"/>
  <c r="P73" i="12"/>
  <c r="K714" i="1" s="1"/>
  <c r="K1632" i="1" s="1"/>
  <c r="AE73" i="12"/>
  <c r="Q69" i="12"/>
  <c r="L710" i="1" s="1"/>
  <c r="L1628" i="1" s="1"/>
  <c r="AD68" i="12"/>
  <c r="AF68" i="12"/>
  <c r="K394" i="1"/>
  <c r="K1312" i="1" s="1"/>
  <c r="M394" i="1"/>
  <c r="M1312" i="1" s="1"/>
  <c r="U173" i="12"/>
  <c r="P814" i="1" s="1"/>
  <c r="P1732" i="1" s="1"/>
  <c r="AH173" i="12"/>
  <c r="O202" i="1" s="1"/>
  <c r="O508" i="1"/>
  <c r="O1426" i="1" s="1"/>
  <c r="S173" i="12"/>
  <c r="N814" i="1" s="1"/>
  <c r="N1732" i="1" s="1"/>
  <c r="T174" i="12"/>
  <c r="AI172" i="12"/>
  <c r="P201" i="1" s="1"/>
  <c r="AG172" i="12"/>
  <c r="N201" i="1" s="1"/>
  <c r="T111" i="12"/>
  <c r="O752" i="1" s="1"/>
  <c r="O1670" i="1" s="1"/>
  <c r="U119" i="12"/>
  <c r="P760" i="1" s="1"/>
  <c r="P1678" i="1" s="1"/>
  <c r="T124" i="12"/>
  <c r="O765" i="1" s="1"/>
  <c r="O1683" i="1" s="1"/>
  <c r="AH119" i="12"/>
  <c r="O148" i="1" s="1"/>
  <c r="T115" i="12"/>
  <c r="AA119" i="12"/>
  <c r="S119" i="12"/>
  <c r="N760" i="1" s="1"/>
  <c r="N1678" i="1" s="1"/>
  <c r="Z68" i="12"/>
  <c r="N403" i="1" s="1"/>
  <c r="N1321" i="1" s="1"/>
  <c r="AB68" i="12"/>
  <c r="P403" i="1" s="1"/>
  <c r="P1321" i="1" s="1"/>
  <c r="AI68" i="12"/>
  <c r="AG68" i="12"/>
  <c r="U211" i="12"/>
  <c r="P852" i="1" s="1"/>
  <c r="P1770" i="1" s="1"/>
  <c r="AH211" i="12"/>
  <c r="O240" i="1" s="1"/>
  <c r="AA211" i="12"/>
  <c r="O546" i="1" s="1"/>
  <c r="O1464" i="1" s="1"/>
  <c r="S211" i="12"/>
  <c r="N852" i="1" s="1"/>
  <c r="N1770" i="1" s="1"/>
  <c r="T207" i="12"/>
  <c r="AA207" i="12" s="1"/>
  <c r="T216" i="12"/>
  <c r="O857" i="1" s="1"/>
  <c r="O1775" i="1" s="1"/>
  <c r="Z156" i="12"/>
  <c r="N491" i="1" s="1"/>
  <c r="N1409" i="1" s="1"/>
  <c r="AB156" i="12"/>
  <c r="P491" i="1" s="1"/>
  <c r="P1409" i="1" s="1"/>
  <c r="H394" i="13"/>
  <c r="H395" i="13" s="1"/>
  <c r="H396" i="13" s="1"/>
  <c r="H397" i="13" s="1"/>
  <c r="H403" i="13"/>
  <c r="O516" i="1"/>
  <c r="O1434" i="1" s="1"/>
  <c r="U181" i="12"/>
  <c r="P822" i="1" s="1"/>
  <c r="P1740" i="1" s="1"/>
  <c r="S181" i="12"/>
  <c r="N822" i="1" s="1"/>
  <c r="N1740" i="1" s="1"/>
  <c r="AH181" i="12"/>
  <c r="O210" i="1" s="1"/>
  <c r="R1765" i="1"/>
  <c r="H343" i="13"/>
  <c r="H344" i="13" s="1"/>
  <c r="H345" i="13" s="1"/>
  <c r="H346" i="13" s="1"/>
  <c r="H352" i="13"/>
  <c r="AF59" i="12"/>
  <c r="AD59" i="12"/>
  <c r="R1565" i="1"/>
  <c r="AD60" i="12"/>
  <c r="AF60" i="12"/>
  <c r="AH64" i="12"/>
  <c r="S64" i="12"/>
  <c r="N705" i="1" s="1"/>
  <c r="N1623" i="1" s="1"/>
  <c r="U64" i="12"/>
  <c r="P705" i="1" s="1"/>
  <c r="P1623" i="1" s="1"/>
  <c r="O399" i="1"/>
  <c r="O1317" i="1" s="1"/>
  <c r="S257" i="12"/>
  <c r="N898" i="1" s="1"/>
  <c r="N1816" i="1" s="1"/>
  <c r="U257" i="12"/>
  <c r="P898" i="1" s="1"/>
  <c r="P1816" i="1" s="1"/>
  <c r="AA257" i="12"/>
  <c r="O592" i="1" s="1"/>
  <c r="O1510" i="1" s="1"/>
  <c r="T262" i="12"/>
  <c r="O903" i="1" s="1"/>
  <c r="O1821" i="1" s="1"/>
  <c r="AH257" i="12"/>
  <c r="O286" i="1" s="1"/>
  <c r="AI156" i="12"/>
  <c r="P185" i="1" s="1"/>
  <c r="AG156" i="12"/>
  <c r="N185" i="1" s="1"/>
  <c r="H292" i="13"/>
  <c r="H293" i="13" s="1"/>
  <c r="H294" i="13" s="1"/>
  <c r="H295" i="13" s="1"/>
  <c r="H301" i="13"/>
  <c r="T182" i="12"/>
  <c r="AB185" i="12"/>
  <c r="P520" i="1" s="1"/>
  <c r="P1438" i="1" s="1"/>
  <c r="Z185" i="12"/>
  <c r="N520" i="1" s="1"/>
  <c r="N1438" i="1" s="1"/>
  <c r="R1307" i="1"/>
  <c r="AD206" i="12"/>
  <c r="K235" i="1" s="1"/>
  <c r="AF206" i="12"/>
  <c r="M235" i="1" s="1"/>
  <c r="AE211" i="12"/>
  <c r="L240" i="1" s="1"/>
  <c r="Q207" i="12"/>
  <c r="L848" i="1" s="1"/>
  <c r="L1766" i="1" s="1"/>
  <c r="P211" i="12"/>
  <c r="K852" i="1" s="1"/>
  <c r="K1770" i="1" s="1"/>
  <c r="R211" i="12"/>
  <c r="M852" i="1" s="1"/>
  <c r="M1770" i="1" s="1"/>
  <c r="X211" i="12"/>
  <c r="Q216" i="12"/>
  <c r="L857" i="1" s="1"/>
  <c r="L1775" i="1" s="1"/>
  <c r="R1308" i="1"/>
  <c r="N440" i="1"/>
  <c r="N1358" i="1" s="1"/>
  <c r="P440" i="1"/>
  <c r="P1358" i="1" s="1"/>
  <c r="AH60" i="12"/>
  <c r="S60" i="12"/>
  <c r="N701" i="1" s="1"/>
  <c r="N1619" i="1" s="1"/>
  <c r="U60" i="12"/>
  <c r="P701" i="1" s="1"/>
  <c r="P1619" i="1" s="1"/>
  <c r="O395" i="1"/>
  <c r="O1313" i="1" s="1"/>
  <c r="T61" i="12"/>
  <c r="O702" i="1" s="1"/>
  <c r="O1620" i="1" s="1"/>
  <c r="AE106" i="12"/>
  <c r="L135" i="1" s="1"/>
  <c r="P106" i="12"/>
  <c r="K747" i="1" s="1"/>
  <c r="K1665" i="1" s="1"/>
  <c r="R106" i="12"/>
  <c r="M747" i="1" s="1"/>
  <c r="M1665" i="1" s="1"/>
  <c r="L441" i="1"/>
  <c r="L1359" i="1" s="1"/>
  <c r="Q107" i="12"/>
  <c r="L748" i="1" s="1"/>
  <c r="L1666" i="1" s="1"/>
  <c r="R1719" i="1"/>
  <c r="AE156" i="12"/>
  <c r="L185" i="1" s="1"/>
  <c r="P156" i="12"/>
  <c r="K797" i="1" s="1"/>
  <c r="K1715" i="1" s="1"/>
  <c r="R156" i="12"/>
  <c r="M797" i="1" s="1"/>
  <c r="M1715" i="1" s="1"/>
  <c r="L491" i="1"/>
  <c r="L1409" i="1" s="1"/>
  <c r="AF160" i="12"/>
  <c r="M189" i="1" s="1"/>
  <c r="AD160" i="12"/>
  <c r="K189" i="1" s="1"/>
  <c r="R1664" i="1"/>
  <c r="AD105" i="12"/>
  <c r="K134" i="1" s="1"/>
  <c r="AF105" i="12"/>
  <c r="M134" i="1" s="1"/>
  <c r="M358" i="1"/>
  <c r="F26" i="12"/>
  <c r="P21" i="12"/>
  <c r="K662" i="1" s="1"/>
  <c r="R21" i="12"/>
  <c r="M662" i="1" s="1"/>
  <c r="R714" i="1" l="1"/>
  <c r="R449" i="1"/>
  <c r="Q390" i="1"/>
  <c r="Q362" i="1"/>
  <c r="Z67" i="12"/>
  <c r="AB67" i="12"/>
  <c r="L546" i="1"/>
  <c r="L1464" i="1" s="1"/>
  <c r="X207" i="12"/>
  <c r="O454" i="1"/>
  <c r="O1372" i="1" s="1"/>
  <c r="AA115" i="12"/>
  <c r="O815" i="1"/>
  <c r="O1733" i="1" s="1"/>
  <c r="AA174" i="12"/>
  <c r="O819" i="1"/>
  <c r="O1737" i="1" s="1"/>
  <c r="AA178" i="12"/>
  <c r="AU73" i="12"/>
  <c r="O102" i="1"/>
  <c r="AW73" i="12"/>
  <c r="AV69" i="12"/>
  <c r="O98" i="1" s="1"/>
  <c r="Z65" i="12"/>
  <c r="N400" i="1" s="1"/>
  <c r="N1318" i="1" s="1"/>
  <c r="AB65" i="12"/>
  <c r="W60" i="12"/>
  <c r="Y60" i="12"/>
  <c r="X61" i="12"/>
  <c r="AB112" i="12"/>
  <c r="Z112" i="12"/>
  <c r="Z173" i="12"/>
  <c r="AB173" i="12"/>
  <c r="X66" i="12"/>
  <c r="W65" i="12"/>
  <c r="Y65" i="12"/>
  <c r="L408" i="1"/>
  <c r="L1326" i="1" s="1"/>
  <c r="X69" i="12"/>
  <c r="L454" i="1"/>
  <c r="L1372" i="1" s="1"/>
  <c r="X115" i="12"/>
  <c r="L500" i="1"/>
  <c r="L1418" i="1" s="1"/>
  <c r="X161" i="12"/>
  <c r="X162" i="12" s="1"/>
  <c r="X163" i="12" s="1"/>
  <c r="X164" i="12" s="1"/>
  <c r="AB64" i="12"/>
  <c r="Z64" i="12"/>
  <c r="N85" i="1"/>
  <c r="AU57" i="12"/>
  <c r="N86" i="1" s="1"/>
  <c r="K97" i="1"/>
  <c r="AR64" i="12"/>
  <c r="N97" i="1"/>
  <c r="Q97" i="1" s="1"/>
  <c r="AU64" i="12"/>
  <c r="N93" i="1" s="1"/>
  <c r="AU65" i="12"/>
  <c r="L89" i="1"/>
  <c r="AC89" i="1" s="1"/>
  <c r="AS61" i="12"/>
  <c r="Z181" i="12"/>
  <c r="AB181" i="12"/>
  <c r="P516" i="1" s="1"/>
  <c r="P1434" i="1" s="1"/>
  <c r="AB111" i="12"/>
  <c r="Z111" i="12"/>
  <c r="AB97" i="1"/>
  <c r="Z207" i="12"/>
  <c r="AB207" i="12"/>
  <c r="L719" i="1"/>
  <c r="L1637" i="1" s="1"/>
  <c r="AS78" i="12"/>
  <c r="O408" i="1"/>
  <c r="O1326" i="1" s="1"/>
  <c r="AA69" i="12"/>
  <c r="Z186" i="12"/>
  <c r="AB186" i="12"/>
  <c r="P84" i="1"/>
  <c r="S84" i="1" s="1"/>
  <c r="AW56" i="12"/>
  <c r="AS66" i="12"/>
  <c r="Z93" i="1"/>
  <c r="X111" i="12"/>
  <c r="W110" i="12"/>
  <c r="Y110" i="12"/>
  <c r="AW61" i="12"/>
  <c r="AV61" i="12"/>
  <c r="O89" i="1"/>
  <c r="P97" i="1"/>
  <c r="P93" i="1"/>
  <c r="P94" i="1"/>
  <c r="L85" i="1"/>
  <c r="R85" i="1" s="1"/>
  <c r="AS57" i="12"/>
  <c r="L86" i="1" s="1"/>
  <c r="Z86" i="1" s="1"/>
  <c r="AT60" i="12"/>
  <c r="M85" i="1"/>
  <c r="AT57" i="12"/>
  <c r="M86" i="1" s="1"/>
  <c r="AB177" i="12"/>
  <c r="P512" i="1" s="1"/>
  <c r="P1430" i="1" s="1"/>
  <c r="Z177" i="12"/>
  <c r="N512" i="1" s="1"/>
  <c r="N1430" i="1" s="1"/>
  <c r="O512" i="1"/>
  <c r="O1430" i="1" s="1"/>
  <c r="Z110" i="12"/>
  <c r="AB110" i="12"/>
  <c r="P445" i="1" s="1"/>
  <c r="P1363" i="1" s="1"/>
  <c r="AS69" i="12"/>
  <c r="L98" i="1" s="1"/>
  <c r="AR73" i="12"/>
  <c r="L102" i="1"/>
  <c r="AT73" i="12"/>
  <c r="AU60" i="12"/>
  <c r="AB108" i="12"/>
  <c r="Z108" i="12"/>
  <c r="O823" i="1"/>
  <c r="O1741" i="1" s="1"/>
  <c r="AA182" i="12"/>
  <c r="O719" i="1"/>
  <c r="O1637" i="1" s="1"/>
  <c r="AV78" i="12"/>
  <c r="AB66" i="12"/>
  <c r="Z66" i="12"/>
  <c r="AB169" i="12"/>
  <c r="Z169" i="12"/>
  <c r="M97" i="1"/>
  <c r="AT64" i="12"/>
  <c r="M93" i="1" s="1"/>
  <c r="K84" i="1"/>
  <c r="Q84" i="1" s="1"/>
  <c r="AR56" i="12"/>
  <c r="AV65" i="12"/>
  <c r="O93" i="1"/>
  <c r="AB84" i="1"/>
  <c r="Z83" i="1"/>
  <c r="AB56" i="12"/>
  <c r="P391" i="1" s="1"/>
  <c r="P1309" i="1" s="1"/>
  <c r="Z56" i="12"/>
  <c r="N391" i="1" s="1"/>
  <c r="N1309" i="1" s="1"/>
  <c r="AA57" i="12"/>
  <c r="O391" i="1"/>
  <c r="O1309" i="1" s="1"/>
  <c r="AA113" i="12"/>
  <c r="Y64" i="12"/>
  <c r="M399" i="1" s="1"/>
  <c r="M1317" i="1" s="1"/>
  <c r="W64" i="12"/>
  <c r="AR60" i="12"/>
  <c r="R1919" i="1"/>
  <c r="M22" i="1"/>
  <c r="R1928" i="1"/>
  <c r="AA134" i="1"/>
  <c r="AA27" i="1"/>
  <c r="Z26" i="1"/>
  <c r="Z10" i="1"/>
  <c r="AA10" i="1"/>
  <c r="Y18" i="1"/>
  <c r="Z134" i="1"/>
  <c r="L1925" i="1"/>
  <c r="Y89" i="1" s="1"/>
  <c r="AA89" i="1"/>
  <c r="R660" i="1"/>
  <c r="L1920" i="1"/>
  <c r="Y84" i="1" s="1"/>
  <c r="AA84" i="1"/>
  <c r="Z9" i="1"/>
  <c r="AA235" i="1"/>
  <c r="L1933" i="1"/>
  <c r="Y97" i="1" s="1"/>
  <c r="AA97" i="1"/>
  <c r="AA18" i="1"/>
  <c r="Z17" i="1"/>
  <c r="Z184" i="1"/>
  <c r="Z138" i="1"/>
  <c r="L1924" i="1"/>
  <c r="Y88" i="1" s="1"/>
  <c r="AA88" i="1"/>
  <c r="AA36" i="1"/>
  <c r="AA23" i="1"/>
  <c r="R14" i="1"/>
  <c r="AA14" i="1"/>
  <c r="AA31" i="1"/>
  <c r="AA22" i="1"/>
  <c r="Z22" i="1"/>
  <c r="Z21" i="1"/>
  <c r="AA143" i="1"/>
  <c r="Z13" i="1"/>
  <c r="AA189" i="1"/>
  <c r="M1574" i="1"/>
  <c r="S1574" i="1" s="1"/>
  <c r="R1920" i="1"/>
  <c r="AA965" i="1"/>
  <c r="Y22" i="1"/>
  <c r="AA974" i="1"/>
  <c r="Y31" i="1"/>
  <c r="AA957" i="1"/>
  <c r="Y14" i="1"/>
  <c r="R1879" i="1"/>
  <c r="AA961" i="1"/>
  <c r="R1874" i="1"/>
  <c r="AA956" i="1"/>
  <c r="R1870" i="1"/>
  <c r="AA952" i="1"/>
  <c r="Q1570" i="1"/>
  <c r="R1875" i="1"/>
  <c r="P37" i="12"/>
  <c r="K678" i="1" s="1"/>
  <c r="W20" i="12"/>
  <c r="K355" i="1" s="1"/>
  <c r="Z16" i="12"/>
  <c r="N351" i="1" s="1"/>
  <c r="AM37" i="12"/>
  <c r="L1290" i="1" s="1"/>
  <c r="Q42" i="12"/>
  <c r="AM42" i="12" s="1"/>
  <c r="L678" i="1"/>
  <c r="L1596" i="1" s="1"/>
  <c r="N957" i="1"/>
  <c r="N1875" i="1" s="1"/>
  <c r="W15" i="12"/>
  <c r="K350" i="1" s="1"/>
  <c r="Z11" i="12"/>
  <c r="N346" i="1" s="1"/>
  <c r="AQ11" i="12"/>
  <c r="P1264" i="1" s="1"/>
  <c r="S1280" i="1"/>
  <c r="R18" i="1"/>
  <c r="X37" i="12"/>
  <c r="W37" i="12" s="1"/>
  <c r="K372" i="1" s="1"/>
  <c r="R28" i="12"/>
  <c r="M669" i="1" s="1"/>
  <c r="M1587" i="1" s="1"/>
  <c r="M395" i="1"/>
  <c r="M1313" i="1" s="1"/>
  <c r="K1002" i="1"/>
  <c r="K1920" i="1" s="1"/>
  <c r="Q1920" i="1" s="1"/>
  <c r="L669" i="1"/>
  <c r="L1587" i="1" s="1"/>
  <c r="Y11" i="12"/>
  <c r="M346" i="1" s="1"/>
  <c r="S349" i="1"/>
  <c r="U65" i="12"/>
  <c r="P706" i="1" s="1"/>
  <c r="P1624" i="1" s="1"/>
  <c r="AG177" i="12"/>
  <c r="N206" i="1" s="1"/>
  <c r="S960" i="1"/>
  <c r="AO11" i="12"/>
  <c r="N1264" i="1" s="1"/>
  <c r="O400" i="1"/>
  <c r="O1318" i="1" s="1"/>
  <c r="S178" i="12"/>
  <c r="N819" i="1" s="1"/>
  <c r="N1737" i="1" s="1"/>
  <c r="S1878" i="1"/>
  <c r="O966" i="1"/>
  <c r="O1884" i="1" s="1"/>
  <c r="AB11" i="12"/>
  <c r="P346" i="1" s="1"/>
  <c r="P28" i="12"/>
  <c r="K669" i="1" s="1"/>
  <c r="Q669" i="1" s="1"/>
  <c r="U20" i="12"/>
  <c r="P661" i="1" s="1"/>
  <c r="P1579" i="1" s="1"/>
  <c r="S1579" i="1" s="1"/>
  <c r="K395" i="1"/>
  <c r="K1313" i="1" s="1"/>
  <c r="AB19" i="12"/>
  <c r="P354" i="1" s="1"/>
  <c r="S354" i="1" s="1"/>
  <c r="U24" i="12"/>
  <c r="P665" i="1" s="1"/>
  <c r="P1583" i="1" s="1"/>
  <c r="S1583" i="1" s="1"/>
  <c r="R1570" i="1"/>
  <c r="S26" i="1"/>
  <c r="Y32" i="12"/>
  <c r="M367" i="1" s="1"/>
  <c r="S367" i="1" s="1"/>
  <c r="W32" i="12"/>
  <c r="K367" i="1" s="1"/>
  <c r="Q26" i="1"/>
  <c r="AI177" i="12"/>
  <c r="P206" i="1" s="1"/>
  <c r="AH178" i="12"/>
  <c r="O207" i="1" s="1"/>
  <c r="Z32" i="12"/>
  <c r="N367" i="1" s="1"/>
  <c r="Q367" i="1" s="1"/>
  <c r="T179" i="12"/>
  <c r="U178" i="12"/>
  <c r="P819" i="1" s="1"/>
  <c r="P1737" i="1" s="1"/>
  <c r="Q656" i="1"/>
  <c r="O1124" i="1"/>
  <c r="O2042" i="1" s="1"/>
  <c r="W28" i="12"/>
  <c r="K363" i="1" s="1"/>
  <c r="Q1280" i="1"/>
  <c r="K961" i="1"/>
  <c r="K1879" i="1" s="1"/>
  <c r="M1002" i="1"/>
  <c r="M1920" i="1" s="1"/>
  <c r="S1920" i="1" s="1"/>
  <c r="Q1574" i="1"/>
  <c r="Y15" i="12"/>
  <c r="M350" i="1" s="1"/>
  <c r="R16" i="12"/>
  <c r="M657" i="1" s="1"/>
  <c r="M1575" i="1" s="1"/>
  <c r="S1575" i="1" s="1"/>
  <c r="N974" i="1"/>
  <c r="N1892" i="1" s="1"/>
  <c r="M23" i="1"/>
  <c r="Y28" i="12"/>
  <c r="M363" i="1" s="1"/>
  <c r="Y37" i="12"/>
  <c r="M372" i="1" s="1"/>
  <c r="S1267" i="1"/>
  <c r="AE16" i="12"/>
  <c r="L20" i="1" s="1"/>
  <c r="F25" i="12"/>
  <c r="T26" i="12"/>
  <c r="AP26" i="12" s="1"/>
  <c r="AH65" i="12"/>
  <c r="M31" i="1"/>
  <c r="O979" i="1"/>
  <c r="O1897" i="1" s="1"/>
  <c r="P957" i="1"/>
  <c r="P1875" i="1" s="1"/>
  <c r="W24" i="12"/>
  <c r="K359" i="1" s="1"/>
  <c r="X16" i="12"/>
  <c r="L351" i="1" s="1"/>
  <c r="Q1267" i="1"/>
  <c r="AM16" i="12"/>
  <c r="AN16" i="12" s="1"/>
  <c r="M1269" i="1" s="1"/>
  <c r="P16" i="12"/>
  <c r="K657" i="1" s="1"/>
  <c r="K1575" i="1" s="1"/>
  <c r="Q1575" i="1" s="1"/>
  <c r="S20" i="12"/>
  <c r="N661" i="1" s="1"/>
  <c r="N1579" i="1" s="1"/>
  <c r="Q1579" i="1" s="1"/>
  <c r="P157" i="12"/>
  <c r="K798" i="1" s="1"/>
  <c r="K1716" i="1" s="1"/>
  <c r="Q1716" i="1" s="1"/>
  <c r="S13" i="1"/>
  <c r="Y24" i="12"/>
  <c r="M359" i="1" s="1"/>
  <c r="L657" i="1"/>
  <c r="L1575" i="1" s="1"/>
  <c r="R1575" i="1" s="1"/>
  <c r="O665" i="1"/>
  <c r="O1583" i="1" s="1"/>
  <c r="Q1263" i="1"/>
  <c r="R31" i="1"/>
  <c r="S1263" i="1"/>
  <c r="P965" i="1"/>
  <c r="P1883" i="1" s="1"/>
  <c r="M961" i="1"/>
  <c r="M1879" i="1" s="1"/>
  <c r="W11" i="12"/>
  <c r="K346" i="1" s="1"/>
  <c r="R1263" i="1"/>
  <c r="O27" i="1"/>
  <c r="R27" i="1" s="1"/>
  <c r="R1280" i="1"/>
  <c r="AB157" i="12"/>
  <c r="P492" i="1" s="1"/>
  <c r="P1410" i="1" s="1"/>
  <c r="X33" i="12"/>
  <c r="Y33" i="12" s="1"/>
  <c r="AM33" i="12"/>
  <c r="AE33" i="12"/>
  <c r="AL11" i="12"/>
  <c r="K1264" i="1" s="1"/>
  <c r="AN11" i="12"/>
  <c r="M1264" i="1" s="1"/>
  <c r="S1264" i="1" s="1"/>
  <c r="L1264" i="1"/>
  <c r="R1264" i="1" s="1"/>
  <c r="AD15" i="12"/>
  <c r="K962" i="1" s="1"/>
  <c r="AF15" i="12"/>
  <c r="M962" i="1" s="1"/>
  <c r="AD16" i="12"/>
  <c r="S25" i="12"/>
  <c r="N666" i="1" s="1"/>
  <c r="N1584" i="1" s="1"/>
  <c r="K23" i="1"/>
  <c r="Q660" i="1"/>
  <c r="P31" i="1"/>
  <c r="K31" i="1"/>
  <c r="Q31" i="1" s="1"/>
  <c r="AA25" i="12"/>
  <c r="O360" i="1" s="1"/>
  <c r="K14" i="1"/>
  <c r="Q14" i="1" s="1"/>
  <c r="K957" i="1"/>
  <c r="K1875" i="1" s="1"/>
  <c r="AL15" i="12"/>
  <c r="K1268" i="1" s="1"/>
  <c r="AN15" i="12"/>
  <c r="M1268" i="1" s="1"/>
  <c r="L1268" i="1"/>
  <c r="AD37" i="12"/>
  <c r="AF37" i="12"/>
  <c r="AF20" i="12"/>
  <c r="M24" i="1" s="1"/>
  <c r="AD20" i="12"/>
  <c r="K967" i="1" s="1"/>
  <c r="AF24" i="12"/>
  <c r="M28" i="1" s="1"/>
  <c r="AD24" i="12"/>
  <c r="K971" i="1" s="1"/>
  <c r="AF28" i="12"/>
  <c r="AD28" i="12"/>
  <c r="U25" i="12"/>
  <c r="P666" i="1" s="1"/>
  <c r="P1584" i="1" s="1"/>
  <c r="R961" i="1"/>
  <c r="R965" i="1"/>
  <c r="L28" i="1"/>
  <c r="Z27" i="1" s="1"/>
  <c r="AM29" i="12"/>
  <c r="AE29" i="12"/>
  <c r="L976" i="1" s="1"/>
  <c r="O19" i="1"/>
  <c r="R974" i="1"/>
  <c r="Y20" i="12"/>
  <c r="M355" i="1" s="1"/>
  <c r="R656" i="1"/>
  <c r="S24" i="12"/>
  <c r="N665" i="1" s="1"/>
  <c r="N1583" i="1" s="1"/>
  <c r="AH24" i="12"/>
  <c r="O28" i="1" s="1"/>
  <c r="R28" i="1" s="1"/>
  <c r="AL37" i="12"/>
  <c r="K1290" i="1" s="1"/>
  <c r="AN20" i="12"/>
  <c r="M1273" i="1" s="1"/>
  <c r="AL20" i="12"/>
  <c r="K1273" i="1" s="1"/>
  <c r="L1273" i="1"/>
  <c r="AN24" i="12"/>
  <c r="M1277" i="1" s="1"/>
  <c r="AL24" i="12"/>
  <c r="K1277" i="1" s="1"/>
  <c r="L1277" i="1"/>
  <c r="AN28" i="12"/>
  <c r="M1281" i="1" s="1"/>
  <c r="AL28" i="12"/>
  <c r="K1281" i="1" s="1"/>
  <c r="L1281" i="1"/>
  <c r="AD21" i="12"/>
  <c r="AF21" i="12"/>
  <c r="S660" i="1"/>
  <c r="L19" i="1"/>
  <c r="L24" i="1"/>
  <c r="X25" i="12"/>
  <c r="W25" i="12" s="1"/>
  <c r="AM25" i="12"/>
  <c r="AE25" i="12"/>
  <c r="Z19" i="12"/>
  <c r="N354" i="1" s="1"/>
  <c r="Q354" i="1" s="1"/>
  <c r="AA24" i="12"/>
  <c r="O359" i="1" s="1"/>
  <c r="R652" i="1"/>
  <c r="O367" i="1"/>
  <c r="R367" i="1" s="1"/>
  <c r="R1267" i="1"/>
  <c r="AD11" i="12"/>
  <c r="AF11" i="12"/>
  <c r="AN21" i="12"/>
  <c r="M1274" i="1" s="1"/>
  <c r="AL21" i="12"/>
  <c r="K1274" i="1" s="1"/>
  <c r="L1274" i="1"/>
  <c r="O661" i="1"/>
  <c r="O1579" i="1" s="1"/>
  <c r="R1579" i="1" s="1"/>
  <c r="AP20" i="12"/>
  <c r="AH20" i="12"/>
  <c r="O24" i="1" s="1"/>
  <c r="R24" i="1" s="1"/>
  <c r="AO19" i="12"/>
  <c r="N1272" i="1" s="1"/>
  <c r="AQ19" i="12"/>
  <c r="P1272" i="1" s="1"/>
  <c r="S1272" i="1" s="1"/>
  <c r="O1272" i="1"/>
  <c r="R1272" i="1" s="1"/>
  <c r="AO15" i="12"/>
  <c r="N1268" i="1" s="1"/>
  <c r="AQ15" i="12"/>
  <c r="P1268" i="1" s="1"/>
  <c r="O1268" i="1"/>
  <c r="AB23" i="12"/>
  <c r="P358" i="1" s="1"/>
  <c r="S358" i="1" s="1"/>
  <c r="O358" i="1"/>
  <c r="R358" i="1" s="1"/>
  <c r="AG16" i="12"/>
  <c r="AI16" i="12"/>
  <c r="AP21" i="12"/>
  <c r="AH21" i="12"/>
  <c r="AA37" i="12"/>
  <c r="Z37" i="12" s="1"/>
  <c r="N372" i="1" s="1"/>
  <c r="AP37" i="12"/>
  <c r="AH37" i="12"/>
  <c r="O984" i="1" s="1"/>
  <c r="O1902" i="1" s="1"/>
  <c r="AP28" i="12"/>
  <c r="AH28" i="12"/>
  <c r="O975" i="1" s="1"/>
  <c r="O1893" i="1" s="1"/>
  <c r="Z15" i="12"/>
  <c r="N350" i="1" s="1"/>
  <c r="AB15" i="12"/>
  <c r="P350" i="1" s="1"/>
  <c r="AG32" i="12"/>
  <c r="N979" i="1" s="1"/>
  <c r="N1897" i="1" s="1"/>
  <c r="AI32" i="12"/>
  <c r="P979" i="1" s="1"/>
  <c r="P1897" i="1" s="1"/>
  <c r="AQ16" i="12"/>
  <c r="P1269" i="1" s="1"/>
  <c r="AO16" i="12"/>
  <c r="N1269" i="1" s="1"/>
  <c r="O1269" i="1"/>
  <c r="AG23" i="12"/>
  <c r="N970" i="1" s="1"/>
  <c r="N1888" i="1" s="1"/>
  <c r="AI23" i="12"/>
  <c r="P27" i="1" s="1"/>
  <c r="AQ32" i="12"/>
  <c r="P1285" i="1" s="1"/>
  <c r="S1285" i="1" s="1"/>
  <c r="AO32" i="12"/>
  <c r="N1285" i="1" s="1"/>
  <c r="Q1285" i="1" s="1"/>
  <c r="O1285" i="1"/>
  <c r="R1285" i="1" s="1"/>
  <c r="AQ24" i="12"/>
  <c r="P1277" i="1" s="1"/>
  <c r="AO24" i="12"/>
  <c r="N1277" i="1" s="1"/>
  <c r="O1277" i="1"/>
  <c r="AG19" i="12"/>
  <c r="N23" i="1" s="1"/>
  <c r="AI19" i="12"/>
  <c r="P966" i="1" s="1"/>
  <c r="P1884" i="1" s="1"/>
  <c r="AG15" i="12"/>
  <c r="N962" i="1" s="1"/>
  <c r="N1880" i="1" s="1"/>
  <c r="AI15" i="12"/>
  <c r="P19" i="1" s="1"/>
  <c r="AO23" i="12"/>
  <c r="N1276" i="1" s="1"/>
  <c r="Q1276" i="1" s="1"/>
  <c r="AQ23" i="12"/>
  <c r="P1276" i="1" s="1"/>
  <c r="S1276" i="1" s="1"/>
  <c r="O1276" i="1"/>
  <c r="R1276" i="1" s="1"/>
  <c r="AP25" i="12"/>
  <c r="AH25" i="12"/>
  <c r="O972" i="1" s="1"/>
  <c r="O1890" i="1" s="1"/>
  <c r="R957" i="1"/>
  <c r="R1883" i="1"/>
  <c r="S673" i="1"/>
  <c r="Z157" i="12"/>
  <c r="N492" i="1" s="1"/>
  <c r="N1410" i="1" s="1"/>
  <c r="Q138" i="1"/>
  <c r="R97" i="1"/>
  <c r="S1578" i="1"/>
  <c r="Q664" i="1"/>
  <c r="N22" i="1"/>
  <c r="Q22" i="1" s="1"/>
  <c r="T42" i="12"/>
  <c r="S42" i="12" s="1"/>
  <c r="N683" i="1" s="1"/>
  <c r="N1601" i="1" s="1"/>
  <c r="R664" i="1"/>
  <c r="AA20" i="12"/>
  <c r="O355" i="1" s="1"/>
  <c r="R355" i="1" s="1"/>
  <c r="Q1582" i="1"/>
  <c r="R1582" i="1"/>
  <c r="R1892" i="1"/>
  <c r="Q1578" i="1"/>
  <c r="O678" i="1"/>
  <c r="O1596" i="1" s="1"/>
  <c r="N961" i="1"/>
  <c r="N1879" i="1" s="1"/>
  <c r="N18" i="1"/>
  <c r="Q18" i="1" s="1"/>
  <c r="P961" i="1"/>
  <c r="P1879" i="1" s="1"/>
  <c r="P18" i="1"/>
  <c r="S18" i="1" s="1"/>
  <c r="U28" i="12"/>
  <c r="P669" i="1" s="1"/>
  <c r="P1587" i="1" s="1"/>
  <c r="Q353" i="1"/>
  <c r="S1591" i="1"/>
  <c r="AA28" i="12"/>
  <c r="O363" i="1" s="1"/>
  <c r="T29" i="12"/>
  <c r="AA29" i="12" s="1"/>
  <c r="O364" i="1" s="1"/>
  <c r="O669" i="1"/>
  <c r="O1587" i="1" s="1"/>
  <c r="R673" i="1"/>
  <c r="T33" i="12"/>
  <c r="U33" i="12" s="1"/>
  <c r="P674" i="1" s="1"/>
  <c r="P1592" i="1" s="1"/>
  <c r="R1591" i="1"/>
  <c r="S37" i="12"/>
  <c r="N678" i="1" s="1"/>
  <c r="N1596" i="1" s="1"/>
  <c r="U37" i="12"/>
  <c r="P678" i="1" s="1"/>
  <c r="P1596" i="1" s="1"/>
  <c r="S1271" i="1"/>
  <c r="Q1271" i="1"/>
  <c r="K1583" i="1"/>
  <c r="Q1583" i="1" s="1"/>
  <c r="M957" i="1"/>
  <c r="M1875" i="1" s="1"/>
  <c r="M14" i="1"/>
  <c r="S14" i="1" s="1"/>
  <c r="R346" i="1"/>
  <c r="S652" i="1"/>
  <c r="L958" i="1"/>
  <c r="L1876" i="1" s="1"/>
  <c r="L15" i="1"/>
  <c r="Q652" i="1"/>
  <c r="Q34" i="12"/>
  <c r="R354" i="1"/>
  <c r="O662" i="1"/>
  <c r="O1580" i="1" s="1"/>
  <c r="AA21" i="12"/>
  <c r="O356" i="1" s="1"/>
  <c r="Q158" i="12"/>
  <c r="L799" i="1" s="1"/>
  <c r="L1717" i="1" s="1"/>
  <c r="AE157" i="12"/>
  <c r="R705" i="1"/>
  <c r="Q9" i="1"/>
  <c r="R10" i="1"/>
  <c r="S184" i="1"/>
  <c r="L492" i="1"/>
  <c r="L1410" i="1" s="1"/>
  <c r="L670" i="1"/>
  <c r="L1588" i="1" s="1"/>
  <c r="X29" i="12"/>
  <c r="R88" i="1"/>
  <c r="R157" i="12"/>
  <c r="M798" i="1" s="1"/>
  <c r="R143" i="1"/>
  <c r="R36" i="1"/>
  <c r="W21" i="12"/>
  <c r="K356" i="1" s="1"/>
  <c r="Y21" i="12"/>
  <c r="M356" i="1" s="1"/>
  <c r="S1619" i="1"/>
  <c r="P1124" i="1"/>
  <c r="P2042" i="1" s="1"/>
  <c r="Q1669" i="1"/>
  <c r="Q751" i="1"/>
  <c r="M953" i="1"/>
  <c r="M10" i="1"/>
  <c r="K1596" i="1"/>
  <c r="L1880" i="1"/>
  <c r="R962" i="1"/>
  <c r="L1889" i="1"/>
  <c r="K1580" i="1"/>
  <c r="N958" i="1"/>
  <c r="N1876" i="1" s="1"/>
  <c r="N15" i="1"/>
  <c r="Q358" i="1"/>
  <c r="P29" i="12"/>
  <c r="K670" i="1" s="1"/>
  <c r="M1052" i="1"/>
  <c r="M1970" i="1" s="1"/>
  <c r="S189" i="1"/>
  <c r="M1107" i="1"/>
  <c r="M2025" i="1" s="1"/>
  <c r="L1103" i="1"/>
  <c r="L2021" i="1" s="1"/>
  <c r="Y185" i="1" s="1"/>
  <c r="R185" i="1"/>
  <c r="S1665" i="1"/>
  <c r="S747" i="1"/>
  <c r="O1007" i="1"/>
  <c r="O1925" i="1" s="1"/>
  <c r="R857" i="1"/>
  <c r="P1103" i="1"/>
  <c r="P2021" i="1" s="1"/>
  <c r="K1007" i="1"/>
  <c r="K1925" i="1" s="1"/>
  <c r="P953" i="1"/>
  <c r="P1871" i="1" s="1"/>
  <c r="P10" i="1"/>
  <c r="O1158" i="1"/>
  <c r="O2076" i="1" s="1"/>
  <c r="P1015" i="1"/>
  <c r="P1933" i="1" s="1"/>
  <c r="N1119" i="1"/>
  <c r="N2037" i="1" s="1"/>
  <c r="S1312" i="1"/>
  <c r="S394" i="1"/>
  <c r="Q1632" i="1"/>
  <c r="Q714" i="1"/>
  <c r="N1104" i="1"/>
  <c r="N2022" i="1" s="1"/>
  <c r="S1413" i="1"/>
  <c r="S495" i="1"/>
  <c r="L1066" i="1"/>
  <c r="L1984" i="1" s="1"/>
  <c r="Y148" i="1" s="1"/>
  <c r="S1367" i="1"/>
  <c r="S449" i="1"/>
  <c r="N1123" i="1"/>
  <c r="N2041" i="1" s="1"/>
  <c r="S1724" i="1"/>
  <c r="S806" i="1"/>
  <c r="R811" i="1"/>
  <c r="K1061" i="1"/>
  <c r="K1979" i="1" s="1"/>
  <c r="L1057" i="1"/>
  <c r="L1975" i="1" s="1"/>
  <c r="Y139" i="1" s="1"/>
  <c r="N1052" i="1"/>
  <c r="N1970" i="1" s="1"/>
  <c r="R592" i="1"/>
  <c r="P1132" i="1"/>
  <c r="P2050" i="1" s="1"/>
  <c r="S1623" i="1"/>
  <c r="S705" i="1"/>
  <c r="O799" i="1"/>
  <c r="O1717" i="1" s="1"/>
  <c r="S158" i="12"/>
  <c r="N799" i="1" s="1"/>
  <c r="N1717" i="1" s="1"/>
  <c r="U158" i="12"/>
  <c r="P799" i="1" s="1"/>
  <c r="P1717" i="1" s="1"/>
  <c r="L372" i="1"/>
  <c r="L41" i="1"/>
  <c r="L984" i="1"/>
  <c r="Q92" i="1"/>
  <c r="R395" i="1"/>
  <c r="O827" i="1"/>
  <c r="O1745" i="1" s="1"/>
  <c r="AH186" i="12"/>
  <c r="O215" i="1" s="1"/>
  <c r="U186" i="12"/>
  <c r="P827" i="1" s="1"/>
  <c r="P1745" i="1" s="1"/>
  <c r="S186" i="12"/>
  <c r="N827" i="1" s="1"/>
  <c r="N1745" i="1" s="1"/>
  <c r="AI190" i="12"/>
  <c r="P219" i="1" s="1"/>
  <c r="O1137" i="1"/>
  <c r="O2055" i="1" s="1"/>
  <c r="AG190" i="12"/>
  <c r="N219" i="1" s="1"/>
  <c r="Q701" i="1"/>
  <c r="M1874" i="1"/>
  <c r="S1874" i="1" s="1"/>
  <c r="S956" i="1"/>
  <c r="R2071" i="1"/>
  <c r="R1153" i="1"/>
  <c r="Q1974" i="1"/>
  <c r="Q1056" i="1"/>
  <c r="R1006" i="1"/>
  <c r="M1884" i="1"/>
  <c r="L1583" i="1"/>
  <c r="R1619" i="1"/>
  <c r="R701" i="1"/>
  <c r="L698" i="1"/>
  <c r="L1616" i="1" s="1"/>
  <c r="P57" i="12"/>
  <c r="K698" i="1" s="1"/>
  <c r="K1616" i="1" s="1"/>
  <c r="R57" i="12"/>
  <c r="M698" i="1" s="1"/>
  <c r="M1616" i="1" s="1"/>
  <c r="AE57" i="12"/>
  <c r="K1870" i="1"/>
  <c r="Q1870" i="1" s="1"/>
  <c r="Q952" i="1"/>
  <c r="S2020" i="1"/>
  <c r="S1102" i="1"/>
  <c r="L1888" i="1"/>
  <c r="Y27" i="1" s="1"/>
  <c r="R970" i="1"/>
  <c r="O963" i="1"/>
  <c r="O1881" i="1" s="1"/>
  <c r="O20" i="1"/>
  <c r="L1871" i="1"/>
  <c r="Y10" i="1" s="1"/>
  <c r="R953" i="1"/>
  <c r="Q1715" i="1"/>
  <c r="Q797" i="1"/>
  <c r="Q1770" i="1"/>
  <c r="Q852" i="1"/>
  <c r="K1153" i="1"/>
  <c r="K2071" i="1" s="1"/>
  <c r="N1103" i="1"/>
  <c r="N2021" i="1" s="1"/>
  <c r="M1007" i="1"/>
  <c r="M1925" i="1" s="1"/>
  <c r="N1015" i="1"/>
  <c r="N1933" i="1" s="1"/>
  <c r="Q1367" i="1"/>
  <c r="Q449" i="1"/>
  <c r="S1459" i="1"/>
  <c r="S541" i="1"/>
  <c r="L1112" i="1"/>
  <c r="L2030" i="1" s="1"/>
  <c r="Y194" i="1" s="1"/>
  <c r="R194" i="1"/>
  <c r="L1204" i="1"/>
  <c r="L2122" i="1" s="1"/>
  <c r="Y286" i="1" s="1"/>
  <c r="N1132" i="1"/>
  <c r="N2050" i="1" s="1"/>
  <c r="Q1623" i="1"/>
  <c r="Q705" i="1"/>
  <c r="L683" i="1"/>
  <c r="O836" i="1"/>
  <c r="O1754" i="1" s="1"/>
  <c r="AH195" i="12"/>
  <c r="O224" i="1" s="1"/>
  <c r="AA195" i="12"/>
  <c r="S195" i="12"/>
  <c r="N836" i="1" s="1"/>
  <c r="N1754" i="1" s="1"/>
  <c r="U195" i="12"/>
  <c r="P836" i="1" s="1"/>
  <c r="P1754" i="1" s="1"/>
  <c r="T200" i="12"/>
  <c r="T191" i="12"/>
  <c r="AA191" i="12" s="1"/>
  <c r="K970" i="1"/>
  <c r="K27" i="1"/>
  <c r="L975" i="1"/>
  <c r="L32" i="1"/>
  <c r="Z31" i="1" s="1"/>
  <c r="M1580" i="1"/>
  <c r="P958" i="1"/>
  <c r="P1876" i="1" s="1"/>
  <c r="P15" i="1"/>
  <c r="M979" i="1"/>
  <c r="M36" i="1"/>
  <c r="Q30" i="12"/>
  <c r="K1052" i="1"/>
  <c r="K1970" i="1" s="1"/>
  <c r="Q134" i="1"/>
  <c r="R491" i="1"/>
  <c r="Q1665" i="1"/>
  <c r="Q747" i="1"/>
  <c r="L1158" i="1"/>
  <c r="L2076" i="1" s="1"/>
  <c r="Y240" i="1" s="1"/>
  <c r="R240" i="1"/>
  <c r="O1204" i="1"/>
  <c r="O2122" i="1" s="1"/>
  <c r="S1259" i="1"/>
  <c r="S341" i="1"/>
  <c r="K1006" i="1"/>
  <c r="K1924" i="1" s="1"/>
  <c r="N953" i="1"/>
  <c r="N1871" i="1" s="1"/>
  <c r="N10" i="1"/>
  <c r="T208" i="12"/>
  <c r="O848" i="1"/>
  <c r="O1766" i="1" s="1"/>
  <c r="T116" i="12"/>
  <c r="O757" i="1" s="1"/>
  <c r="O1675" i="1" s="1"/>
  <c r="O756" i="1"/>
  <c r="O1674" i="1" s="1"/>
  <c r="P1119" i="1"/>
  <c r="P2037" i="1" s="1"/>
  <c r="O1120" i="1"/>
  <c r="O2038" i="1" s="1"/>
  <c r="Q1312" i="1"/>
  <c r="Q394" i="1"/>
  <c r="S1632" i="1"/>
  <c r="S714" i="1"/>
  <c r="P1104" i="1"/>
  <c r="P2022" i="1" s="1"/>
  <c r="Q1413" i="1"/>
  <c r="Q495" i="1"/>
  <c r="S1678" i="1"/>
  <c r="S760" i="1"/>
  <c r="D9" i="4" s="1"/>
  <c r="R765" i="1"/>
  <c r="P1123" i="1"/>
  <c r="P2041" i="1" s="1"/>
  <c r="P1153" i="1"/>
  <c r="P2071" i="1" s="1"/>
  <c r="Q1358" i="1"/>
  <c r="Q440" i="1"/>
  <c r="Q1724" i="1"/>
  <c r="Q806" i="1"/>
  <c r="R445" i="1"/>
  <c r="P1052" i="1"/>
  <c r="P1970" i="1" s="1"/>
  <c r="Q1816" i="1"/>
  <c r="Q898" i="1"/>
  <c r="R903" i="1"/>
  <c r="L1011" i="1"/>
  <c r="M1596" i="1"/>
  <c r="S678" i="1"/>
  <c r="Q1928" i="1"/>
  <c r="Q1010" i="1"/>
  <c r="K1884" i="1"/>
  <c r="M1892" i="1"/>
  <c r="S1892" i="1" s="1"/>
  <c r="S974" i="1"/>
  <c r="L1885" i="1"/>
  <c r="Q83" i="1"/>
  <c r="Q184" i="1"/>
  <c r="R350" i="1"/>
  <c r="R1970" i="1"/>
  <c r="R1052" i="1"/>
  <c r="L1897" i="1"/>
  <c r="L666" i="1"/>
  <c r="R25" i="12"/>
  <c r="M666" i="1" s="1"/>
  <c r="Q26" i="12"/>
  <c r="P25" i="12"/>
  <c r="K666" i="1" s="1"/>
  <c r="O392" i="1"/>
  <c r="O1310" i="1" s="1"/>
  <c r="R23" i="1"/>
  <c r="L702" i="1"/>
  <c r="L1620" i="1" s="1"/>
  <c r="P61" i="12"/>
  <c r="K702" i="1" s="1"/>
  <c r="K1620" i="1" s="1"/>
  <c r="R61" i="12"/>
  <c r="M702" i="1" s="1"/>
  <c r="M1620" i="1" s="1"/>
  <c r="Q62" i="12"/>
  <c r="AE61" i="12"/>
  <c r="L1003" i="1"/>
  <c r="AF56" i="12"/>
  <c r="AD56" i="12"/>
  <c r="Q1615" i="1"/>
  <c r="Q697" i="1"/>
  <c r="S83" i="1"/>
  <c r="S138" i="1"/>
  <c r="S701" i="1"/>
  <c r="S22" i="1"/>
  <c r="R1715" i="1"/>
  <c r="R797" i="1"/>
  <c r="S92" i="1"/>
  <c r="K1107" i="1"/>
  <c r="K2025" i="1" s="1"/>
  <c r="Q189" i="1"/>
  <c r="R441" i="1"/>
  <c r="O1128" i="1"/>
  <c r="O2046" i="1" s="1"/>
  <c r="K1015" i="1"/>
  <c r="K1933" i="1" s="1"/>
  <c r="L1020" i="1"/>
  <c r="P1115" i="1"/>
  <c r="P2033" i="1" s="1"/>
  <c r="Q116" i="12"/>
  <c r="AE116" i="12" s="1"/>
  <c r="L145" i="1" s="1"/>
  <c r="L756" i="1"/>
  <c r="L1674" i="1" s="1"/>
  <c r="P1006" i="1"/>
  <c r="P1924" i="1" s="1"/>
  <c r="P1061" i="1"/>
  <c r="P1979" i="1" s="1"/>
  <c r="M1061" i="1"/>
  <c r="M1979" i="1" s="1"/>
  <c r="O1053" i="1"/>
  <c r="O1971" i="1" s="1"/>
  <c r="Q1321" i="1"/>
  <c r="Q403" i="1"/>
  <c r="B5" i="4" s="1"/>
  <c r="I26" i="4" s="1"/>
  <c r="I31" i="4" s="1"/>
  <c r="M1870" i="1"/>
  <c r="S1870" i="1" s="1"/>
  <c r="S952" i="1"/>
  <c r="L391" i="1"/>
  <c r="L1309" i="1" s="1"/>
  <c r="AB85" i="1" s="1"/>
  <c r="M391" i="1"/>
  <c r="M1309" i="1" s="1"/>
  <c r="K391" i="1"/>
  <c r="K1309" i="1" s="1"/>
  <c r="M970" i="1"/>
  <c r="M27" i="1"/>
  <c r="L25" i="1"/>
  <c r="L968" i="1"/>
  <c r="K979" i="1"/>
  <c r="K36" i="1"/>
  <c r="R29" i="12"/>
  <c r="M670" i="1" s="1"/>
  <c r="S1715" i="1"/>
  <c r="S797" i="1"/>
  <c r="R748" i="1"/>
  <c r="L1053" i="1"/>
  <c r="L1971" i="1" s="1"/>
  <c r="Y135" i="1" s="1"/>
  <c r="S1770" i="1"/>
  <c r="S852" i="1"/>
  <c r="M1153" i="1"/>
  <c r="M2071" i="1" s="1"/>
  <c r="S235" i="1"/>
  <c r="O1011" i="1"/>
  <c r="O1929" i="1" s="1"/>
  <c r="Q1259" i="1"/>
  <c r="Q341" i="1"/>
  <c r="M1006" i="1"/>
  <c r="M1924" i="1" s="1"/>
  <c r="S88" i="1"/>
  <c r="O1066" i="1"/>
  <c r="O1984" i="1" s="1"/>
  <c r="M1015" i="1"/>
  <c r="M1933" i="1" s="1"/>
  <c r="R710" i="1"/>
  <c r="N1115" i="1"/>
  <c r="N2033" i="1" s="1"/>
  <c r="O1116" i="1"/>
  <c r="O2034" i="1" s="1"/>
  <c r="Q1678" i="1"/>
  <c r="Q760" i="1"/>
  <c r="B9" i="4" s="1"/>
  <c r="R752" i="1"/>
  <c r="N1006" i="1"/>
  <c r="N1924" i="1" s="1"/>
  <c r="N1153" i="1"/>
  <c r="N2071" i="1" s="1"/>
  <c r="O1020" i="1"/>
  <c r="O1938" i="1" s="1"/>
  <c r="N1061" i="1"/>
  <c r="N1979" i="1" s="1"/>
  <c r="O1057" i="1"/>
  <c r="O1975" i="1" s="1"/>
  <c r="S1358" i="1"/>
  <c r="S440" i="1"/>
  <c r="Q162" i="12"/>
  <c r="L803" i="1" s="1"/>
  <c r="L1721" i="1" s="1"/>
  <c r="L802" i="1"/>
  <c r="L1720" i="1" s="1"/>
  <c r="S1669" i="1"/>
  <c r="S751" i="1"/>
  <c r="S1816" i="1"/>
  <c r="S898" i="1"/>
  <c r="Q541" i="1"/>
  <c r="Q1459" i="1"/>
  <c r="K953" i="1"/>
  <c r="K10" i="1"/>
  <c r="S1321" i="1"/>
  <c r="S403" i="1"/>
  <c r="D5" i="4" s="1"/>
  <c r="K26" i="4" s="1"/>
  <c r="K31" i="4" s="1"/>
  <c r="R399" i="1"/>
  <c r="K1874" i="1"/>
  <c r="Q1874" i="1" s="1"/>
  <c r="Q956" i="1"/>
  <c r="L674" i="1"/>
  <c r="R33" i="12"/>
  <c r="M674" i="1" s="1"/>
  <c r="P33" i="12"/>
  <c r="K674" i="1" s="1"/>
  <c r="R1015" i="1"/>
  <c r="C7" i="4" s="1"/>
  <c r="T187" i="12"/>
  <c r="AA187" i="12" s="1"/>
  <c r="AB190" i="12"/>
  <c r="P525" i="1" s="1"/>
  <c r="P1443" i="1" s="1"/>
  <c r="O525" i="1"/>
  <c r="O1443" i="1" s="1"/>
  <c r="Z190" i="12"/>
  <c r="N525" i="1" s="1"/>
  <c r="N1443" i="1" s="1"/>
  <c r="R2025" i="1"/>
  <c r="R1107" i="1"/>
  <c r="Q1919" i="1"/>
  <c r="Q1001" i="1"/>
  <c r="T66" i="12"/>
  <c r="O706" i="1"/>
  <c r="O1624" i="1" s="1"/>
  <c r="Q2020" i="1"/>
  <c r="Q1102" i="1"/>
  <c r="K1883" i="1"/>
  <c r="Q1883" i="1" s="1"/>
  <c r="Q965" i="1"/>
  <c r="R1979" i="1"/>
  <c r="R1061" i="1"/>
  <c r="S9" i="1"/>
  <c r="O1004" i="1"/>
  <c r="O1922" i="1" s="1"/>
  <c r="AI57" i="12"/>
  <c r="AG57" i="12"/>
  <c r="L1884" i="1"/>
  <c r="S1615" i="1"/>
  <c r="S697" i="1"/>
  <c r="R1615" i="1"/>
  <c r="R697" i="1"/>
  <c r="S1919" i="1"/>
  <c r="S1001" i="1"/>
  <c r="S1974" i="1"/>
  <c r="S1056" i="1"/>
  <c r="M1883" i="1"/>
  <c r="K1892" i="1"/>
  <c r="O351" i="1"/>
  <c r="P351" i="1"/>
  <c r="R1716" i="1"/>
  <c r="R798" i="1"/>
  <c r="S1928" i="1"/>
  <c r="S1010" i="1"/>
  <c r="Q1619" i="1"/>
  <c r="Q1272" i="1"/>
  <c r="X139" i="13"/>
  <c r="AE139" i="13"/>
  <c r="R139" i="13"/>
  <c r="P139" i="13"/>
  <c r="Q140" i="13"/>
  <c r="K108" i="13"/>
  <c r="I108" i="13"/>
  <c r="J109" i="13"/>
  <c r="X164" i="13"/>
  <c r="P164" i="13"/>
  <c r="AE164" i="13"/>
  <c r="R164" i="13"/>
  <c r="Q165" i="13"/>
  <c r="AA87" i="13"/>
  <c r="S87" i="13"/>
  <c r="U87" i="13"/>
  <c r="AH87" i="13"/>
  <c r="T88" i="13"/>
  <c r="L84" i="13"/>
  <c r="N84" i="13"/>
  <c r="S164" i="13"/>
  <c r="AH164" i="13"/>
  <c r="AA164" i="13"/>
  <c r="U164" i="13"/>
  <c r="T165" i="13"/>
  <c r="N108" i="13"/>
  <c r="L108" i="13"/>
  <c r="M109" i="13"/>
  <c r="U138" i="13"/>
  <c r="AA138" i="13"/>
  <c r="S138" i="13"/>
  <c r="AH138" i="13"/>
  <c r="T139" i="13"/>
  <c r="AE81" i="13"/>
  <c r="X81" i="13"/>
  <c r="P81" i="13"/>
  <c r="R81" i="13"/>
  <c r="Q82" i="13"/>
  <c r="X111" i="13"/>
  <c r="AE111" i="13"/>
  <c r="P111" i="13"/>
  <c r="R111" i="13"/>
  <c r="Q112" i="13"/>
  <c r="AE159" i="13"/>
  <c r="X159" i="13"/>
  <c r="R159" i="13"/>
  <c r="P159" i="13"/>
  <c r="Q160" i="13"/>
  <c r="W158" i="13"/>
  <c r="Y158" i="13"/>
  <c r="Y141" i="13"/>
  <c r="W141" i="13"/>
  <c r="Y99" i="13"/>
  <c r="W99" i="13"/>
  <c r="Y54" i="13"/>
  <c r="W54" i="13"/>
  <c r="AD80" i="13"/>
  <c r="AF80" i="13"/>
  <c r="W108" i="13"/>
  <c r="Y108" i="13"/>
  <c r="Y167" i="13"/>
  <c r="W167" i="13"/>
  <c r="AF167" i="13"/>
  <c r="AD167" i="13"/>
  <c r="AG158" i="13"/>
  <c r="AI158" i="13"/>
  <c r="AG68" i="13"/>
  <c r="AI68" i="13"/>
  <c r="L81" i="13"/>
  <c r="N81" i="13"/>
  <c r="AF89" i="13"/>
  <c r="AD89" i="13"/>
  <c r="AF107" i="13"/>
  <c r="AD107" i="13"/>
  <c r="AG76" i="13"/>
  <c r="AI76" i="13"/>
  <c r="AH172" i="13"/>
  <c r="AA172" i="13"/>
  <c r="S172" i="13"/>
  <c r="T177" i="13"/>
  <c r="U172" i="13"/>
  <c r="T168" i="13"/>
  <c r="T169" i="13" s="1"/>
  <c r="AE134" i="13"/>
  <c r="X134" i="13"/>
  <c r="R134" i="13"/>
  <c r="P134" i="13"/>
  <c r="Q135" i="13"/>
  <c r="Y133" i="13"/>
  <c r="W133" i="13"/>
  <c r="AD63" i="13"/>
  <c r="AF63" i="13"/>
  <c r="AF26" i="13"/>
  <c r="AD26" i="13"/>
  <c r="AI132" i="13"/>
  <c r="AG132" i="13"/>
  <c r="Z26" i="13"/>
  <c r="AB26" i="13"/>
  <c r="AF132" i="13"/>
  <c r="AD132" i="13"/>
  <c r="I81" i="13"/>
  <c r="K81" i="13"/>
  <c r="AB63" i="13"/>
  <c r="Z63" i="13"/>
  <c r="I78" i="13"/>
  <c r="K78" i="13"/>
  <c r="J79" i="13"/>
  <c r="Y109" i="13"/>
  <c r="W109" i="13"/>
  <c r="Z159" i="13"/>
  <c r="AB159" i="13"/>
  <c r="X104" i="13"/>
  <c r="AE104" i="13"/>
  <c r="P104" i="13"/>
  <c r="R104" i="13"/>
  <c r="Y103" i="13"/>
  <c r="W103" i="13"/>
  <c r="Y52" i="13"/>
  <c r="W52" i="13"/>
  <c r="AF115" i="13"/>
  <c r="AD115" i="13"/>
  <c r="Q151" i="13"/>
  <c r="X146" i="13"/>
  <c r="P146" i="13"/>
  <c r="Q142" i="13"/>
  <c r="Q143" i="13" s="1"/>
  <c r="R146" i="13"/>
  <c r="AE146" i="13"/>
  <c r="X137" i="13"/>
  <c r="R137" i="13"/>
  <c r="P137" i="13"/>
  <c r="AE137" i="13"/>
  <c r="AF99" i="13"/>
  <c r="AD99" i="13"/>
  <c r="AB73" i="13"/>
  <c r="Z73" i="13"/>
  <c r="S56" i="13"/>
  <c r="AH56" i="13"/>
  <c r="AA56" i="13"/>
  <c r="U56" i="13"/>
  <c r="T57" i="13"/>
  <c r="AB52" i="13"/>
  <c r="Z52" i="13"/>
  <c r="AF76" i="13"/>
  <c r="AD76" i="13"/>
  <c r="Z80" i="13"/>
  <c r="AB80" i="13"/>
  <c r="AF42" i="13"/>
  <c r="AD42" i="13"/>
  <c r="P172" i="13"/>
  <c r="Q177" i="13"/>
  <c r="R172" i="13"/>
  <c r="Q168" i="13"/>
  <c r="Q169" i="13" s="1"/>
  <c r="X172" i="13"/>
  <c r="AE172" i="13"/>
  <c r="AB55" i="13"/>
  <c r="Z55" i="13"/>
  <c r="Z89" i="13"/>
  <c r="AB89" i="13"/>
  <c r="W89" i="13"/>
  <c r="Y89" i="13"/>
  <c r="R94" i="13"/>
  <c r="X94" i="13"/>
  <c r="Q90" i="13"/>
  <c r="Q91" i="13" s="1"/>
  <c r="Q92" i="13" s="1"/>
  <c r="Q93" i="13" s="1"/>
  <c r="AE94" i="13"/>
  <c r="P94" i="13"/>
  <c r="AD106" i="13"/>
  <c r="AF106" i="13"/>
  <c r="AB76" i="13"/>
  <c r="Z76" i="13"/>
  <c r="AI167" i="13"/>
  <c r="AG167" i="13"/>
  <c r="AG129" i="13"/>
  <c r="AI129" i="13"/>
  <c r="X59" i="13"/>
  <c r="AE59" i="13"/>
  <c r="R59" i="13"/>
  <c r="P59" i="13"/>
  <c r="Y63" i="13"/>
  <c r="W63" i="13"/>
  <c r="AB54" i="13"/>
  <c r="Z54" i="13"/>
  <c r="I100" i="13"/>
  <c r="K100" i="13"/>
  <c r="AB141" i="13"/>
  <c r="Z141" i="13"/>
  <c r="S146" i="13"/>
  <c r="AH146" i="13"/>
  <c r="AA146" i="13"/>
  <c r="U146" i="13"/>
  <c r="T151" i="13"/>
  <c r="T142" i="13"/>
  <c r="T143" i="13" s="1"/>
  <c r="T144" i="13" s="1"/>
  <c r="AF47" i="13"/>
  <c r="AD47" i="13"/>
  <c r="S59" i="13"/>
  <c r="AH59" i="13"/>
  <c r="AA59" i="13"/>
  <c r="U59" i="13"/>
  <c r="AG63" i="13"/>
  <c r="AI63" i="13"/>
  <c r="Z134" i="13"/>
  <c r="AB134" i="13"/>
  <c r="S160" i="13"/>
  <c r="AH160" i="13"/>
  <c r="AA160" i="13"/>
  <c r="U160" i="13"/>
  <c r="T161" i="13"/>
  <c r="X120" i="13"/>
  <c r="AE120" i="13"/>
  <c r="R120" i="13"/>
  <c r="Q125" i="13"/>
  <c r="Q116" i="13"/>
  <c r="Q117" i="13" s="1"/>
  <c r="P120" i="13"/>
  <c r="AB47" i="13"/>
  <c r="Z47" i="13"/>
  <c r="AE138" i="13"/>
  <c r="R138" i="13"/>
  <c r="P138" i="13"/>
  <c r="X138" i="13"/>
  <c r="AF54" i="13"/>
  <c r="AD54" i="13"/>
  <c r="AG52" i="13"/>
  <c r="AI52" i="13"/>
  <c r="W130" i="13"/>
  <c r="Y130" i="13"/>
  <c r="X77" i="13"/>
  <c r="R77" i="13"/>
  <c r="P77" i="13"/>
  <c r="AE77" i="13"/>
  <c r="Q78" i="13"/>
  <c r="W76" i="13"/>
  <c r="Y76" i="13"/>
  <c r="AI80" i="13"/>
  <c r="AG80" i="13"/>
  <c r="Y42" i="13"/>
  <c r="W42" i="13"/>
  <c r="AG133" i="13"/>
  <c r="AI133" i="13"/>
  <c r="AD108" i="13"/>
  <c r="AF108" i="13"/>
  <c r="AE163" i="13"/>
  <c r="X163" i="13"/>
  <c r="R163" i="13"/>
  <c r="P163" i="13"/>
  <c r="AB158" i="13"/>
  <c r="Z158" i="13"/>
  <c r="AG55" i="13"/>
  <c r="AI55" i="13"/>
  <c r="I53" i="13"/>
  <c r="K53" i="13"/>
  <c r="AA94" i="13"/>
  <c r="AH94" i="13"/>
  <c r="S94" i="13"/>
  <c r="U94" i="13"/>
  <c r="T90" i="13"/>
  <c r="AG89" i="13"/>
  <c r="AI89" i="13"/>
  <c r="L83" i="13"/>
  <c r="N83" i="13"/>
  <c r="R85" i="13"/>
  <c r="X85" i="13"/>
  <c r="P85" i="13"/>
  <c r="AE85" i="13"/>
  <c r="W106" i="13"/>
  <c r="Y106" i="13"/>
  <c r="Y107" i="13"/>
  <c r="W107" i="13"/>
  <c r="U163" i="13"/>
  <c r="AH163" i="13"/>
  <c r="AA163" i="13"/>
  <c r="S163" i="13"/>
  <c r="Z167" i="13"/>
  <c r="AB167" i="13"/>
  <c r="AF133" i="13"/>
  <c r="AD133" i="13"/>
  <c r="AB129" i="13"/>
  <c r="Z129" i="13"/>
  <c r="X60" i="13"/>
  <c r="P60" i="13"/>
  <c r="AE60" i="13"/>
  <c r="R60" i="13"/>
  <c r="E27" i="13"/>
  <c r="Q61" i="13"/>
  <c r="AG54" i="13"/>
  <c r="AI54" i="13"/>
  <c r="N74" i="13"/>
  <c r="L74" i="13"/>
  <c r="Y26" i="13"/>
  <c r="W26" i="13"/>
  <c r="S137" i="13"/>
  <c r="AH137" i="13"/>
  <c r="U137" i="13"/>
  <c r="AA137" i="13"/>
  <c r="AI26" i="13"/>
  <c r="AG26" i="13"/>
  <c r="N116" i="13"/>
  <c r="L116" i="13"/>
  <c r="M112" i="13"/>
  <c r="M113" i="13" s="1"/>
  <c r="M114" i="13" s="1"/>
  <c r="N107" i="13"/>
  <c r="L107" i="13"/>
  <c r="W132" i="13"/>
  <c r="Y132" i="13"/>
  <c r="Y47" i="13"/>
  <c r="W47" i="13"/>
  <c r="S61" i="13"/>
  <c r="AH61" i="13"/>
  <c r="AA61" i="13"/>
  <c r="U61" i="13"/>
  <c r="S60" i="13"/>
  <c r="AH60" i="13"/>
  <c r="AA60" i="13"/>
  <c r="U60" i="13"/>
  <c r="AG30" i="13"/>
  <c r="AI30" i="13"/>
  <c r="AI134" i="13"/>
  <c r="AG134" i="13"/>
  <c r="N105" i="13"/>
  <c r="L105" i="13"/>
  <c r="X56" i="13"/>
  <c r="P56" i="13"/>
  <c r="AE56" i="13"/>
  <c r="R56" i="13"/>
  <c r="Q57" i="13"/>
  <c r="AF55" i="13"/>
  <c r="AD55" i="13"/>
  <c r="AF103" i="13"/>
  <c r="AD103" i="13"/>
  <c r="AF52" i="13"/>
  <c r="AD52" i="13"/>
  <c r="W115" i="13"/>
  <c r="Y115" i="13"/>
  <c r="AD158" i="13"/>
  <c r="AF158" i="13"/>
  <c r="AG47" i="13"/>
  <c r="AI47" i="13"/>
  <c r="K104" i="13"/>
  <c r="I104" i="13"/>
  <c r="J105" i="13"/>
  <c r="AF141" i="13"/>
  <c r="AD141" i="13"/>
  <c r="AG73" i="13"/>
  <c r="AI73" i="13"/>
  <c r="AF130" i="13"/>
  <c r="AD130" i="13"/>
  <c r="U81" i="13"/>
  <c r="AA81" i="13"/>
  <c r="S81" i="13"/>
  <c r="AH81" i="13"/>
  <c r="T82" i="13"/>
  <c r="AB133" i="13"/>
  <c r="Z133" i="13"/>
  <c r="W80" i="13"/>
  <c r="Y80" i="13"/>
  <c r="AB68" i="13"/>
  <c r="Z68" i="13"/>
  <c r="AA86" i="13"/>
  <c r="AH86" i="13"/>
  <c r="S86" i="13"/>
  <c r="U86" i="13"/>
  <c r="AA85" i="13"/>
  <c r="U85" i="13"/>
  <c r="AH85" i="13"/>
  <c r="S85" i="13"/>
  <c r="L82" i="13"/>
  <c r="N82" i="13"/>
  <c r="Q86" i="13"/>
  <c r="S77" i="13"/>
  <c r="AA77" i="13"/>
  <c r="AH77" i="13"/>
  <c r="U77" i="13"/>
  <c r="T78" i="13"/>
  <c r="K107" i="13"/>
  <c r="I107" i="13"/>
  <c r="J112" i="13"/>
  <c r="J113" i="13" s="1"/>
  <c r="J114" i="13" s="1"/>
  <c r="J115" i="13" s="1"/>
  <c r="K116" i="13"/>
  <c r="I116" i="13"/>
  <c r="U130" i="13"/>
  <c r="AA130" i="13"/>
  <c r="S130" i="13"/>
  <c r="AH130" i="13"/>
  <c r="AG141" i="13"/>
  <c r="AI141" i="13"/>
  <c r="Z132" i="13"/>
  <c r="AB132" i="13"/>
  <c r="K82" i="13"/>
  <c r="I82" i="13"/>
  <c r="J83" i="13"/>
  <c r="T62" i="13"/>
  <c r="AA31" i="13"/>
  <c r="S31" i="13"/>
  <c r="AH31" i="13"/>
  <c r="U31" i="13"/>
  <c r="AB30" i="13"/>
  <c r="Z30" i="13"/>
  <c r="S135" i="13"/>
  <c r="AH135" i="13"/>
  <c r="AA135" i="13"/>
  <c r="U135" i="13"/>
  <c r="AF109" i="13"/>
  <c r="AD109" i="13"/>
  <c r="AI159" i="13"/>
  <c r="AG159" i="13"/>
  <c r="Y55" i="13"/>
  <c r="W55" i="13"/>
  <c r="Y156" i="12"/>
  <c r="M491" i="1" s="1"/>
  <c r="M1409" i="1" s="1"/>
  <c r="W156" i="12"/>
  <c r="K491" i="1" s="1"/>
  <c r="K1409" i="1" s="1"/>
  <c r="R1665" i="1"/>
  <c r="AD106" i="12"/>
  <c r="K135" i="1" s="1"/>
  <c r="AF106" i="12"/>
  <c r="M135" i="1" s="1"/>
  <c r="AG60" i="12"/>
  <c r="AI60" i="12"/>
  <c r="AG64" i="12"/>
  <c r="AI64" i="12"/>
  <c r="AI181" i="12"/>
  <c r="P210" i="1" s="1"/>
  <c r="AG181" i="12"/>
  <c r="N210" i="1" s="1"/>
  <c r="S216" i="12"/>
  <c r="N857" i="1" s="1"/>
  <c r="N1775" i="1" s="1"/>
  <c r="T221" i="12"/>
  <c r="O862" i="1" s="1"/>
  <c r="O1780" i="1" s="1"/>
  <c r="AA216" i="12"/>
  <c r="O551" i="1" s="1"/>
  <c r="O1469" i="1" s="1"/>
  <c r="AH216" i="12"/>
  <c r="O245" i="1" s="1"/>
  <c r="U216" i="12"/>
  <c r="P857" i="1" s="1"/>
  <c r="P1775" i="1" s="1"/>
  <c r="T212" i="12"/>
  <c r="U124" i="12"/>
  <c r="P765" i="1" s="1"/>
  <c r="P1683" i="1" s="1"/>
  <c r="T129" i="12"/>
  <c r="AH124" i="12"/>
  <c r="O153" i="1" s="1"/>
  <c r="T120" i="12"/>
  <c r="AA124" i="12"/>
  <c r="S124" i="12"/>
  <c r="N765" i="1" s="1"/>
  <c r="N1683" i="1" s="1"/>
  <c r="AF73" i="12"/>
  <c r="AD73" i="12"/>
  <c r="S69" i="12"/>
  <c r="N710" i="1" s="1"/>
  <c r="N1628" i="1" s="1"/>
  <c r="O404" i="1"/>
  <c r="O1322" i="1" s="1"/>
  <c r="U69" i="12"/>
  <c r="P710" i="1" s="1"/>
  <c r="P1628" i="1" s="1"/>
  <c r="AH69" i="12"/>
  <c r="T70" i="12"/>
  <c r="O711" i="1" s="1"/>
  <c r="O1629" i="1" s="1"/>
  <c r="N445" i="1"/>
  <c r="N1363" i="1" s="1"/>
  <c r="E24" i="12"/>
  <c r="R65" i="12"/>
  <c r="M706" i="1" s="1"/>
  <c r="M1624" i="1" s="1"/>
  <c r="AE65" i="12"/>
  <c r="L400" i="1"/>
  <c r="L1318" i="1" s="1"/>
  <c r="AB94" i="1" s="1"/>
  <c r="P65" i="12"/>
  <c r="K706" i="1" s="1"/>
  <c r="K1624" i="1" s="1"/>
  <c r="Q66" i="12"/>
  <c r="L707" i="1" s="1"/>
  <c r="L1625" i="1" s="1"/>
  <c r="R1358" i="1"/>
  <c r="Y165" i="12"/>
  <c r="M500" i="1" s="1"/>
  <c r="M1418" i="1" s="1"/>
  <c r="W165" i="12"/>
  <c r="K500" i="1" s="1"/>
  <c r="K1418" i="1" s="1"/>
  <c r="Q175" i="12"/>
  <c r="L816" i="1" s="1"/>
  <c r="L1734" i="1" s="1"/>
  <c r="AE170" i="12"/>
  <c r="L199" i="1" s="1"/>
  <c r="Q166" i="12"/>
  <c r="P170" i="12"/>
  <c r="K811" i="1" s="1"/>
  <c r="K1729" i="1" s="1"/>
  <c r="R170" i="12"/>
  <c r="M811" i="1" s="1"/>
  <c r="M1729" i="1" s="1"/>
  <c r="X170" i="12"/>
  <c r="AE262" i="12"/>
  <c r="L291" i="1" s="1"/>
  <c r="Q258" i="12"/>
  <c r="Q267" i="12"/>
  <c r="L908" i="1" s="1"/>
  <c r="L1826" i="1" s="1"/>
  <c r="X262" i="12"/>
  <c r="R262" i="12"/>
  <c r="M903" i="1" s="1"/>
  <c r="M1821" i="1" s="1"/>
  <c r="P262" i="12"/>
  <c r="K903" i="1" s="1"/>
  <c r="K1821" i="1" s="1"/>
  <c r="U107" i="12"/>
  <c r="P748" i="1" s="1"/>
  <c r="P1666" i="1" s="1"/>
  <c r="AH107" i="12"/>
  <c r="O136" i="1" s="1"/>
  <c r="O442" i="1"/>
  <c r="O1360" i="1" s="1"/>
  <c r="S107" i="12"/>
  <c r="N748" i="1" s="1"/>
  <c r="N1666" i="1" s="1"/>
  <c r="T108" i="12"/>
  <c r="O749" i="1" s="1"/>
  <c r="O1667" i="1" s="1"/>
  <c r="AI106" i="12"/>
  <c r="P135" i="1" s="1"/>
  <c r="AG106" i="12"/>
  <c r="N135" i="1" s="1"/>
  <c r="AD64" i="12"/>
  <c r="AF64" i="12"/>
  <c r="M441" i="1"/>
  <c r="M1359" i="1" s="1"/>
  <c r="K441" i="1"/>
  <c r="K1359" i="1" s="1"/>
  <c r="P395" i="1"/>
  <c r="P1313" i="1" s="1"/>
  <c r="N395" i="1"/>
  <c r="N1313" i="1" s="1"/>
  <c r="Y211" i="12"/>
  <c r="M546" i="1" s="1"/>
  <c r="M1464" i="1" s="1"/>
  <c r="W211" i="12"/>
  <c r="K546" i="1" s="1"/>
  <c r="K1464" i="1" s="1"/>
  <c r="AE207" i="12"/>
  <c r="L236" i="1" s="1"/>
  <c r="R207" i="12"/>
  <c r="M848" i="1" s="1"/>
  <c r="M1766" i="1" s="1"/>
  <c r="P207" i="12"/>
  <c r="K848" i="1" s="1"/>
  <c r="K1766" i="1" s="1"/>
  <c r="L542" i="1"/>
  <c r="L1460" i="1" s="1"/>
  <c r="AG257" i="12"/>
  <c r="N286" i="1" s="1"/>
  <c r="AI257" i="12"/>
  <c r="P286" i="1" s="1"/>
  <c r="P399" i="1"/>
  <c r="P1317" i="1" s="1"/>
  <c r="N399" i="1"/>
  <c r="N1317" i="1" s="1"/>
  <c r="R1632" i="1"/>
  <c r="W73" i="12"/>
  <c r="K408" i="1" s="1"/>
  <c r="K1326" i="1" s="1"/>
  <c r="Y73" i="12"/>
  <c r="M408" i="1" s="1"/>
  <c r="M1326" i="1" s="1"/>
  <c r="AE111" i="12"/>
  <c r="L140" i="1" s="1"/>
  <c r="Z139" i="1" s="1"/>
  <c r="P111" i="12"/>
  <c r="K752" i="1" s="1"/>
  <c r="K1670" i="1" s="1"/>
  <c r="R111" i="12"/>
  <c r="M752" i="1" s="1"/>
  <c r="M1670" i="1" s="1"/>
  <c r="Q112" i="12"/>
  <c r="L753" i="1" s="1"/>
  <c r="L1671" i="1" s="1"/>
  <c r="R1459" i="1"/>
  <c r="AI110" i="12"/>
  <c r="P139" i="1" s="1"/>
  <c r="AG110" i="12"/>
  <c r="N139" i="1" s="1"/>
  <c r="R1669" i="1"/>
  <c r="AD110" i="12"/>
  <c r="K139" i="1" s="1"/>
  <c r="AF110" i="12"/>
  <c r="M139" i="1" s="1"/>
  <c r="K399" i="1"/>
  <c r="K1317" i="1" s="1"/>
  <c r="R1770" i="1"/>
  <c r="Q208" i="12"/>
  <c r="L849" i="1" s="1"/>
  <c r="L1767" i="1" s="1"/>
  <c r="S182" i="12"/>
  <c r="N823" i="1" s="1"/>
  <c r="N1741" i="1" s="1"/>
  <c r="AH182" i="12"/>
  <c r="O211" i="1" s="1"/>
  <c r="U182" i="12"/>
  <c r="P823" i="1" s="1"/>
  <c r="P1741" i="1" s="1"/>
  <c r="T183" i="12"/>
  <c r="U262" i="12"/>
  <c r="P903" i="1" s="1"/>
  <c r="P1821" i="1" s="1"/>
  <c r="S262" i="12"/>
  <c r="N903" i="1" s="1"/>
  <c r="N1821" i="1" s="1"/>
  <c r="AA262" i="12"/>
  <c r="O597" i="1" s="1"/>
  <c r="O1515" i="1" s="1"/>
  <c r="AH262" i="12"/>
  <c r="O291" i="1" s="1"/>
  <c r="T267" i="12"/>
  <c r="O908" i="1" s="1"/>
  <c r="O1826" i="1" s="1"/>
  <c r="T258" i="12"/>
  <c r="AA258" i="12" s="1"/>
  <c r="R1259" i="1"/>
  <c r="H357" i="13"/>
  <c r="H348" i="13"/>
  <c r="H349" i="13" s="1"/>
  <c r="H350" i="13" s="1"/>
  <c r="H351" i="13" s="1"/>
  <c r="H408" i="13"/>
  <c r="H399" i="13"/>
  <c r="H400" i="13" s="1"/>
  <c r="H401" i="13" s="1"/>
  <c r="H402" i="13" s="1"/>
  <c r="U207" i="12"/>
  <c r="P848" i="1" s="1"/>
  <c r="P1766" i="1" s="1"/>
  <c r="S207" i="12"/>
  <c r="N848" i="1" s="1"/>
  <c r="N1766" i="1" s="1"/>
  <c r="O542" i="1"/>
  <c r="O1460" i="1" s="1"/>
  <c r="AH207" i="12"/>
  <c r="O236" i="1" s="1"/>
  <c r="Z211" i="12"/>
  <c r="N546" i="1" s="1"/>
  <c r="N1464" i="1" s="1"/>
  <c r="AB211" i="12"/>
  <c r="P546" i="1" s="1"/>
  <c r="P1464" i="1" s="1"/>
  <c r="Z119" i="12"/>
  <c r="N454" i="1" s="1"/>
  <c r="N1372" i="1" s="1"/>
  <c r="AB119" i="12"/>
  <c r="P454" i="1" s="1"/>
  <c r="P1372" i="1" s="1"/>
  <c r="U111" i="12"/>
  <c r="P752" i="1" s="1"/>
  <c r="P1670" i="1" s="1"/>
  <c r="AH111" i="12"/>
  <c r="O140" i="1" s="1"/>
  <c r="O446" i="1"/>
  <c r="O1364" i="1" s="1"/>
  <c r="S111" i="12"/>
  <c r="N752" i="1" s="1"/>
  <c r="N1670" i="1" s="1"/>
  <c r="T112" i="12"/>
  <c r="O753" i="1" s="1"/>
  <c r="O1671" i="1" s="1"/>
  <c r="N508" i="1"/>
  <c r="N1426" i="1" s="1"/>
  <c r="P508" i="1"/>
  <c r="P1426" i="1" s="1"/>
  <c r="R1312" i="1"/>
  <c r="L404" i="1"/>
  <c r="L1322" i="1" s="1"/>
  <c r="AB98" i="1" s="1"/>
  <c r="P69" i="12"/>
  <c r="K710" i="1" s="1"/>
  <c r="K1628" i="1" s="1"/>
  <c r="AE69" i="12"/>
  <c r="R69" i="12"/>
  <c r="M710" i="1" s="1"/>
  <c r="M1628" i="1" s="1"/>
  <c r="Q83" i="12"/>
  <c r="AS83" i="12" s="1"/>
  <c r="AE78" i="12"/>
  <c r="Q74" i="12"/>
  <c r="P78" i="12"/>
  <c r="K719" i="1" s="1"/>
  <c r="K1637" i="1" s="1"/>
  <c r="R78" i="12"/>
  <c r="M719" i="1" s="1"/>
  <c r="M1637" i="1" s="1"/>
  <c r="X78" i="12"/>
  <c r="N504" i="1"/>
  <c r="N1422" i="1" s="1"/>
  <c r="P504" i="1"/>
  <c r="P1422" i="1" s="1"/>
  <c r="R1413" i="1"/>
  <c r="R1678" i="1"/>
  <c r="C9" i="4"/>
  <c r="AE115" i="12"/>
  <c r="L144" i="1" s="1"/>
  <c r="Z143" i="1" s="1"/>
  <c r="P115" i="12"/>
  <c r="K756" i="1" s="1"/>
  <c r="K1674" i="1" s="1"/>
  <c r="R115" i="12"/>
  <c r="M756" i="1" s="1"/>
  <c r="M1674" i="1" s="1"/>
  <c r="L450" i="1"/>
  <c r="L1368" i="1" s="1"/>
  <c r="AD119" i="12"/>
  <c r="K148" i="1" s="1"/>
  <c r="AF119" i="12"/>
  <c r="M148" i="1" s="1"/>
  <c r="R1367" i="1"/>
  <c r="AB73" i="12"/>
  <c r="P408" i="1" s="1"/>
  <c r="P1326" i="1" s="1"/>
  <c r="Z73" i="12"/>
  <c r="N408" i="1" s="1"/>
  <c r="N1326" i="1" s="1"/>
  <c r="M445" i="1"/>
  <c r="M1363" i="1" s="1"/>
  <c r="K445" i="1"/>
  <c r="K1363" i="1" s="1"/>
  <c r="AD257" i="12"/>
  <c r="K286" i="1" s="1"/>
  <c r="AF257" i="12"/>
  <c r="M286" i="1" s="1"/>
  <c r="R1623" i="1"/>
  <c r="AD156" i="12"/>
  <c r="K185" i="1" s="1"/>
  <c r="AF156" i="12"/>
  <c r="M185" i="1" s="1"/>
  <c r="AE107" i="12"/>
  <c r="L136" i="1" s="1"/>
  <c r="Z135" i="1" s="1"/>
  <c r="P107" i="12"/>
  <c r="K748" i="1" s="1"/>
  <c r="K1666" i="1" s="1"/>
  <c r="R107" i="12"/>
  <c r="M748" i="1" s="1"/>
  <c r="M1666" i="1" s="1"/>
  <c r="L442" i="1"/>
  <c r="L1360" i="1" s="1"/>
  <c r="Q108" i="12"/>
  <c r="L749" i="1" s="1"/>
  <c r="L1667" i="1" s="1"/>
  <c r="O396" i="1"/>
  <c r="O1314" i="1" s="1"/>
  <c r="U61" i="12"/>
  <c r="P702" i="1" s="1"/>
  <c r="P1620" i="1" s="1"/>
  <c r="S61" i="12"/>
  <c r="N702" i="1" s="1"/>
  <c r="N1620" i="1" s="1"/>
  <c r="AH61" i="12"/>
  <c r="T62" i="12"/>
  <c r="O703" i="1" s="1"/>
  <c r="O1621" i="1" s="1"/>
  <c r="Q221" i="12"/>
  <c r="L862" i="1" s="1"/>
  <c r="L1780" i="1" s="1"/>
  <c r="X216" i="12"/>
  <c r="R216" i="12"/>
  <c r="M857" i="1" s="1"/>
  <c r="M1775" i="1" s="1"/>
  <c r="P216" i="12"/>
  <c r="K857" i="1" s="1"/>
  <c r="K1775" i="1" s="1"/>
  <c r="AE216" i="12"/>
  <c r="L245" i="1" s="1"/>
  <c r="Q212" i="12"/>
  <c r="AD211" i="12"/>
  <c r="K240" i="1" s="1"/>
  <c r="AF211" i="12"/>
  <c r="M240" i="1" s="1"/>
  <c r="H306" i="13"/>
  <c r="H297" i="13"/>
  <c r="H298" i="13" s="1"/>
  <c r="H299" i="13" s="1"/>
  <c r="H300" i="13" s="1"/>
  <c r="AB257" i="12"/>
  <c r="P592" i="1" s="1"/>
  <c r="P1510" i="1" s="1"/>
  <c r="Z257" i="12"/>
  <c r="N592" i="1" s="1"/>
  <c r="N1510" i="1" s="1"/>
  <c r="N516" i="1"/>
  <c r="N1434" i="1" s="1"/>
  <c r="AI211" i="12"/>
  <c r="P240" i="1" s="1"/>
  <c r="AG211" i="12"/>
  <c r="N240" i="1" s="1"/>
  <c r="U115" i="12"/>
  <c r="P756" i="1" s="1"/>
  <c r="P1674" i="1" s="1"/>
  <c r="AH115" i="12"/>
  <c r="O144" i="1" s="1"/>
  <c r="O450" i="1"/>
  <c r="O1368" i="1" s="1"/>
  <c r="S115" i="12"/>
  <c r="N756" i="1" s="1"/>
  <c r="N1674" i="1" s="1"/>
  <c r="AI119" i="12"/>
  <c r="P148" i="1" s="1"/>
  <c r="AG119" i="12"/>
  <c r="N148" i="1" s="1"/>
  <c r="U174" i="12"/>
  <c r="P815" i="1" s="1"/>
  <c r="P1733" i="1" s="1"/>
  <c r="AH174" i="12"/>
  <c r="O203" i="1" s="1"/>
  <c r="O509" i="1"/>
  <c r="O1427" i="1" s="1"/>
  <c r="S174" i="12"/>
  <c r="N815" i="1" s="1"/>
  <c r="N1733" i="1" s="1"/>
  <c r="AI173" i="12"/>
  <c r="P202" i="1" s="1"/>
  <c r="AG173" i="12"/>
  <c r="N202" i="1" s="1"/>
  <c r="Q70" i="12"/>
  <c r="L711" i="1" s="1"/>
  <c r="L1629" i="1" s="1"/>
  <c r="AI169" i="12"/>
  <c r="P198" i="1" s="1"/>
  <c r="AG169" i="12"/>
  <c r="N198" i="1" s="1"/>
  <c r="Y119" i="12"/>
  <c r="M454" i="1" s="1"/>
  <c r="M1372" i="1" s="1"/>
  <c r="W119" i="12"/>
  <c r="K454" i="1" s="1"/>
  <c r="K1372" i="1" s="1"/>
  <c r="Q129" i="12"/>
  <c r="L770" i="1" s="1"/>
  <c r="L1688" i="1" s="1"/>
  <c r="AE124" i="12"/>
  <c r="L153" i="1" s="1"/>
  <c r="Q120" i="12"/>
  <c r="L761" i="1" s="1"/>
  <c r="L1679" i="1" s="1"/>
  <c r="P124" i="12"/>
  <c r="K765" i="1" s="1"/>
  <c r="K1683" i="1" s="1"/>
  <c r="R124" i="12"/>
  <c r="M765" i="1" s="1"/>
  <c r="M1683" i="1" s="1"/>
  <c r="X124" i="12"/>
  <c r="AG73" i="12"/>
  <c r="AI73" i="12"/>
  <c r="U78" i="12"/>
  <c r="P719" i="1" s="1"/>
  <c r="P1637" i="1" s="1"/>
  <c r="T83" i="12"/>
  <c r="AV83" i="12" s="1"/>
  <c r="AH78" i="12"/>
  <c r="T74" i="12"/>
  <c r="O715" i="1" s="1"/>
  <c r="O1633" i="1" s="1"/>
  <c r="AA78" i="12"/>
  <c r="S78" i="12"/>
  <c r="N719" i="1" s="1"/>
  <c r="N1637" i="1" s="1"/>
  <c r="R1724" i="1"/>
  <c r="AE161" i="12"/>
  <c r="L190" i="1" s="1"/>
  <c r="R161" i="12"/>
  <c r="M802" i="1" s="1"/>
  <c r="M1720" i="1" s="1"/>
  <c r="P161" i="12"/>
  <c r="K802" i="1" s="1"/>
  <c r="K1720" i="1" s="1"/>
  <c r="L496" i="1"/>
  <c r="L1414" i="1" s="1"/>
  <c r="AD165" i="12"/>
  <c r="K194" i="1" s="1"/>
  <c r="AF165" i="12"/>
  <c r="M194" i="1" s="1"/>
  <c r="R1816" i="1"/>
  <c r="Y257" i="12"/>
  <c r="M592" i="1" s="1"/>
  <c r="M1510" i="1" s="1"/>
  <c r="W257" i="12"/>
  <c r="K592" i="1" s="1"/>
  <c r="K1510" i="1" s="1"/>
  <c r="N441" i="1"/>
  <c r="N1359" i="1" s="1"/>
  <c r="P441" i="1"/>
  <c r="P1359" i="1" s="1"/>
  <c r="R1321" i="1"/>
  <c r="C5" i="4"/>
  <c r="J26" i="4" s="1"/>
  <c r="J31" i="4" s="1"/>
  <c r="T30" i="12"/>
  <c r="S21" i="12"/>
  <c r="N662" i="1" s="1"/>
  <c r="N1580" i="1" s="1"/>
  <c r="U21" i="12"/>
  <c r="P662" i="1" s="1"/>
  <c r="P1580" i="1" s="1"/>
  <c r="R408" i="1" l="1"/>
  <c r="R89" i="1"/>
  <c r="Z84" i="1"/>
  <c r="R500" i="1"/>
  <c r="R719" i="1"/>
  <c r="Q1875" i="1"/>
  <c r="Z258" i="12"/>
  <c r="AB258" i="12"/>
  <c r="AW83" i="12"/>
  <c r="O112" i="1"/>
  <c r="AV79" i="12"/>
  <c r="O108" i="1" s="1"/>
  <c r="AU83" i="12"/>
  <c r="AV80" i="12"/>
  <c r="O109" i="1" s="1"/>
  <c r="AV81" i="12"/>
  <c r="O110" i="1" s="1"/>
  <c r="O413" i="1"/>
  <c r="O1331" i="1" s="1"/>
  <c r="AA74" i="12"/>
  <c r="AA75" i="12"/>
  <c r="L551" i="1"/>
  <c r="L1469" i="1" s="1"/>
  <c r="X212" i="12"/>
  <c r="L597" i="1"/>
  <c r="L1515" i="1" s="1"/>
  <c r="X258" i="12"/>
  <c r="L593" i="1" s="1"/>
  <c r="L1511" i="1" s="1"/>
  <c r="L505" i="1"/>
  <c r="L1423" i="1" s="1"/>
  <c r="X166" i="12"/>
  <c r="AB187" i="12"/>
  <c r="Z187" i="12"/>
  <c r="R546" i="1"/>
  <c r="Z191" i="12"/>
  <c r="AB191" i="12"/>
  <c r="R42" i="12"/>
  <c r="M683" i="1" s="1"/>
  <c r="M1601" i="1" s="1"/>
  <c r="AC86" i="1"/>
  <c r="S657" i="1"/>
  <c r="X42" i="12"/>
  <c r="Y42" i="12" s="1"/>
  <c r="Q346" i="1"/>
  <c r="AB57" i="12"/>
  <c r="P392" i="1" s="1"/>
  <c r="P1310" i="1" s="1"/>
  <c r="Z57" i="12"/>
  <c r="N392" i="1" s="1"/>
  <c r="N1310" i="1" s="1"/>
  <c r="K85" i="1"/>
  <c r="Q85" i="1" s="1"/>
  <c r="AR57" i="12"/>
  <c r="K86" i="1" s="1"/>
  <c r="AT69" i="12"/>
  <c r="M98" i="1" s="1"/>
  <c r="M102" i="1"/>
  <c r="S102" i="1" s="1"/>
  <c r="AT70" i="12"/>
  <c r="M99" i="1" s="1"/>
  <c r="AT71" i="12"/>
  <c r="M100" i="1" s="1"/>
  <c r="M89" i="1"/>
  <c r="S89" i="1" s="1"/>
  <c r="AT61" i="12"/>
  <c r="P85" i="1"/>
  <c r="S85" i="1" s="1"/>
  <c r="AW57" i="12"/>
  <c r="P86" i="1" s="1"/>
  <c r="Z69" i="12"/>
  <c r="N404" i="1" s="1"/>
  <c r="N1322" i="1" s="1"/>
  <c r="AB69" i="12"/>
  <c r="Z88" i="1"/>
  <c r="AB89" i="1"/>
  <c r="AC98" i="1"/>
  <c r="Z97" i="1"/>
  <c r="AV70" i="12"/>
  <c r="N102" i="1"/>
  <c r="AU69" i="12"/>
  <c r="N98" i="1" s="1"/>
  <c r="Z115" i="12"/>
  <c r="AB115" i="12"/>
  <c r="X208" i="12"/>
  <c r="W207" i="12"/>
  <c r="K542" i="1" s="1"/>
  <c r="K1460" i="1" s="1"/>
  <c r="Y207" i="12"/>
  <c r="AB182" i="12"/>
  <c r="P517" i="1" s="1"/>
  <c r="P1435" i="1" s="1"/>
  <c r="Z182" i="12"/>
  <c r="N89" i="1"/>
  <c r="AU61" i="12"/>
  <c r="Z102" i="1"/>
  <c r="O90" i="1"/>
  <c r="AV62" i="12"/>
  <c r="O91" i="1" s="1"/>
  <c r="W111" i="12"/>
  <c r="Y111" i="12"/>
  <c r="M446" i="1" s="1"/>
  <c r="M1364" i="1" s="1"/>
  <c r="X112" i="12"/>
  <c r="AU66" i="12"/>
  <c r="N94" i="1"/>
  <c r="W61" i="12"/>
  <c r="K396" i="1" s="1"/>
  <c r="K1314" i="1" s="1"/>
  <c r="Y61" i="12"/>
  <c r="X62" i="12"/>
  <c r="Z178" i="12"/>
  <c r="AB178" i="12"/>
  <c r="P513" i="1" s="1"/>
  <c r="P1431" i="1" s="1"/>
  <c r="L112" i="1"/>
  <c r="AR83" i="12"/>
  <c r="AS79" i="12"/>
  <c r="L108" i="1" s="1"/>
  <c r="AT83" i="12"/>
  <c r="O517" i="1"/>
  <c r="O1435" i="1" s="1"/>
  <c r="O853" i="1"/>
  <c r="O1771" i="1" s="1"/>
  <c r="AA212" i="12"/>
  <c r="P42" i="12"/>
  <c r="K683" i="1" s="1"/>
  <c r="K1601" i="1" s="1"/>
  <c r="Q1601" i="1" s="1"/>
  <c r="AA26" i="12"/>
  <c r="O361" i="1" s="1"/>
  <c r="AE42" i="12"/>
  <c r="K89" i="1"/>
  <c r="AR61" i="12"/>
  <c r="Z113" i="12"/>
  <c r="AB113" i="12"/>
  <c r="AR69" i="12"/>
  <c r="K98" i="1" s="1"/>
  <c r="K102" i="1"/>
  <c r="AR70" i="12"/>
  <c r="K99" i="1" s="1"/>
  <c r="Z85" i="1"/>
  <c r="P90" i="1"/>
  <c r="AW62" i="12"/>
  <c r="P91" i="1" s="1"/>
  <c r="AC85" i="1"/>
  <c r="L107" i="1"/>
  <c r="AC107" i="1" s="1"/>
  <c r="AR78" i="12"/>
  <c r="AT78" i="12"/>
  <c r="AS74" i="12"/>
  <c r="L103" i="1" s="1"/>
  <c r="AS75" i="12"/>
  <c r="L104" i="1" s="1"/>
  <c r="AS76" i="12"/>
  <c r="L105" i="1" s="1"/>
  <c r="AR65" i="12"/>
  <c r="K93" i="1"/>
  <c r="X116" i="12"/>
  <c r="W115" i="12"/>
  <c r="Y115" i="12"/>
  <c r="X70" i="12"/>
  <c r="W69" i="12"/>
  <c r="Y69" i="12"/>
  <c r="P102" i="1"/>
  <c r="P98" i="1"/>
  <c r="P99" i="1"/>
  <c r="L413" i="1"/>
  <c r="L1331" i="1" s="1"/>
  <c r="AB107" i="1" s="1"/>
  <c r="X74" i="12"/>
  <c r="O459" i="1"/>
  <c r="O1377" i="1" s="1"/>
  <c r="AA120" i="12"/>
  <c r="AA121" i="12" s="1"/>
  <c r="L459" i="1"/>
  <c r="L1377" i="1" s="1"/>
  <c r="X120" i="12"/>
  <c r="O824" i="1"/>
  <c r="O1742" i="1" s="1"/>
  <c r="AA183" i="12"/>
  <c r="L446" i="1"/>
  <c r="L1364" i="1" s="1"/>
  <c r="K1587" i="1"/>
  <c r="Q1587" i="1" s="1"/>
  <c r="U208" i="12"/>
  <c r="P849" i="1" s="1"/>
  <c r="P1767" i="1" s="1"/>
  <c r="AA208" i="12"/>
  <c r="Q47" i="12"/>
  <c r="AE47" i="12" s="1"/>
  <c r="Q38" i="12"/>
  <c r="R38" i="12" s="1"/>
  <c r="M679" i="1" s="1"/>
  <c r="R454" i="1"/>
  <c r="C8" i="4" s="1"/>
  <c r="J27" i="4" s="1"/>
  <c r="J32" i="4" s="1"/>
  <c r="O667" i="1"/>
  <c r="O1585" i="1" s="1"/>
  <c r="L1269" i="1"/>
  <c r="R1269" i="1" s="1"/>
  <c r="O820" i="1"/>
  <c r="O1738" i="1" s="1"/>
  <c r="AA179" i="12"/>
  <c r="O513" i="1"/>
  <c r="O1431" i="1" s="1"/>
  <c r="AC102" i="1"/>
  <c r="O94" i="1"/>
  <c r="R94" i="1" s="1"/>
  <c r="AV66" i="12"/>
  <c r="AT65" i="12"/>
  <c r="AW78" i="12"/>
  <c r="O107" i="1"/>
  <c r="AU78" i="12"/>
  <c r="AV74" i="12"/>
  <c r="O103" i="1" s="1"/>
  <c r="AV75" i="12"/>
  <c r="O104" i="1" s="1"/>
  <c r="AV76" i="12"/>
  <c r="O105" i="1" s="1"/>
  <c r="AS70" i="12"/>
  <c r="L95" i="1"/>
  <c r="AS67" i="12"/>
  <c r="L96" i="1" s="1"/>
  <c r="Z96" i="1" s="1"/>
  <c r="AA70" i="12"/>
  <c r="L90" i="1"/>
  <c r="AS62" i="12"/>
  <c r="L91" i="1" s="1"/>
  <c r="Z91" i="1" s="1"/>
  <c r="AB102" i="1"/>
  <c r="W66" i="12"/>
  <c r="Y66" i="12"/>
  <c r="X67" i="12"/>
  <c r="AB174" i="12"/>
  <c r="Z174" i="12"/>
  <c r="AA116" i="12"/>
  <c r="AA240" i="1"/>
  <c r="AA286" i="1"/>
  <c r="N1124" i="1"/>
  <c r="N2042" i="1" s="1"/>
  <c r="R1925" i="1"/>
  <c r="Y19" i="1"/>
  <c r="Q23" i="1"/>
  <c r="AA148" i="1"/>
  <c r="AA135" i="1"/>
  <c r="Z189" i="1"/>
  <c r="L1938" i="1"/>
  <c r="Y102" i="1" s="1"/>
  <c r="AA102" i="1"/>
  <c r="R15" i="1"/>
  <c r="AA15" i="1"/>
  <c r="Z15" i="1"/>
  <c r="Z20" i="1"/>
  <c r="Z14" i="1"/>
  <c r="AA185" i="1"/>
  <c r="Z235" i="1"/>
  <c r="AA25" i="1"/>
  <c r="Z25" i="1"/>
  <c r="R1924" i="1"/>
  <c r="Y15" i="1"/>
  <c r="AA28" i="1"/>
  <c r="AA194" i="1"/>
  <c r="Z144" i="1"/>
  <c r="AA24" i="1"/>
  <c r="Z24" i="1"/>
  <c r="R1933" i="1"/>
  <c r="L1921" i="1"/>
  <c r="Y85" i="1" s="1"/>
  <c r="AA85" i="1"/>
  <c r="L1929" i="1"/>
  <c r="Y93" i="1" s="1"/>
  <c r="AA93" i="1"/>
  <c r="AA32" i="1"/>
  <c r="AA41" i="1"/>
  <c r="AA19" i="1"/>
  <c r="Z19" i="1"/>
  <c r="Z23" i="1"/>
  <c r="AA139" i="1"/>
  <c r="Z18" i="1"/>
  <c r="S346" i="1"/>
  <c r="AA967" i="1"/>
  <c r="Y24" i="1"/>
  <c r="AA966" i="1"/>
  <c r="Y23" i="1"/>
  <c r="AA979" i="1"/>
  <c r="Y36" i="1"/>
  <c r="AA971" i="1"/>
  <c r="Y28" i="1"/>
  <c r="R1871" i="1"/>
  <c r="AA953" i="1"/>
  <c r="R1888" i="1"/>
  <c r="AA970" i="1"/>
  <c r="R1880" i="1"/>
  <c r="AA962" i="1"/>
  <c r="R1876" i="1"/>
  <c r="AA958" i="1"/>
  <c r="S1875" i="1"/>
  <c r="Q1002" i="1"/>
  <c r="AN37" i="12"/>
  <c r="M1290" i="1" s="1"/>
  <c r="P962" i="1"/>
  <c r="P1880" i="1" s="1"/>
  <c r="K28" i="1"/>
  <c r="S350" i="1"/>
  <c r="U179" i="12"/>
  <c r="P820" i="1" s="1"/>
  <c r="P1738" i="1" s="1"/>
  <c r="P400" i="1"/>
  <c r="P1318" i="1" s="1"/>
  <c r="N966" i="1"/>
  <c r="N1884" i="1" s="1"/>
  <c r="Q1884" i="1" s="1"/>
  <c r="Q350" i="1"/>
  <c r="S179" i="12"/>
  <c r="N820" i="1" s="1"/>
  <c r="N1738" i="1" s="1"/>
  <c r="R657" i="1"/>
  <c r="Q1264" i="1"/>
  <c r="O514" i="1"/>
  <c r="O1432" i="1" s="1"/>
  <c r="N513" i="1"/>
  <c r="N1431" i="1" s="1"/>
  <c r="R966" i="1"/>
  <c r="L963" i="1"/>
  <c r="R963" i="1" s="1"/>
  <c r="N19" i="1"/>
  <c r="W42" i="12"/>
  <c r="K377" i="1" s="1"/>
  <c r="S665" i="1"/>
  <c r="S26" i="12"/>
  <c r="N667" i="1" s="1"/>
  <c r="N1585" i="1" s="1"/>
  <c r="AH179" i="12"/>
  <c r="O208" i="1" s="1"/>
  <c r="P158" i="12"/>
  <c r="K799" i="1" s="1"/>
  <c r="K1717" i="1" s="1"/>
  <c r="Q1717" i="1" s="1"/>
  <c r="AH208" i="12"/>
  <c r="O237" i="1" s="1"/>
  <c r="Q974" i="1"/>
  <c r="R1884" i="1"/>
  <c r="S661" i="1"/>
  <c r="K19" i="1"/>
  <c r="T47" i="12"/>
  <c r="AH47" i="12" s="1"/>
  <c r="W16" i="12"/>
  <c r="K351" i="1" s="1"/>
  <c r="Q351" i="1" s="1"/>
  <c r="Q1892" i="1"/>
  <c r="U26" i="12"/>
  <c r="P667" i="1" s="1"/>
  <c r="P1585" i="1" s="1"/>
  <c r="U29" i="12"/>
  <c r="P670" i="1" s="1"/>
  <c r="P1588" i="1" s="1"/>
  <c r="AG178" i="12"/>
  <c r="N207" i="1" s="1"/>
  <c r="AG65" i="12"/>
  <c r="Q657" i="1"/>
  <c r="AB20" i="12"/>
  <c r="P355" i="1" s="1"/>
  <c r="S355" i="1" s="1"/>
  <c r="AH26" i="12"/>
  <c r="AG26" i="12" s="1"/>
  <c r="AL16" i="12"/>
  <c r="K1269" i="1" s="1"/>
  <c r="Q1269" i="1" s="1"/>
  <c r="R116" i="12"/>
  <c r="M757" i="1" s="1"/>
  <c r="M1675" i="1" s="1"/>
  <c r="AI178" i="12"/>
  <c r="P207" i="1" s="1"/>
  <c r="AI65" i="12"/>
  <c r="S1002" i="1"/>
  <c r="O1012" i="1"/>
  <c r="O1930" i="1" s="1"/>
  <c r="O1125" i="1"/>
  <c r="O2043" i="1" s="1"/>
  <c r="Z20" i="12"/>
  <c r="N355" i="1" s="1"/>
  <c r="Q355" i="1" s="1"/>
  <c r="Z28" i="12"/>
  <c r="N363" i="1" s="1"/>
  <c r="Q363" i="1" s="1"/>
  <c r="S31" i="1"/>
  <c r="AF16" i="12"/>
  <c r="M20" i="1" s="1"/>
  <c r="L493" i="1"/>
  <c r="L1411" i="1" s="1"/>
  <c r="S1883" i="1"/>
  <c r="R678" i="1"/>
  <c r="N36" i="1"/>
  <c r="Q36" i="1" s="1"/>
  <c r="R979" i="1"/>
  <c r="R665" i="1"/>
  <c r="U42" i="12"/>
  <c r="P683" i="1" s="1"/>
  <c r="P1601" i="1" s="1"/>
  <c r="O683" i="1"/>
  <c r="O1601" i="1" s="1"/>
  <c r="Q661" i="1"/>
  <c r="P36" i="1"/>
  <c r="S36" i="1" s="1"/>
  <c r="Y16" i="12"/>
  <c r="M351" i="1" s="1"/>
  <c r="S351" i="1" s="1"/>
  <c r="W33" i="12"/>
  <c r="K368" i="1" s="1"/>
  <c r="AB37" i="12"/>
  <c r="P372" i="1" s="1"/>
  <c r="S372" i="1" s="1"/>
  <c r="S1268" i="1"/>
  <c r="Q159" i="12"/>
  <c r="L800" i="1" s="1"/>
  <c r="L1718" i="1" s="1"/>
  <c r="AE158" i="12"/>
  <c r="L187" i="1" s="1"/>
  <c r="S965" i="1"/>
  <c r="M971" i="1"/>
  <c r="M1889" i="1" s="1"/>
  <c r="T38" i="12"/>
  <c r="AP38" i="12" s="1"/>
  <c r="Q957" i="1"/>
  <c r="Q798" i="1"/>
  <c r="R158" i="12"/>
  <c r="M799" i="1" s="1"/>
  <c r="M1717" i="1" s="1"/>
  <c r="S1717" i="1" s="1"/>
  <c r="L497" i="1"/>
  <c r="L1415" i="1" s="1"/>
  <c r="R1897" i="1"/>
  <c r="R1583" i="1"/>
  <c r="Z24" i="12"/>
  <c r="N359" i="1" s="1"/>
  <c r="Q359" i="1" s="1"/>
  <c r="N27" i="1"/>
  <c r="Q27" i="1" s="1"/>
  <c r="L33" i="1"/>
  <c r="O971" i="1"/>
  <c r="O1889" i="1" s="1"/>
  <c r="R1889" i="1" s="1"/>
  <c r="AI24" i="12"/>
  <c r="P971" i="1" s="1"/>
  <c r="P1889" i="1" s="1"/>
  <c r="R1268" i="1"/>
  <c r="R19" i="1"/>
  <c r="K24" i="1"/>
  <c r="R492" i="1"/>
  <c r="AG24" i="12"/>
  <c r="N28" i="1" s="1"/>
  <c r="Q28" i="1" s="1"/>
  <c r="W157" i="12"/>
  <c r="K492" i="1" s="1"/>
  <c r="K1410" i="1" s="1"/>
  <c r="Q1410" i="1" s="1"/>
  <c r="O32" i="1"/>
  <c r="R32" i="1" s="1"/>
  <c r="O372" i="1"/>
  <c r="R372" i="1" s="1"/>
  <c r="M967" i="1"/>
  <c r="M1885" i="1" s="1"/>
  <c r="AB24" i="12"/>
  <c r="P359" i="1" s="1"/>
  <c r="S359" i="1" s="1"/>
  <c r="L186" i="1"/>
  <c r="X34" i="12"/>
  <c r="Y34" i="12" s="1"/>
  <c r="M369" i="1" s="1"/>
  <c r="AE34" i="12"/>
  <c r="AM34" i="12"/>
  <c r="AN25" i="12"/>
  <c r="M1278" i="1" s="1"/>
  <c r="AL25" i="12"/>
  <c r="K1278" i="1" s="1"/>
  <c r="L1278" i="1"/>
  <c r="AN29" i="12"/>
  <c r="M1282" i="1" s="1"/>
  <c r="AL29" i="12"/>
  <c r="K1282" i="1" s="1"/>
  <c r="L1282" i="1"/>
  <c r="AL42" i="12"/>
  <c r="K1295" i="1" s="1"/>
  <c r="AN42" i="12"/>
  <c r="M1295" i="1" s="1"/>
  <c r="L1295" i="1"/>
  <c r="M19" i="1"/>
  <c r="S19" i="1" s="1"/>
  <c r="L1104" i="1"/>
  <c r="L2022" i="1" s="1"/>
  <c r="Z25" i="12"/>
  <c r="N360" i="1" s="1"/>
  <c r="Q665" i="1"/>
  <c r="AD33" i="12"/>
  <c r="AF33" i="12"/>
  <c r="S29" i="12"/>
  <c r="N670" i="1" s="1"/>
  <c r="N1588" i="1" s="1"/>
  <c r="Y157" i="12"/>
  <c r="M492" i="1" s="1"/>
  <c r="M1410" i="1" s="1"/>
  <c r="S1410" i="1" s="1"/>
  <c r="O29" i="1"/>
  <c r="P23" i="1"/>
  <c r="S23" i="1" s="1"/>
  <c r="P30" i="12"/>
  <c r="K671" i="1" s="1"/>
  <c r="K1589" i="1" s="1"/>
  <c r="AM30" i="12"/>
  <c r="AE30" i="12"/>
  <c r="L34" i="1" s="1"/>
  <c r="AB25" i="12"/>
  <c r="P360" i="1" s="1"/>
  <c r="Y25" i="12"/>
  <c r="M360" i="1" s="1"/>
  <c r="Q1268" i="1"/>
  <c r="AN33" i="12"/>
  <c r="M1286" i="1" s="1"/>
  <c r="AL33" i="12"/>
  <c r="K1286" i="1" s="1"/>
  <c r="L1286" i="1"/>
  <c r="X26" i="12"/>
  <c r="Y26" i="12" s="1"/>
  <c r="AM26" i="12"/>
  <c r="AE26" i="12"/>
  <c r="T34" i="12"/>
  <c r="S34" i="12" s="1"/>
  <c r="N675" i="1" s="1"/>
  <c r="N1593" i="1" s="1"/>
  <c r="P970" i="1"/>
  <c r="P1888" i="1" s="1"/>
  <c r="X47" i="12"/>
  <c r="W47" i="12" s="1"/>
  <c r="AM47" i="12"/>
  <c r="AE38" i="12"/>
  <c r="M1716" i="1"/>
  <c r="S1716" i="1" s="1"/>
  <c r="AD25" i="12"/>
  <c r="AF25" i="12"/>
  <c r="AD29" i="12"/>
  <c r="K976" i="1" s="1"/>
  <c r="AF29" i="12"/>
  <c r="M33" i="1" s="1"/>
  <c r="AF42" i="12"/>
  <c r="AD42" i="12"/>
  <c r="Q961" i="1"/>
  <c r="O967" i="1"/>
  <c r="O1885" i="1" s="1"/>
  <c r="R1885" i="1" s="1"/>
  <c r="R1007" i="1"/>
  <c r="R661" i="1"/>
  <c r="AH34" i="12"/>
  <c r="O670" i="1"/>
  <c r="O1588" i="1" s="1"/>
  <c r="R1588" i="1" s="1"/>
  <c r="AP29" i="12"/>
  <c r="AH29" i="12"/>
  <c r="O976" i="1" s="1"/>
  <c r="O1894" i="1" s="1"/>
  <c r="AG25" i="12"/>
  <c r="N972" i="1" s="1"/>
  <c r="N1890" i="1" s="1"/>
  <c r="AI25" i="12"/>
  <c r="P972" i="1" s="1"/>
  <c r="P1890" i="1" s="1"/>
  <c r="AG28" i="12"/>
  <c r="N32" i="1" s="1"/>
  <c r="AI28" i="12"/>
  <c r="P32" i="1" s="1"/>
  <c r="AA33" i="12"/>
  <c r="Z33" i="12" s="1"/>
  <c r="N368" i="1" s="1"/>
  <c r="AP33" i="12"/>
  <c r="AH33" i="12"/>
  <c r="O37" i="1" s="1"/>
  <c r="AO25" i="12"/>
  <c r="N1278" i="1" s="1"/>
  <c r="O1278" i="1"/>
  <c r="AQ25" i="12"/>
  <c r="P1278" i="1" s="1"/>
  <c r="AI26" i="12"/>
  <c r="AQ28" i="12"/>
  <c r="P1281" i="1" s="1"/>
  <c r="O1281" i="1"/>
  <c r="R1281" i="1" s="1"/>
  <c r="AO28" i="12"/>
  <c r="N1281" i="1" s="1"/>
  <c r="Q1281" i="1" s="1"/>
  <c r="AG21" i="12"/>
  <c r="AI21" i="12"/>
  <c r="AG20" i="12"/>
  <c r="N967" i="1" s="1"/>
  <c r="N1885" i="1" s="1"/>
  <c r="AI20" i="12"/>
  <c r="P24" i="1" s="1"/>
  <c r="S24" i="1" s="1"/>
  <c r="AA42" i="12"/>
  <c r="O377" i="1" s="1"/>
  <c r="AP42" i="12"/>
  <c r="AH42" i="12"/>
  <c r="O46" i="1" s="1"/>
  <c r="AQ26" i="12"/>
  <c r="P1279" i="1" s="1"/>
  <c r="O1279" i="1"/>
  <c r="AO26" i="12"/>
  <c r="N1279" i="1" s="1"/>
  <c r="AG37" i="12"/>
  <c r="N984" i="1" s="1"/>
  <c r="N1902" i="1" s="1"/>
  <c r="AI37" i="12"/>
  <c r="P984" i="1" s="1"/>
  <c r="P1902" i="1" s="1"/>
  <c r="AO21" i="12"/>
  <c r="N1274" i="1" s="1"/>
  <c r="AQ21" i="12"/>
  <c r="P1274" i="1" s="1"/>
  <c r="O1274" i="1"/>
  <c r="AQ20" i="12"/>
  <c r="P1273" i="1" s="1"/>
  <c r="S1273" i="1" s="1"/>
  <c r="AO20" i="12"/>
  <c r="N1273" i="1" s="1"/>
  <c r="Q1273" i="1" s="1"/>
  <c r="O1273" i="1"/>
  <c r="R1273" i="1" s="1"/>
  <c r="AP30" i="12"/>
  <c r="AH30" i="12"/>
  <c r="AP47" i="12"/>
  <c r="AO37" i="12"/>
  <c r="N1290" i="1" s="1"/>
  <c r="Q1290" i="1" s="1"/>
  <c r="O1290" i="1"/>
  <c r="R1290" i="1" s="1"/>
  <c r="AQ37" i="12"/>
  <c r="P1290" i="1" s="1"/>
  <c r="S961" i="1"/>
  <c r="Q10" i="1"/>
  <c r="R1587" i="1"/>
  <c r="R799" i="1"/>
  <c r="R1596" i="1"/>
  <c r="S1587" i="1"/>
  <c r="S1879" i="1"/>
  <c r="Q1879" i="1"/>
  <c r="S208" i="12"/>
  <c r="N849" i="1" s="1"/>
  <c r="N1767" i="1" s="1"/>
  <c r="S143" i="1"/>
  <c r="O543" i="1"/>
  <c r="O1461" i="1" s="1"/>
  <c r="R669" i="1"/>
  <c r="R363" i="1"/>
  <c r="O674" i="1"/>
  <c r="O1592" i="1" s="1"/>
  <c r="AB28" i="12"/>
  <c r="P363" i="1" s="1"/>
  <c r="S33" i="12"/>
  <c r="N674" i="1" s="1"/>
  <c r="N1592" i="1" s="1"/>
  <c r="S1596" i="1"/>
  <c r="S669" i="1"/>
  <c r="O41" i="1"/>
  <c r="R41" i="1" s="1"/>
  <c r="Q678" i="1"/>
  <c r="Q1596" i="1"/>
  <c r="R30" i="12"/>
  <c r="M671" i="1" s="1"/>
  <c r="M1589" i="1" s="1"/>
  <c r="S957" i="1"/>
  <c r="R958" i="1"/>
  <c r="Q35" i="12"/>
  <c r="S1277" i="1"/>
  <c r="P34" i="12"/>
  <c r="K675" i="1" s="1"/>
  <c r="K1593" i="1" s="1"/>
  <c r="M958" i="1"/>
  <c r="M1876" i="1" s="1"/>
  <c r="S1876" i="1" s="1"/>
  <c r="M15" i="1"/>
  <c r="S15" i="1" s="1"/>
  <c r="S27" i="1"/>
  <c r="R34" i="12"/>
  <c r="M675" i="1" s="1"/>
  <c r="M1593" i="1" s="1"/>
  <c r="R662" i="1"/>
  <c r="K15" i="1"/>
  <c r="Q15" i="1" s="1"/>
  <c r="K958" i="1"/>
  <c r="K1876" i="1" s="1"/>
  <c r="Q1876" i="1" s="1"/>
  <c r="L675" i="1"/>
  <c r="L1593" i="1" s="1"/>
  <c r="Q1277" i="1"/>
  <c r="Q31" i="12"/>
  <c r="R20" i="1"/>
  <c r="S10" i="1"/>
  <c r="Q235" i="1"/>
  <c r="W29" i="12"/>
  <c r="K364" i="1" s="1"/>
  <c r="Y29" i="12"/>
  <c r="M364" i="1" s="1"/>
  <c r="R1277" i="1"/>
  <c r="R359" i="1"/>
  <c r="S116" i="12"/>
  <c r="N757" i="1" s="1"/>
  <c r="N1675" i="1" s="1"/>
  <c r="L364" i="1"/>
  <c r="R364" i="1" s="1"/>
  <c r="R286" i="1"/>
  <c r="AF157" i="12"/>
  <c r="M1104" i="1" s="1"/>
  <c r="M2022" i="1" s="1"/>
  <c r="S798" i="1"/>
  <c r="R135" i="1"/>
  <c r="L671" i="1"/>
  <c r="L1589" i="1" s="1"/>
  <c r="X30" i="12"/>
  <c r="Q39" i="12"/>
  <c r="AB21" i="12"/>
  <c r="P356" i="1" s="1"/>
  <c r="Z21" i="12"/>
  <c r="N356" i="1" s="1"/>
  <c r="O671" i="1"/>
  <c r="O1589" i="1" s="1"/>
  <c r="AA30" i="12"/>
  <c r="O365" i="1" s="1"/>
  <c r="AD157" i="12"/>
  <c r="K186" i="1" s="1"/>
  <c r="Q186" i="1" s="1"/>
  <c r="R139" i="1"/>
  <c r="AB29" i="12"/>
  <c r="P364" i="1" s="1"/>
  <c r="Z29" i="12"/>
  <c r="N364" i="1" s="1"/>
  <c r="R351" i="1"/>
  <c r="S1580" i="1"/>
  <c r="Q1580" i="1"/>
  <c r="L1063" i="1"/>
  <c r="L1981" i="1" s="1"/>
  <c r="Y145" i="1" s="1"/>
  <c r="K963" i="1"/>
  <c r="K20" i="1"/>
  <c r="P1158" i="1"/>
  <c r="P2076" i="1" s="1"/>
  <c r="M1103" i="1"/>
  <c r="M2021" i="1" s="1"/>
  <c r="S185" i="1"/>
  <c r="L1062" i="1"/>
  <c r="L1980" i="1" s="1"/>
  <c r="Y144" i="1" s="1"/>
  <c r="R404" i="1"/>
  <c r="R446" i="1"/>
  <c r="N1204" i="1"/>
  <c r="N2122" i="1" s="1"/>
  <c r="P1004" i="1"/>
  <c r="P1922" i="1" s="1"/>
  <c r="Q2025" i="1"/>
  <c r="Q1107" i="1"/>
  <c r="K1885" i="1"/>
  <c r="R2076" i="1"/>
  <c r="R1158" i="1"/>
  <c r="O841" i="1"/>
  <c r="O1759" i="1" s="1"/>
  <c r="AH200" i="12"/>
  <c r="O229" i="1" s="1"/>
  <c r="AA200" i="12"/>
  <c r="S200" i="12"/>
  <c r="N841" i="1" s="1"/>
  <c r="N1759" i="1" s="1"/>
  <c r="U200" i="12"/>
  <c r="P841" i="1" s="1"/>
  <c r="P1759" i="1" s="1"/>
  <c r="T205" i="12"/>
  <c r="T196" i="12"/>
  <c r="AA196" i="12" s="1"/>
  <c r="Q372" i="1"/>
  <c r="Q395" i="1"/>
  <c r="S2025" i="1"/>
  <c r="S1107" i="1"/>
  <c r="K1588" i="1"/>
  <c r="P967" i="1"/>
  <c r="P1885" i="1" s="1"/>
  <c r="O968" i="1"/>
  <c r="O1886" i="1" s="1"/>
  <c r="O25" i="1"/>
  <c r="R25" i="1" s="1"/>
  <c r="M968" i="1"/>
  <c r="M25" i="1"/>
  <c r="S1269" i="1"/>
  <c r="M32" i="1"/>
  <c r="M975" i="1"/>
  <c r="S1510" i="1"/>
  <c r="S592" i="1"/>
  <c r="Q1720" i="1"/>
  <c r="Q802" i="1"/>
  <c r="P1020" i="1"/>
  <c r="P1938" i="1" s="1"/>
  <c r="L1071" i="1"/>
  <c r="L1989" i="1" s="1"/>
  <c r="Y153" i="1" s="1"/>
  <c r="P116" i="12"/>
  <c r="K757" i="1" s="1"/>
  <c r="K1675" i="1" s="1"/>
  <c r="N1066" i="1"/>
  <c r="N1984" i="1" s="1"/>
  <c r="O1062" i="1"/>
  <c r="O1980" i="1" s="1"/>
  <c r="S1775" i="1"/>
  <c r="S857" i="1"/>
  <c r="O1008" i="1"/>
  <c r="O1926" i="1" s="1"/>
  <c r="S1666" i="1"/>
  <c r="S748" i="1"/>
  <c r="K1103" i="1"/>
  <c r="K2021" i="1" s="1"/>
  <c r="Q185" i="1"/>
  <c r="M1204" i="1"/>
  <c r="M2122" i="1" s="1"/>
  <c r="R450" i="1"/>
  <c r="Q75" i="12"/>
  <c r="R75" i="12" s="1"/>
  <c r="M716" i="1" s="1"/>
  <c r="M1634" i="1" s="1"/>
  <c r="L715" i="1"/>
  <c r="L1633" i="1" s="1"/>
  <c r="AC103" i="1" s="1"/>
  <c r="S1628" i="1"/>
  <c r="S710" i="1"/>
  <c r="O1058" i="1"/>
  <c r="O1976" i="1" s="1"/>
  <c r="O1209" i="1"/>
  <c r="O2127" i="1" s="1"/>
  <c r="S1670" i="1"/>
  <c r="S752" i="1"/>
  <c r="S1326" i="1"/>
  <c r="S408" i="1"/>
  <c r="T117" i="12"/>
  <c r="O758" i="1" s="1"/>
  <c r="O1676" i="1" s="1"/>
  <c r="L1154" i="1"/>
  <c r="L2072" i="1" s="1"/>
  <c r="Y236" i="1" s="1"/>
  <c r="M1011" i="1"/>
  <c r="M1929" i="1" s="1"/>
  <c r="N1053" i="1"/>
  <c r="N1971" i="1" s="1"/>
  <c r="Q1821" i="1"/>
  <c r="Q903" i="1"/>
  <c r="Q259" i="12"/>
  <c r="L900" i="1" s="1"/>
  <c r="L1818" i="1" s="1"/>
  <c r="L899" i="1"/>
  <c r="L1817" i="1" s="1"/>
  <c r="Q167" i="12"/>
  <c r="L808" i="1" s="1"/>
  <c r="L1726" i="1" s="1"/>
  <c r="L807" i="1"/>
  <c r="L1725" i="1" s="1"/>
  <c r="P162" i="12"/>
  <c r="K803" i="1" s="1"/>
  <c r="K1721" i="1" s="1"/>
  <c r="S1418" i="1"/>
  <c r="S500" i="1"/>
  <c r="R400" i="1"/>
  <c r="O1071" i="1"/>
  <c r="O1989" i="1" s="1"/>
  <c r="P1007" i="1"/>
  <c r="P1925" i="1" s="1"/>
  <c r="M1053" i="1"/>
  <c r="M1971" i="1" s="1"/>
  <c r="S1409" i="1"/>
  <c r="S491" i="1"/>
  <c r="L980" i="1"/>
  <c r="L37" i="1"/>
  <c r="K1897" i="1"/>
  <c r="Q1897" i="1" s="1"/>
  <c r="Q979" i="1"/>
  <c r="M1880" i="1"/>
  <c r="Q1309" i="1"/>
  <c r="Q391" i="1"/>
  <c r="R102" i="1"/>
  <c r="R356" i="1"/>
  <c r="R1003" i="1"/>
  <c r="S1620" i="1"/>
  <c r="S702" i="1"/>
  <c r="K1584" i="1"/>
  <c r="Q1584" i="1" s="1"/>
  <c r="Q666" i="1"/>
  <c r="L972" i="1"/>
  <c r="L29" i="1"/>
  <c r="Z28" i="1" s="1"/>
  <c r="R93" i="1"/>
  <c r="Q88" i="1"/>
  <c r="O832" i="1"/>
  <c r="O1750" i="1" s="1"/>
  <c r="AH191" i="12"/>
  <c r="O220" i="1" s="1"/>
  <c r="S191" i="12"/>
  <c r="N832" i="1" s="1"/>
  <c r="N1750" i="1" s="1"/>
  <c r="U191" i="12"/>
  <c r="P832" i="1" s="1"/>
  <c r="P1750" i="1" s="1"/>
  <c r="R47" i="12"/>
  <c r="M688" i="1" s="1"/>
  <c r="P47" i="12"/>
  <c r="K688" i="1" s="1"/>
  <c r="R2122" i="1"/>
  <c r="R1204" i="1"/>
  <c r="Q2071" i="1"/>
  <c r="Q1153" i="1"/>
  <c r="N963" i="1"/>
  <c r="N1881" i="1" s="1"/>
  <c r="N20" i="1"/>
  <c r="Q1616" i="1"/>
  <c r="Q698" i="1"/>
  <c r="N1137" i="1"/>
  <c r="N2055" i="1" s="1"/>
  <c r="P521" i="1"/>
  <c r="P1439" i="1" s="1"/>
  <c r="O521" i="1"/>
  <c r="O1439" i="1" s="1"/>
  <c r="N521" i="1"/>
  <c r="N1439" i="1" s="1"/>
  <c r="L1902" i="1"/>
  <c r="Y41" i="1" s="1"/>
  <c r="R984" i="1"/>
  <c r="R1975" i="1"/>
  <c r="R1057" i="1"/>
  <c r="M1871" i="1"/>
  <c r="S1871" i="1" s="1"/>
  <c r="S953" i="1"/>
  <c r="Q1510" i="1"/>
  <c r="Q592" i="1"/>
  <c r="R711" i="1"/>
  <c r="K1158" i="1"/>
  <c r="K2076" i="1" s="1"/>
  <c r="S1363" i="1"/>
  <c r="S445" i="1"/>
  <c r="Q1729" i="1"/>
  <c r="Q811" i="1"/>
  <c r="B12" i="4" s="1"/>
  <c r="Q1418" i="1"/>
  <c r="Q500" i="1"/>
  <c r="T121" i="12"/>
  <c r="O762" i="1" s="1"/>
  <c r="O1680" i="1" s="1"/>
  <c r="O761" i="1"/>
  <c r="O1679" i="1" s="1"/>
  <c r="Q1409" i="1"/>
  <c r="Q491" i="1"/>
  <c r="R1721" i="1"/>
  <c r="R803" i="1"/>
  <c r="S1924" i="1"/>
  <c r="S1006" i="1"/>
  <c r="L703" i="1"/>
  <c r="L1621" i="1" s="1"/>
  <c r="AC91" i="1" s="1"/>
  <c r="E23" i="12"/>
  <c r="AE62" i="12"/>
  <c r="P62" i="12"/>
  <c r="K703" i="1" s="1"/>
  <c r="K1621" i="1" s="1"/>
  <c r="R62" i="12"/>
  <c r="M703" i="1" s="1"/>
  <c r="M1621" i="1" s="1"/>
  <c r="R1620" i="1"/>
  <c r="R702" i="1"/>
  <c r="Q1970" i="1"/>
  <c r="Q1052" i="1"/>
  <c r="K1888" i="1"/>
  <c r="Q1888" i="1" s="1"/>
  <c r="Q970" i="1"/>
  <c r="S1616" i="1"/>
  <c r="S698" i="1"/>
  <c r="K984" i="1"/>
  <c r="K41" i="1"/>
  <c r="O30" i="1"/>
  <c r="K968" i="1"/>
  <c r="K25" i="1"/>
  <c r="M1112" i="1"/>
  <c r="M2030" i="1" s="1"/>
  <c r="S194" i="1"/>
  <c r="S1720" i="1"/>
  <c r="S802" i="1"/>
  <c r="O1025" i="1"/>
  <c r="O1943" i="1" s="1"/>
  <c r="N1020" i="1"/>
  <c r="N1938" i="1" s="1"/>
  <c r="S1683" i="1"/>
  <c r="S765" i="1"/>
  <c r="N1116" i="1"/>
  <c r="N2034" i="1" s="1"/>
  <c r="P1066" i="1"/>
  <c r="P1984" i="1" s="1"/>
  <c r="Q213" i="12"/>
  <c r="L853" i="1"/>
  <c r="L1771" i="1" s="1"/>
  <c r="Q1666" i="1"/>
  <c r="Q748" i="1"/>
  <c r="K1204" i="1"/>
  <c r="K2122" i="1" s="1"/>
  <c r="S1674" i="1"/>
  <c r="S756" i="1"/>
  <c r="R413" i="1"/>
  <c r="L1025" i="1"/>
  <c r="L1016" i="1"/>
  <c r="Q1317" i="1"/>
  <c r="Q399" i="1"/>
  <c r="M1057" i="1"/>
  <c r="M1975" i="1" s="1"/>
  <c r="Q163" i="12"/>
  <c r="L804" i="1" s="1"/>
  <c r="L1722" i="1" s="1"/>
  <c r="Q1670" i="1"/>
  <c r="Q752" i="1"/>
  <c r="Q1326" i="1"/>
  <c r="Q408" i="1"/>
  <c r="R542" i="1"/>
  <c r="Q1464" i="1"/>
  <c r="Q546" i="1"/>
  <c r="Q1359" i="1"/>
  <c r="Q441" i="1"/>
  <c r="K1011" i="1"/>
  <c r="K1929" i="1" s="1"/>
  <c r="P1053" i="1"/>
  <c r="P1971" i="1" s="1"/>
  <c r="O1054" i="1"/>
  <c r="O1972" i="1" s="1"/>
  <c r="S1821" i="1"/>
  <c r="S903" i="1"/>
  <c r="L1209" i="1"/>
  <c r="L2127" i="1" s="1"/>
  <c r="Y291" i="1" s="1"/>
  <c r="R291" i="1"/>
  <c r="R505" i="1"/>
  <c r="L1117" i="1"/>
  <c r="L2035" i="1" s="1"/>
  <c r="Y199" i="1" s="1"/>
  <c r="R199" i="1"/>
  <c r="R162" i="12"/>
  <c r="M803" i="1" s="1"/>
  <c r="M1721" i="1" s="1"/>
  <c r="L1012" i="1"/>
  <c r="O1016" i="1"/>
  <c r="O1934" i="1" s="1"/>
  <c r="K1020" i="1"/>
  <c r="K1938" i="1" s="1"/>
  <c r="O770" i="1"/>
  <c r="O1688" i="1" s="1"/>
  <c r="T134" i="12"/>
  <c r="AH116" i="12"/>
  <c r="O145" i="1" s="1"/>
  <c r="O1163" i="1"/>
  <c r="O2081" i="1" s="1"/>
  <c r="N1128" i="1"/>
  <c r="N2046" i="1" s="1"/>
  <c r="P1011" i="1"/>
  <c r="P1929" i="1" s="1"/>
  <c r="N1007" i="1"/>
  <c r="N1925" i="1" s="1"/>
  <c r="K1053" i="1"/>
  <c r="K1971" i="1" s="1"/>
  <c r="Q135" i="1"/>
  <c r="M368" i="1"/>
  <c r="L368" i="1"/>
  <c r="L1592" i="1"/>
  <c r="K1871" i="1"/>
  <c r="Q1871" i="1" s="1"/>
  <c r="Q953" i="1"/>
  <c r="S2071" i="1"/>
  <c r="S1153" i="1"/>
  <c r="R1971" i="1"/>
  <c r="R1053" i="1"/>
  <c r="L1886" i="1"/>
  <c r="S1309" i="1"/>
  <c r="S391" i="1"/>
  <c r="R1020" i="1"/>
  <c r="L1894" i="1"/>
  <c r="K1003" i="1"/>
  <c r="K1921" i="1" s="1"/>
  <c r="L396" i="1"/>
  <c r="L1314" i="1" s="1"/>
  <c r="M396" i="1"/>
  <c r="M1314" i="1" s="1"/>
  <c r="L667" i="1"/>
  <c r="F27" i="12"/>
  <c r="R26" i="12"/>
  <c r="M667" i="1" s="1"/>
  <c r="P26" i="12"/>
  <c r="K667" i="1" s="1"/>
  <c r="L1584" i="1"/>
  <c r="R1584" i="1" s="1"/>
  <c r="R666" i="1"/>
  <c r="R1011" i="1"/>
  <c r="T209" i="12"/>
  <c r="AA209" i="12" s="1"/>
  <c r="O849" i="1"/>
  <c r="O1767" i="1" s="1"/>
  <c r="Q1924" i="1"/>
  <c r="Q1006" i="1"/>
  <c r="M1897" i="1"/>
  <c r="S1897" i="1" s="1"/>
  <c r="S979" i="1"/>
  <c r="K1880" i="1"/>
  <c r="Q1880" i="1" s="1"/>
  <c r="Q962" i="1"/>
  <c r="L1893" i="1"/>
  <c r="Y32" i="1" s="1"/>
  <c r="R975" i="1"/>
  <c r="P38" i="12"/>
  <c r="K679" i="1" s="1"/>
  <c r="R706" i="1"/>
  <c r="L392" i="1"/>
  <c r="L1310" i="1" s="1"/>
  <c r="AB86" i="1" s="1"/>
  <c r="K392" i="1"/>
  <c r="K1310" i="1" s="1"/>
  <c r="M392" i="1"/>
  <c r="M1310" i="1" s="1"/>
  <c r="R1616" i="1"/>
  <c r="R698" i="1"/>
  <c r="S966" i="1"/>
  <c r="Q143" i="1"/>
  <c r="R148" i="1"/>
  <c r="Q89" i="1"/>
  <c r="R848" i="1"/>
  <c r="S134" i="1"/>
  <c r="K1889" i="1"/>
  <c r="K32" i="1"/>
  <c r="K975" i="1"/>
  <c r="R496" i="1"/>
  <c r="S1372" i="1"/>
  <c r="S454" i="1"/>
  <c r="D8" i="4" s="1"/>
  <c r="K27" i="4" s="1"/>
  <c r="K32" i="4" s="1"/>
  <c r="P1120" i="1"/>
  <c r="P2038" i="1" s="1"/>
  <c r="Q1775" i="1"/>
  <c r="Q857" i="1"/>
  <c r="R442" i="1"/>
  <c r="K1066" i="1"/>
  <c r="K1984" i="1" s="1"/>
  <c r="Q148" i="1"/>
  <c r="Q1637" i="1"/>
  <c r="Q719" i="1"/>
  <c r="P1057" i="1"/>
  <c r="P1975" i="1" s="1"/>
  <c r="S1766" i="1"/>
  <c r="S848" i="1"/>
  <c r="R908" i="1"/>
  <c r="Q1624" i="1"/>
  <c r="Q706" i="1"/>
  <c r="T67" i="12"/>
  <c r="O707" i="1"/>
  <c r="O1625" i="1" s="1"/>
  <c r="S66" i="12"/>
  <c r="N707" i="1" s="1"/>
  <c r="N1625" i="1" s="1"/>
  <c r="U66" i="12"/>
  <c r="P707" i="1" s="1"/>
  <c r="P1625" i="1" s="1"/>
  <c r="AH66" i="12"/>
  <c r="M1592" i="1"/>
  <c r="S1592" i="1" s="1"/>
  <c r="S674" i="1"/>
  <c r="S1933" i="1"/>
  <c r="S1015" i="1"/>
  <c r="D7" i="4" s="1"/>
  <c r="Q117" i="12"/>
  <c r="L757" i="1"/>
  <c r="L1675" i="1" s="1"/>
  <c r="Q1933" i="1"/>
  <c r="Q1015" i="1"/>
  <c r="B7" i="4" s="1"/>
  <c r="L360" i="1"/>
  <c r="K360" i="1"/>
  <c r="AI195" i="12"/>
  <c r="P224" i="1" s="1"/>
  <c r="O1142" i="1"/>
  <c r="O2060" i="1" s="1"/>
  <c r="AG195" i="12"/>
  <c r="N224" i="1" s="1"/>
  <c r="M377" i="1"/>
  <c r="P963" i="1"/>
  <c r="P1881" i="1" s="1"/>
  <c r="P20" i="1"/>
  <c r="K1112" i="1"/>
  <c r="K2030" i="1" s="1"/>
  <c r="Q194" i="1"/>
  <c r="L1108" i="1"/>
  <c r="L2026" i="1" s="1"/>
  <c r="Y190" i="1" s="1"/>
  <c r="R190" i="1"/>
  <c r="O724" i="1"/>
  <c r="O1642" i="1" s="1"/>
  <c r="T88" i="12"/>
  <c r="AV88" i="12" s="1"/>
  <c r="Q1683" i="1"/>
  <c r="Q765" i="1"/>
  <c r="Q1372" i="1"/>
  <c r="Q454" i="1"/>
  <c r="B8" i="4" s="1"/>
  <c r="I27" i="4" s="1"/>
  <c r="I32" i="4" s="1"/>
  <c r="P1116" i="1"/>
  <c r="P2034" i="1" s="1"/>
  <c r="N1120" i="1"/>
  <c r="N2038" i="1" s="1"/>
  <c r="O1121" i="1"/>
  <c r="O2039" i="1" s="1"/>
  <c r="N1158" i="1"/>
  <c r="N2076" i="1" s="1"/>
  <c r="M1158" i="1"/>
  <c r="M2076" i="1" s="1"/>
  <c r="S240" i="1"/>
  <c r="L1163" i="1"/>
  <c r="L2081" i="1" s="1"/>
  <c r="Y245" i="1" s="1"/>
  <c r="R862" i="1"/>
  <c r="R749" i="1"/>
  <c r="L1054" i="1"/>
  <c r="L1972" i="1" s="1"/>
  <c r="Y136" i="1" s="1"/>
  <c r="Q1363" i="1"/>
  <c r="Q445" i="1"/>
  <c r="M1066" i="1"/>
  <c r="M1984" i="1" s="1"/>
  <c r="S148" i="1"/>
  <c r="Q1674" i="1"/>
  <c r="Q756" i="1"/>
  <c r="S1637" i="1"/>
  <c r="S719" i="1"/>
  <c r="L724" i="1"/>
  <c r="L1642" i="1" s="1"/>
  <c r="AC112" i="1" s="1"/>
  <c r="Q88" i="12"/>
  <c r="AS88" i="12" s="1"/>
  <c r="Q1628" i="1"/>
  <c r="Q710" i="1"/>
  <c r="O1154" i="1"/>
  <c r="O2072" i="1" s="1"/>
  <c r="T259" i="12"/>
  <c r="O899" i="1"/>
  <c r="O1817" i="1" s="1"/>
  <c r="O1129" i="1"/>
  <c r="O2047" i="1" s="1"/>
  <c r="S1317" i="1"/>
  <c r="S399" i="1"/>
  <c r="K1057" i="1"/>
  <c r="K1975" i="1" s="1"/>
  <c r="N1057" i="1"/>
  <c r="N1975" i="1" s="1"/>
  <c r="R753" i="1"/>
  <c r="L1058" i="1"/>
  <c r="L1976" i="1" s="1"/>
  <c r="Y140" i="1" s="1"/>
  <c r="R140" i="1"/>
  <c r="P1204" i="1"/>
  <c r="P2122" i="1" s="1"/>
  <c r="Q1766" i="1"/>
  <c r="Q848" i="1"/>
  <c r="S1464" i="1"/>
  <c r="S546" i="1"/>
  <c r="S1359" i="1"/>
  <c r="S441" i="1"/>
  <c r="S1729" i="1"/>
  <c r="S811" i="1"/>
  <c r="D12" i="4" s="1"/>
  <c r="R816" i="1"/>
  <c r="AE162" i="12"/>
  <c r="L191" i="1" s="1"/>
  <c r="Z190" i="1" s="1"/>
  <c r="S1624" i="1"/>
  <c r="S706" i="1"/>
  <c r="M1020" i="1"/>
  <c r="M1938" i="1" s="1"/>
  <c r="U116" i="12"/>
  <c r="P757" i="1" s="1"/>
  <c r="P1675" i="1" s="1"/>
  <c r="P1128" i="1"/>
  <c r="P2046" i="1" s="1"/>
  <c r="N1011" i="1"/>
  <c r="N1929" i="1" s="1"/>
  <c r="N1004" i="1"/>
  <c r="N1922" i="1" s="1"/>
  <c r="T188" i="12"/>
  <c r="AA188" i="12" s="1"/>
  <c r="AH187" i="12"/>
  <c r="O216" i="1" s="1"/>
  <c r="S187" i="12"/>
  <c r="N828" i="1" s="1"/>
  <c r="N1746" i="1" s="1"/>
  <c r="O828" i="1"/>
  <c r="O1746" i="1" s="1"/>
  <c r="U187" i="12"/>
  <c r="P828" i="1" s="1"/>
  <c r="P1746" i="1" s="1"/>
  <c r="K1592" i="1"/>
  <c r="R1720" i="1"/>
  <c r="R802" i="1"/>
  <c r="S97" i="1"/>
  <c r="M1588" i="1"/>
  <c r="M1888" i="1"/>
  <c r="R1309" i="1"/>
  <c r="R391" i="1"/>
  <c r="S1979" i="1"/>
  <c r="S1061" i="1"/>
  <c r="R1674" i="1"/>
  <c r="R756" i="1"/>
  <c r="M1003" i="1"/>
  <c r="M1921" i="1" s="1"/>
  <c r="L1008" i="1"/>
  <c r="AD61" i="12"/>
  <c r="AF61" i="12"/>
  <c r="Q1620" i="1"/>
  <c r="Q702" i="1"/>
  <c r="M1584" i="1"/>
  <c r="S1584" i="1" s="1"/>
  <c r="S666" i="1"/>
  <c r="S395" i="1"/>
  <c r="S662" i="1"/>
  <c r="T192" i="12"/>
  <c r="AA192" i="12" s="1"/>
  <c r="AB195" i="12"/>
  <c r="P530" i="1" s="1"/>
  <c r="P1448" i="1" s="1"/>
  <c r="O530" i="1"/>
  <c r="O1448" i="1" s="1"/>
  <c r="Z195" i="12"/>
  <c r="N530" i="1" s="1"/>
  <c r="N1448" i="1" s="1"/>
  <c r="L1601" i="1"/>
  <c r="L989" i="1"/>
  <c r="L46" i="1"/>
  <c r="R2030" i="1"/>
  <c r="R1112" i="1"/>
  <c r="L1004" i="1"/>
  <c r="R86" i="1"/>
  <c r="AF57" i="12"/>
  <c r="AD57" i="12"/>
  <c r="O688" i="1"/>
  <c r="O1606" i="1" s="1"/>
  <c r="P1137" i="1"/>
  <c r="P2055" i="1" s="1"/>
  <c r="AI186" i="12"/>
  <c r="P215" i="1" s="1"/>
  <c r="O1133" i="1"/>
  <c r="O2051" i="1" s="1"/>
  <c r="AG186" i="12"/>
  <c r="N215" i="1" s="1"/>
  <c r="M984" i="1"/>
  <c r="M41" i="1"/>
  <c r="Q1979" i="1"/>
  <c r="Q1061" i="1"/>
  <c r="R1984" i="1"/>
  <c r="R1066" i="1"/>
  <c r="C10" i="4" s="1"/>
  <c r="R2021" i="1"/>
  <c r="R1103" i="1"/>
  <c r="S1970" i="1"/>
  <c r="S1052" i="1"/>
  <c r="Q662" i="1"/>
  <c r="S1884" i="1"/>
  <c r="R1580" i="1"/>
  <c r="Q1313" i="1"/>
  <c r="S1313" i="1"/>
  <c r="R1313" i="1"/>
  <c r="N114" i="13"/>
  <c r="L114" i="13"/>
  <c r="M115" i="13"/>
  <c r="R169" i="13"/>
  <c r="X169" i="13"/>
  <c r="P169" i="13"/>
  <c r="AE169" i="13"/>
  <c r="Q170" i="13"/>
  <c r="X117" i="13"/>
  <c r="R117" i="13"/>
  <c r="P117" i="13"/>
  <c r="AE117" i="13"/>
  <c r="Q118" i="13"/>
  <c r="U144" i="13"/>
  <c r="S144" i="13"/>
  <c r="AH144" i="13"/>
  <c r="AA144" i="13"/>
  <c r="T145" i="13"/>
  <c r="K115" i="13"/>
  <c r="I115" i="13"/>
  <c r="AA169" i="13"/>
  <c r="U169" i="13"/>
  <c r="AH169" i="13"/>
  <c r="S169" i="13"/>
  <c r="T170" i="13"/>
  <c r="AI31" i="13"/>
  <c r="AG31" i="13"/>
  <c r="I83" i="13"/>
  <c r="K83" i="13"/>
  <c r="J84" i="13"/>
  <c r="R86" i="13"/>
  <c r="X86" i="13"/>
  <c r="AE86" i="13"/>
  <c r="P86" i="13"/>
  <c r="Q87" i="13"/>
  <c r="AG85" i="13"/>
  <c r="AI85" i="13"/>
  <c r="Z81" i="13"/>
  <c r="AB81" i="13"/>
  <c r="K105" i="13"/>
  <c r="I105" i="13"/>
  <c r="AG60" i="13"/>
  <c r="AI60" i="13"/>
  <c r="AG61" i="13"/>
  <c r="AI61" i="13"/>
  <c r="N112" i="13"/>
  <c r="L112" i="13"/>
  <c r="AB137" i="13"/>
  <c r="Z137" i="13"/>
  <c r="AI163" i="13"/>
  <c r="AG163" i="13"/>
  <c r="W85" i="13"/>
  <c r="Y85" i="13"/>
  <c r="AD138" i="13"/>
  <c r="AF138" i="13"/>
  <c r="X125" i="13"/>
  <c r="R125" i="13"/>
  <c r="Q121" i="13"/>
  <c r="Q122" i="13" s="1"/>
  <c r="P125" i="13"/>
  <c r="AE125" i="13"/>
  <c r="U161" i="13"/>
  <c r="AH161" i="13"/>
  <c r="S161" i="13"/>
  <c r="AA161" i="13"/>
  <c r="R91" i="13"/>
  <c r="AE91" i="13"/>
  <c r="X91" i="13"/>
  <c r="P91" i="13"/>
  <c r="R90" i="13"/>
  <c r="X90" i="13"/>
  <c r="AE90" i="13"/>
  <c r="P90" i="13"/>
  <c r="AD137" i="13"/>
  <c r="AF137" i="13"/>
  <c r="AF146" i="13"/>
  <c r="AD146" i="13"/>
  <c r="AE142" i="13"/>
  <c r="X142" i="13"/>
  <c r="R142" i="13"/>
  <c r="P142" i="13"/>
  <c r="AE151" i="13"/>
  <c r="Q147" i="13"/>
  <c r="Q156" i="13"/>
  <c r="P151" i="13"/>
  <c r="R151" i="13"/>
  <c r="X151" i="13"/>
  <c r="X160" i="13"/>
  <c r="AE160" i="13"/>
  <c r="R160" i="13"/>
  <c r="P160" i="13"/>
  <c r="Q161" i="13"/>
  <c r="AD159" i="13"/>
  <c r="AF159" i="13"/>
  <c r="AF111" i="13"/>
  <c r="AD111" i="13"/>
  <c r="AI138" i="13"/>
  <c r="AG138" i="13"/>
  <c r="N109" i="13"/>
  <c r="L109" i="13"/>
  <c r="M110" i="13"/>
  <c r="I109" i="13"/>
  <c r="K109" i="13"/>
  <c r="J110" i="13"/>
  <c r="K114" i="13"/>
  <c r="I114" i="13"/>
  <c r="Z130" i="13"/>
  <c r="AB130" i="13"/>
  <c r="K112" i="13"/>
  <c r="I112" i="13"/>
  <c r="AG77" i="13"/>
  <c r="AI77" i="13"/>
  <c r="AI86" i="13"/>
  <c r="AG86" i="13"/>
  <c r="U82" i="13"/>
  <c r="AA82" i="13"/>
  <c r="S82" i="13"/>
  <c r="AH82" i="13"/>
  <c r="T83" i="13"/>
  <c r="AF56" i="13"/>
  <c r="AD56" i="13"/>
  <c r="AF60" i="13"/>
  <c r="AD60" i="13"/>
  <c r="Z94" i="13"/>
  <c r="AB94" i="13"/>
  <c r="W138" i="13"/>
  <c r="Y138" i="13"/>
  <c r="U142" i="13"/>
  <c r="AH142" i="13"/>
  <c r="AA142" i="13"/>
  <c r="S142" i="13"/>
  <c r="AB146" i="13"/>
  <c r="Z146" i="13"/>
  <c r="R92" i="13"/>
  <c r="X92" i="13"/>
  <c r="P92" i="13"/>
  <c r="AE92" i="13"/>
  <c r="Y172" i="13"/>
  <c r="W172" i="13"/>
  <c r="R177" i="13"/>
  <c r="X177" i="13"/>
  <c r="Q182" i="13"/>
  <c r="AE177" i="13"/>
  <c r="P177" i="13"/>
  <c r="Q173" i="13"/>
  <c r="Q174" i="13" s="1"/>
  <c r="Q175" i="13" s="1"/>
  <c r="AB56" i="13"/>
  <c r="Z56" i="13"/>
  <c r="X143" i="13"/>
  <c r="P143" i="13"/>
  <c r="AE143" i="13"/>
  <c r="R143" i="13"/>
  <c r="Q144" i="13"/>
  <c r="AD104" i="13"/>
  <c r="AF104" i="13"/>
  <c r="W134" i="13"/>
  <c r="Y134" i="13"/>
  <c r="AB172" i="13"/>
  <c r="Z172" i="13"/>
  <c r="X112" i="13"/>
  <c r="AE112" i="13"/>
  <c r="R112" i="13"/>
  <c r="P112" i="13"/>
  <c r="Q113" i="13"/>
  <c r="W111" i="13"/>
  <c r="Y111" i="13"/>
  <c r="Y81" i="13"/>
  <c r="W81" i="13"/>
  <c r="AB164" i="13"/>
  <c r="Z164" i="13"/>
  <c r="AF164" i="13"/>
  <c r="AD164" i="13"/>
  <c r="AB135" i="13"/>
  <c r="Z135" i="13"/>
  <c r="AB31" i="13"/>
  <c r="Z31" i="13"/>
  <c r="I113" i="13"/>
  <c r="K113" i="13"/>
  <c r="AB77" i="13"/>
  <c r="Z77" i="13"/>
  <c r="Z85" i="13"/>
  <c r="AB85" i="13"/>
  <c r="Z86" i="13"/>
  <c r="AB86" i="13"/>
  <c r="AI81" i="13"/>
  <c r="AG81" i="13"/>
  <c r="AG137" i="13"/>
  <c r="AI137" i="13"/>
  <c r="X61" i="13"/>
  <c r="AE61" i="13"/>
  <c r="R61" i="13"/>
  <c r="P61" i="13"/>
  <c r="Q62" i="13"/>
  <c r="AF85" i="13"/>
  <c r="AD85" i="13"/>
  <c r="AA90" i="13"/>
  <c r="U90" i="13"/>
  <c r="AH90" i="13"/>
  <c r="S90" i="13"/>
  <c r="AI94" i="13"/>
  <c r="AG94" i="13"/>
  <c r="Y163" i="13"/>
  <c r="W163" i="13"/>
  <c r="X78" i="13"/>
  <c r="AE78" i="13"/>
  <c r="P78" i="13"/>
  <c r="R78" i="13"/>
  <c r="W77" i="13"/>
  <c r="Y77" i="13"/>
  <c r="X116" i="13"/>
  <c r="P116" i="13"/>
  <c r="R116" i="13"/>
  <c r="AE116" i="13"/>
  <c r="AD120" i="13"/>
  <c r="AF120" i="13"/>
  <c r="AB160" i="13"/>
  <c r="Z160" i="13"/>
  <c r="AB59" i="13"/>
  <c r="Z59" i="13"/>
  <c r="AG146" i="13"/>
  <c r="AI146" i="13"/>
  <c r="AD59" i="13"/>
  <c r="AF59" i="13"/>
  <c r="R93" i="13"/>
  <c r="AE93" i="13"/>
  <c r="X93" i="13"/>
  <c r="P93" i="13"/>
  <c r="W94" i="13"/>
  <c r="Y94" i="13"/>
  <c r="X168" i="13"/>
  <c r="AE168" i="13"/>
  <c r="R168" i="13"/>
  <c r="P168" i="13"/>
  <c r="AG56" i="13"/>
  <c r="AI56" i="13"/>
  <c r="W104" i="13"/>
  <c r="Y104" i="13"/>
  <c r="X135" i="13"/>
  <c r="P135" i="13"/>
  <c r="R135" i="13"/>
  <c r="AE135" i="13"/>
  <c r="AD134" i="13"/>
  <c r="AF134" i="13"/>
  <c r="AE82" i="13"/>
  <c r="X82" i="13"/>
  <c r="R82" i="13"/>
  <c r="P82" i="13"/>
  <c r="Q83" i="13"/>
  <c r="AF81" i="13"/>
  <c r="AD81" i="13"/>
  <c r="Z138" i="13"/>
  <c r="AB138" i="13"/>
  <c r="AG164" i="13"/>
  <c r="AI164" i="13"/>
  <c r="AA88" i="13"/>
  <c r="AH88" i="13"/>
  <c r="S88" i="13"/>
  <c r="U88" i="13"/>
  <c r="Z87" i="13"/>
  <c r="AB87" i="13"/>
  <c r="AF139" i="13"/>
  <c r="AD139" i="13"/>
  <c r="AG135" i="13"/>
  <c r="AI135" i="13"/>
  <c r="S62" i="13"/>
  <c r="AH62" i="13"/>
  <c r="AA62" i="13"/>
  <c r="U62" i="13"/>
  <c r="AI130" i="13"/>
  <c r="AG130" i="13"/>
  <c r="S78" i="13"/>
  <c r="AH78" i="13"/>
  <c r="U78" i="13"/>
  <c r="AA78" i="13"/>
  <c r="X57" i="13"/>
  <c r="AE57" i="13"/>
  <c r="R57" i="13"/>
  <c r="P57" i="13"/>
  <c r="Y56" i="13"/>
  <c r="W56" i="13"/>
  <c r="AB60" i="13"/>
  <c r="Z60" i="13"/>
  <c r="AB61" i="13"/>
  <c r="Z61" i="13"/>
  <c r="N113" i="13"/>
  <c r="L113" i="13"/>
  <c r="Y60" i="13"/>
  <c r="W60" i="13"/>
  <c r="Z163" i="13"/>
  <c r="AB163" i="13"/>
  <c r="T91" i="13"/>
  <c r="AD163" i="13"/>
  <c r="AF163" i="13"/>
  <c r="AD77" i="13"/>
  <c r="AF77" i="13"/>
  <c r="Y120" i="13"/>
  <c r="W120" i="13"/>
  <c r="AG160" i="13"/>
  <c r="AI160" i="13"/>
  <c r="AG59" i="13"/>
  <c r="AI59" i="13"/>
  <c r="S143" i="13"/>
  <c r="AH143" i="13"/>
  <c r="AA143" i="13"/>
  <c r="U143" i="13"/>
  <c r="U151" i="13"/>
  <c r="AH151" i="13"/>
  <c r="T156" i="13"/>
  <c r="S151" i="13"/>
  <c r="AA151" i="13"/>
  <c r="T147" i="13"/>
  <c r="T148" i="13" s="1"/>
  <c r="T149" i="13" s="1"/>
  <c r="Y59" i="13"/>
  <c r="W59" i="13"/>
  <c r="AF94" i="13"/>
  <c r="AD94" i="13"/>
  <c r="AD172" i="13"/>
  <c r="AF172" i="13"/>
  <c r="S57" i="13"/>
  <c r="AH57" i="13"/>
  <c r="AA57" i="13"/>
  <c r="U57" i="13"/>
  <c r="W137" i="13"/>
  <c r="Y137" i="13"/>
  <c r="Y146" i="13"/>
  <c r="W146" i="13"/>
  <c r="K79" i="13"/>
  <c r="I79" i="13"/>
  <c r="S168" i="13"/>
  <c r="AH168" i="13"/>
  <c r="AA168" i="13"/>
  <c r="U168" i="13"/>
  <c r="T182" i="13"/>
  <c r="AA177" i="13"/>
  <c r="T173" i="13"/>
  <c r="U177" i="13"/>
  <c r="AH177" i="13"/>
  <c r="S177" i="13"/>
  <c r="AI172" i="13"/>
  <c r="AG172" i="13"/>
  <c r="W159" i="13"/>
  <c r="Y159" i="13"/>
  <c r="S139" i="13"/>
  <c r="AH139" i="13"/>
  <c r="U139" i="13"/>
  <c r="AA139" i="13"/>
  <c r="T140" i="13"/>
  <c r="U165" i="13"/>
  <c r="S165" i="13"/>
  <c r="AH165" i="13"/>
  <c r="AA165" i="13"/>
  <c r="T166" i="13"/>
  <c r="AG87" i="13"/>
  <c r="AI87" i="13"/>
  <c r="AE165" i="13"/>
  <c r="X165" i="13"/>
  <c r="R165" i="13"/>
  <c r="P165" i="13"/>
  <c r="Q166" i="13"/>
  <c r="Y164" i="13"/>
  <c r="W164" i="13"/>
  <c r="AE140" i="13"/>
  <c r="P140" i="13"/>
  <c r="R140" i="13"/>
  <c r="X140" i="13"/>
  <c r="Y139" i="13"/>
  <c r="W139" i="13"/>
  <c r="AE167" i="12"/>
  <c r="L196" i="1" s="1"/>
  <c r="R1410" i="1"/>
  <c r="AF161" i="12"/>
  <c r="M190" i="1" s="1"/>
  <c r="AD161" i="12"/>
  <c r="K190" i="1" s="1"/>
  <c r="U74" i="12"/>
  <c r="P715" i="1" s="1"/>
  <c r="P1633" i="1" s="1"/>
  <c r="AH74" i="12"/>
  <c r="O409" i="1"/>
  <c r="O1327" i="1" s="1"/>
  <c r="S74" i="12"/>
  <c r="N715" i="1" s="1"/>
  <c r="N1633" i="1" s="1"/>
  <c r="AD124" i="12"/>
  <c r="K153" i="1" s="1"/>
  <c r="AF124" i="12"/>
  <c r="M153" i="1" s="1"/>
  <c r="R1775" i="1"/>
  <c r="AI61" i="12"/>
  <c r="AG61" i="12"/>
  <c r="AE108" i="12"/>
  <c r="L137" i="1" s="1"/>
  <c r="Z136" i="1" s="1"/>
  <c r="P108" i="12"/>
  <c r="K749" i="1" s="1"/>
  <c r="K1667" i="1" s="1"/>
  <c r="R108" i="12"/>
  <c r="M749" i="1" s="1"/>
  <c r="M1667" i="1" s="1"/>
  <c r="L443" i="1"/>
  <c r="L1361" i="1" s="1"/>
  <c r="Y78" i="12"/>
  <c r="M413" i="1" s="1"/>
  <c r="M1331" i="1" s="1"/>
  <c r="W78" i="12"/>
  <c r="K413" i="1" s="1"/>
  <c r="K1331" i="1" s="1"/>
  <c r="AG182" i="12"/>
  <c r="N211" i="1" s="1"/>
  <c r="AI182" i="12"/>
  <c r="P211" i="1" s="1"/>
  <c r="K446" i="1"/>
  <c r="K1364" i="1" s="1"/>
  <c r="N450" i="1"/>
  <c r="N1368" i="1" s="1"/>
  <c r="P450" i="1"/>
  <c r="P1368" i="1" s="1"/>
  <c r="Z78" i="12"/>
  <c r="N413" i="1" s="1"/>
  <c r="N1331" i="1" s="1"/>
  <c r="AB78" i="12"/>
  <c r="P413" i="1" s="1"/>
  <c r="P1331" i="1" s="1"/>
  <c r="R1372" i="1"/>
  <c r="E25" i="12"/>
  <c r="AE70" i="12"/>
  <c r="P70" i="12"/>
  <c r="K711" i="1" s="1"/>
  <c r="K1629" i="1" s="1"/>
  <c r="R70" i="12"/>
  <c r="M711" i="1" s="1"/>
  <c r="M1629" i="1" s="1"/>
  <c r="L405" i="1"/>
  <c r="L1323" i="1" s="1"/>
  <c r="Q71" i="12"/>
  <c r="L712" i="1" s="1"/>
  <c r="L1630" i="1" s="1"/>
  <c r="N509" i="1"/>
  <c r="N1427" i="1" s="1"/>
  <c r="P509" i="1"/>
  <c r="P1427" i="1" s="1"/>
  <c r="AI115" i="12"/>
  <c r="P144" i="1" s="1"/>
  <c r="AG115" i="12"/>
  <c r="N144" i="1" s="1"/>
  <c r="AF216" i="12"/>
  <c r="M245" i="1" s="1"/>
  <c r="AD216" i="12"/>
  <c r="K245" i="1" s="1"/>
  <c r="N396" i="1"/>
  <c r="N1314" i="1" s="1"/>
  <c r="P396" i="1"/>
  <c r="P1314" i="1" s="1"/>
  <c r="R1637" i="1"/>
  <c r="AE74" i="12"/>
  <c r="P74" i="12"/>
  <c r="K715" i="1" s="1"/>
  <c r="K1633" i="1" s="1"/>
  <c r="R74" i="12"/>
  <c r="M715" i="1" s="1"/>
  <c r="M1633" i="1" s="1"/>
  <c r="L409" i="1"/>
  <c r="L1327" i="1" s="1"/>
  <c r="AB103" i="1" s="1"/>
  <c r="AD78" i="12"/>
  <c r="AF78" i="12"/>
  <c r="R1628" i="1"/>
  <c r="K404" i="1"/>
  <c r="K1322" i="1" s="1"/>
  <c r="M404" i="1"/>
  <c r="M1322" i="1" s="1"/>
  <c r="N542" i="1"/>
  <c r="N1460" i="1" s="1"/>
  <c r="P542" i="1"/>
  <c r="P1460" i="1" s="1"/>
  <c r="H353" i="13"/>
  <c r="H354" i="13" s="1"/>
  <c r="H355" i="13" s="1"/>
  <c r="H356" i="13" s="1"/>
  <c r="H362" i="13"/>
  <c r="S267" i="12"/>
  <c r="N908" i="1" s="1"/>
  <c r="N1826" i="1" s="1"/>
  <c r="U267" i="12"/>
  <c r="P908" i="1" s="1"/>
  <c r="P1826" i="1" s="1"/>
  <c r="AH267" i="12"/>
  <c r="O296" i="1" s="1"/>
  <c r="T272" i="12"/>
  <c r="O913" i="1" s="1"/>
  <c r="O1831" i="1" s="1"/>
  <c r="AA267" i="12"/>
  <c r="O602" i="1" s="1"/>
  <c r="O1520" i="1" s="1"/>
  <c r="T263" i="12"/>
  <c r="Z262" i="12"/>
  <c r="N597" i="1" s="1"/>
  <c r="N1515" i="1" s="1"/>
  <c r="AB262" i="12"/>
  <c r="P597" i="1" s="1"/>
  <c r="P1515" i="1" s="1"/>
  <c r="L498" i="1"/>
  <c r="L1416" i="1" s="1"/>
  <c r="R1670" i="1"/>
  <c r="AD111" i="12"/>
  <c r="K140" i="1" s="1"/>
  <c r="AF111" i="12"/>
  <c r="M140" i="1" s="1"/>
  <c r="Y158" i="12"/>
  <c r="M493" i="1" s="1"/>
  <c r="M1411" i="1" s="1"/>
  <c r="M542" i="1"/>
  <c r="M1460" i="1" s="1"/>
  <c r="R1464" i="1"/>
  <c r="Q272" i="12"/>
  <c r="L913" i="1" s="1"/>
  <c r="L1831" i="1" s="1"/>
  <c r="X267" i="12"/>
  <c r="AE267" i="12"/>
  <c r="L296" i="1" s="1"/>
  <c r="Q263" i="12"/>
  <c r="P267" i="12"/>
  <c r="K908" i="1" s="1"/>
  <c r="K1826" i="1" s="1"/>
  <c r="R267" i="12"/>
  <c r="M908" i="1" s="1"/>
  <c r="M1826" i="1" s="1"/>
  <c r="Y170" i="12"/>
  <c r="M505" i="1" s="1"/>
  <c r="M1423" i="1" s="1"/>
  <c r="W170" i="12"/>
  <c r="K505" i="1" s="1"/>
  <c r="K1423" i="1" s="1"/>
  <c r="Q180" i="12"/>
  <c r="L821" i="1" s="1"/>
  <c r="L1739" i="1" s="1"/>
  <c r="AE175" i="12"/>
  <c r="L204" i="1" s="1"/>
  <c r="Q171" i="12"/>
  <c r="P175" i="12"/>
  <c r="K816" i="1" s="1"/>
  <c r="K1734" i="1" s="1"/>
  <c r="R175" i="12"/>
  <c r="M816" i="1" s="1"/>
  <c r="M1734" i="1" s="1"/>
  <c r="X175" i="12"/>
  <c r="AE66" i="12"/>
  <c r="P66" i="12"/>
  <c r="K707" i="1" s="1"/>
  <c r="K1625" i="1" s="1"/>
  <c r="L401" i="1"/>
  <c r="L1319" i="1" s="1"/>
  <c r="AB95" i="1" s="1"/>
  <c r="R66" i="12"/>
  <c r="M707" i="1" s="1"/>
  <c r="M1625" i="1" s="1"/>
  <c r="Q67" i="12"/>
  <c r="AF65" i="12"/>
  <c r="AD65" i="12"/>
  <c r="AG69" i="12"/>
  <c r="AI69" i="12"/>
  <c r="U120" i="12"/>
  <c r="P761" i="1" s="1"/>
  <c r="P1679" i="1" s="1"/>
  <c r="AH120" i="12"/>
  <c r="O149" i="1" s="1"/>
  <c r="O455" i="1"/>
  <c r="O1373" i="1" s="1"/>
  <c r="S120" i="12"/>
  <c r="N761" i="1" s="1"/>
  <c r="N1679" i="1" s="1"/>
  <c r="AI124" i="12"/>
  <c r="P153" i="1" s="1"/>
  <c r="AG124" i="12"/>
  <c r="N153" i="1" s="1"/>
  <c r="AB216" i="12"/>
  <c r="P551" i="1" s="1"/>
  <c r="P1469" i="1" s="1"/>
  <c r="Z216" i="12"/>
  <c r="N551" i="1" s="1"/>
  <c r="N1469" i="1" s="1"/>
  <c r="AE120" i="12"/>
  <c r="L149" i="1" s="1"/>
  <c r="P120" i="12"/>
  <c r="K761" i="1" s="1"/>
  <c r="K1679" i="1" s="1"/>
  <c r="R120" i="12"/>
  <c r="M761" i="1" s="1"/>
  <c r="M1679" i="1" s="1"/>
  <c r="L455" i="1"/>
  <c r="L1373" i="1" s="1"/>
  <c r="AI174" i="12"/>
  <c r="P203" i="1" s="1"/>
  <c r="AG174" i="12"/>
  <c r="N203" i="1" s="1"/>
  <c r="W216" i="12"/>
  <c r="K551" i="1" s="1"/>
  <c r="K1469" i="1" s="1"/>
  <c r="Y216" i="12"/>
  <c r="M551" i="1" s="1"/>
  <c r="M1469" i="1" s="1"/>
  <c r="AD115" i="12"/>
  <c r="K144" i="1" s="1"/>
  <c r="AF115" i="12"/>
  <c r="M144" i="1" s="1"/>
  <c r="AE83" i="12"/>
  <c r="Q79" i="12"/>
  <c r="P83" i="12"/>
  <c r="K724" i="1" s="1"/>
  <c r="K1642" i="1" s="1"/>
  <c r="R83" i="12"/>
  <c r="M724" i="1" s="1"/>
  <c r="M1642" i="1" s="1"/>
  <c r="X83" i="12"/>
  <c r="R1359" i="1"/>
  <c r="AE258" i="12"/>
  <c r="L287" i="1" s="1"/>
  <c r="R258" i="12"/>
  <c r="M899" i="1" s="1"/>
  <c r="M1817" i="1" s="1"/>
  <c r="P258" i="12"/>
  <c r="K899" i="1" s="1"/>
  <c r="K1817" i="1" s="1"/>
  <c r="R1624" i="1"/>
  <c r="U129" i="12"/>
  <c r="P770" i="1" s="1"/>
  <c r="P1688" i="1" s="1"/>
  <c r="AH129" i="12"/>
  <c r="O158" i="1" s="1"/>
  <c r="T125" i="12"/>
  <c r="AA129" i="12"/>
  <c r="S129" i="12"/>
  <c r="N770" i="1" s="1"/>
  <c r="N1688" i="1" s="1"/>
  <c r="AG216" i="12"/>
  <c r="N245" i="1" s="1"/>
  <c r="AI216" i="12"/>
  <c r="P245" i="1" s="1"/>
  <c r="U221" i="12"/>
  <c r="P862" i="1" s="1"/>
  <c r="P1780" i="1" s="1"/>
  <c r="AH221" i="12"/>
  <c r="O250" i="1" s="1"/>
  <c r="T217" i="12"/>
  <c r="AA217" i="12" s="1"/>
  <c r="T226" i="12"/>
  <c r="O867" i="1" s="1"/>
  <c r="O1785" i="1" s="1"/>
  <c r="S221" i="12"/>
  <c r="N862" i="1" s="1"/>
  <c r="N1780" i="1" s="1"/>
  <c r="AA221" i="12"/>
  <c r="O556" i="1" s="1"/>
  <c r="O1474" i="1" s="1"/>
  <c r="W161" i="12"/>
  <c r="K496" i="1" s="1"/>
  <c r="K1414" i="1" s="1"/>
  <c r="Y161" i="12"/>
  <c r="M496" i="1" s="1"/>
  <c r="M1414" i="1" s="1"/>
  <c r="T75" i="12"/>
  <c r="O716" i="1" s="1"/>
  <c r="O1634" i="1" s="1"/>
  <c r="U83" i="12"/>
  <c r="P724" i="1" s="1"/>
  <c r="P1642" i="1" s="1"/>
  <c r="AH83" i="12"/>
  <c r="T79" i="12"/>
  <c r="AA83" i="12"/>
  <c r="S83" i="12"/>
  <c r="N724" i="1" s="1"/>
  <c r="N1642" i="1" s="1"/>
  <c r="Y124" i="12"/>
  <c r="M459" i="1" s="1"/>
  <c r="M1377" i="1" s="1"/>
  <c r="W124" i="12"/>
  <c r="K459" i="1" s="1"/>
  <c r="K1377" i="1" s="1"/>
  <c r="Q121" i="12"/>
  <c r="L762" i="1" s="1"/>
  <c r="L1680" i="1" s="1"/>
  <c r="Q134" i="12"/>
  <c r="AE129" i="12"/>
  <c r="L158" i="1" s="1"/>
  <c r="Q125" i="12"/>
  <c r="P129" i="12"/>
  <c r="K770" i="1" s="1"/>
  <c r="K1688" i="1" s="1"/>
  <c r="R129" i="12"/>
  <c r="M770" i="1" s="1"/>
  <c r="M1688" i="1" s="1"/>
  <c r="X129" i="12"/>
  <c r="H302" i="13"/>
  <c r="H303" i="13" s="1"/>
  <c r="H304" i="13" s="1"/>
  <c r="H305" i="13" s="1"/>
  <c r="H311" i="13"/>
  <c r="R212" i="12"/>
  <c r="M853" i="1" s="1"/>
  <c r="M1771" i="1" s="1"/>
  <c r="P212" i="12"/>
  <c r="K853" i="1" s="1"/>
  <c r="K1771" i="1" s="1"/>
  <c r="AE212" i="12"/>
  <c r="L241" i="1" s="1"/>
  <c r="AE221" i="12"/>
  <c r="L250" i="1" s="1"/>
  <c r="Q217" i="12"/>
  <c r="L858" i="1" s="1"/>
  <c r="L1776" i="1" s="1"/>
  <c r="P221" i="12"/>
  <c r="K862" i="1" s="1"/>
  <c r="K1780" i="1" s="1"/>
  <c r="Q226" i="12"/>
  <c r="L867" i="1" s="1"/>
  <c r="L1785" i="1" s="1"/>
  <c r="X221" i="12"/>
  <c r="R221" i="12"/>
  <c r="M862" i="1" s="1"/>
  <c r="M1780" i="1" s="1"/>
  <c r="R1666" i="1"/>
  <c r="AD107" i="12"/>
  <c r="K136" i="1" s="1"/>
  <c r="AF107" i="12"/>
  <c r="M136" i="1" s="1"/>
  <c r="M450" i="1"/>
  <c r="M1368" i="1" s="1"/>
  <c r="K450" i="1"/>
  <c r="K1368" i="1" s="1"/>
  <c r="AF69" i="12"/>
  <c r="AD69" i="12"/>
  <c r="N446" i="1"/>
  <c r="N1364" i="1" s="1"/>
  <c r="P446" i="1"/>
  <c r="P1364" i="1" s="1"/>
  <c r="H404" i="13"/>
  <c r="H405" i="13" s="1"/>
  <c r="H406" i="13" s="1"/>
  <c r="H407" i="13" s="1"/>
  <c r="H413" i="13"/>
  <c r="U258" i="12"/>
  <c r="P899" i="1" s="1"/>
  <c r="P1817" i="1" s="1"/>
  <c r="S258" i="12"/>
  <c r="N899" i="1" s="1"/>
  <c r="N1817" i="1" s="1"/>
  <c r="O593" i="1"/>
  <c r="O1511" i="1" s="1"/>
  <c r="AH258" i="12"/>
  <c r="O287" i="1" s="1"/>
  <c r="AI262" i="12"/>
  <c r="P291" i="1" s="1"/>
  <c r="AG262" i="12"/>
  <c r="N291" i="1" s="1"/>
  <c r="AH183" i="12"/>
  <c r="O212" i="1" s="1"/>
  <c r="S183" i="12"/>
  <c r="N824" i="1" s="1"/>
  <c r="N1742" i="1" s="1"/>
  <c r="O518" i="1"/>
  <c r="O1436" i="1" s="1"/>
  <c r="U183" i="12"/>
  <c r="P824" i="1" s="1"/>
  <c r="P1742" i="1" s="1"/>
  <c r="T184" i="12"/>
  <c r="N517" i="1"/>
  <c r="N1435" i="1" s="1"/>
  <c r="L543" i="1"/>
  <c r="L1461" i="1" s="1"/>
  <c r="AE208" i="12"/>
  <c r="L237" i="1" s="1"/>
  <c r="Z236" i="1" s="1"/>
  <c r="R208" i="12"/>
  <c r="M849" i="1" s="1"/>
  <c r="M1767" i="1" s="1"/>
  <c r="P208" i="12"/>
  <c r="K849" i="1" s="1"/>
  <c r="K1767" i="1" s="1"/>
  <c r="Q209" i="12"/>
  <c r="L850" i="1" s="1"/>
  <c r="L1768" i="1" s="1"/>
  <c r="N442" i="1"/>
  <c r="N1360" i="1" s="1"/>
  <c r="P442" i="1"/>
  <c r="P1360" i="1" s="1"/>
  <c r="R1821" i="1"/>
  <c r="U70" i="12"/>
  <c r="P711" i="1" s="1"/>
  <c r="P1629" i="1" s="1"/>
  <c r="AH70" i="12"/>
  <c r="O405" i="1"/>
  <c r="O1323" i="1" s="1"/>
  <c r="S70" i="12"/>
  <c r="N711" i="1" s="1"/>
  <c r="N1629" i="1" s="1"/>
  <c r="T71" i="12"/>
  <c r="O712" i="1" s="1"/>
  <c r="O1630" i="1" s="1"/>
  <c r="P404" i="1"/>
  <c r="P1322" i="1" s="1"/>
  <c r="S212" i="12"/>
  <c r="N853" i="1" s="1"/>
  <c r="N1771" i="1" s="1"/>
  <c r="O547" i="1"/>
  <c r="O1465" i="1" s="1"/>
  <c r="AH212" i="12"/>
  <c r="O241" i="1" s="1"/>
  <c r="U212" i="12"/>
  <c r="P853" i="1" s="1"/>
  <c r="P1771" i="1" s="1"/>
  <c r="T213" i="12"/>
  <c r="R1409" i="1"/>
  <c r="AI78" i="12"/>
  <c r="AG78" i="12"/>
  <c r="R1683" i="1"/>
  <c r="R1510" i="1"/>
  <c r="AD116" i="12"/>
  <c r="K145" i="1" s="1"/>
  <c r="AF116" i="12"/>
  <c r="M145" i="1" s="1"/>
  <c r="AH62" i="12"/>
  <c r="S62" i="12"/>
  <c r="N703" i="1" s="1"/>
  <c r="N1621" i="1" s="1"/>
  <c r="U62" i="12"/>
  <c r="P703" i="1" s="1"/>
  <c r="P1621" i="1" s="1"/>
  <c r="O397" i="1"/>
  <c r="O1315" i="1" s="1"/>
  <c r="M442" i="1"/>
  <c r="M1360" i="1" s="1"/>
  <c r="K442" i="1"/>
  <c r="K1360" i="1" s="1"/>
  <c r="R1363" i="1"/>
  <c r="U112" i="12"/>
  <c r="P753" i="1" s="1"/>
  <c r="P1671" i="1" s="1"/>
  <c r="AH112" i="12"/>
  <c r="O141" i="1" s="1"/>
  <c r="O447" i="1"/>
  <c r="O1365" i="1" s="1"/>
  <c r="S112" i="12"/>
  <c r="N753" i="1" s="1"/>
  <c r="N1671" i="1" s="1"/>
  <c r="T113" i="12"/>
  <c r="O754" i="1" s="1"/>
  <c r="O1672" i="1" s="1"/>
  <c r="AI111" i="12"/>
  <c r="P140" i="1" s="1"/>
  <c r="AG111" i="12"/>
  <c r="N140" i="1" s="1"/>
  <c r="AI207" i="12"/>
  <c r="P236" i="1" s="1"/>
  <c r="AG207" i="12"/>
  <c r="N236" i="1" s="1"/>
  <c r="R1317" i="1"/>
  <c r="AE112" i="12"/>
  <c r="L141" i="1" s="1"/>
  <c r="P112" i="12"/>
  <c r="K753" i="1" s="1"/>
  <c r="K1671" i="1" s="1"/>
  <c r="R112" i="12"/>
  <c r="M753" i="1" s="1"/>
  <c r="M1671" i="1" s="1"/>
  <c r="L447" i="1"/>
  <c r="L1365" i="1" s="1"/>
  <c r="Q113" i="12"/>
  <c r="L754" i="1" s="1"/>
  <c r="L1672" i="1" s="1"/>
  <c r="R1717" i="1"/>
  <c r="R1326" i="1"/>
  <c r="AG208" i="12"/>
  <c r="N237" i="1" s="1"/>
  <c r="R1766" i="1"/>
  <c r="AF207" i="12"/>
  <c r="M236" i="1" s="1"/>
  <c r="AD207" i="12"/>
  <c r="K236" i="1" s="1"/>
  <c r="U108" i="12"/>
  <c r="P749" i="1" s="1"/>
  <c r="P1667" i="1" s="1"/>
  <c r="AH108" i="12"/>
  <c r="O137" i="1" s="1"/>
  <c r="O443" i="1"/>
  <c r="O1361" i="1" s="1"/>
  <c r="S108" i="12"/>
  <c r="N749" i="1" s="1"/>
  <c r="N1667" i="1" s="1"/>
  <c r="AI107" i="12"/>
  <c r="P136" i="1" s="1"/>
  <c r="AG107" i="12"/>
  <c r="N136" i="1" s="1"/>
  <c r="Y262" i="12"/>
  <c r="M597" i="1" s="1"/>
  <c r="M1515" i="1" s="1"/>
  <c r="W262" i="12"/>
  <c r="K597" i="1" s="1"/>
  <c r="K1515" i="1" s="1"/>
  <c r="AD262" i="12"/>
  <c r="K291" i="1" s="1"/>
  <c r="AF262" i="12"/>
  <c r="M291" i="1" s="1"/>
  <c r="R1729" i="1"/>
  <c r="C12" i="4"/>
  <c r="AE166" i="12"/>
  <c r="L195" i="1" s="1"/>
  <c r="P166" i="12"/>
  <c r="K807" i="1" s="1"/>
  <c r="K1725" i="1" s="1"/>
  <c r="R166" i="12"/>
  <c r="M807" i="1" s="1"/>
  <c r="M1725" i="1" s="1"/>
  <c r="AD170" i="12"/>
  <c r="K199" i="1" s="1"/>
  <c r="AF170" i="12"/>
  <c r="M199" i="1" s="1"/>
  <c r="R1418" i="1"/>
  <c r="K400" i="1"/>
  <c r="K1318" i="1" s="1"/>
  <c r="M400" i="1"/>
  <c r="M1318" i="1" s="1"/>
  <c r="Z124" i="12"/>
  <c r="N459" i="1" s="1"/>
  <c r="N1377" i="1" s="1"/>
  <c r="AB124" i="12"/>
  <c r="P459" i="1" s="1"/>
  <c r="P1377" i="1" s="1"/>
  <c r="S30" i="12"/>
  <c r="N671" i="1" s="1"/>
  <c r="N1589" i="1" s="1"/>
  <c r="U30" i="12"/>
  <c r="P671" i="1" s="1"/>
  <c r="P1589" i="1" s="1"/>
  <c r="T31" i="12"/>
  <c r="Q683" i="1" l="1"/>
  <c r="R597" i="1"/>
  <c r="Q102" i="1"/>
  <c r="R1929" i="1"/>
  <c r="AB121" i="12"/>
  <c r="Z121" i="12"/>
  <c r="AA122" i="12"/>
  <c r="O854" i="1"/>
  <c r="O1772" i="1" s="1"/>
  <c r="AA213" i="12"/>
  <c r="L418" i="1"/>
  <c r="L1336" i="1" s="1"/>
  <c r="AB112" i="1" s="1"/>
  <c r="X79" i="12"/>
  <c r="Z209" i="12"/>
  <c r="AB209" i="12"/>
  <c r="L548" i="1"/>
  <c r="L1466" i="1" s="1"/>
  <c r="W67" i="12"/>
  <c r="Y67" i="12"/>
  <c r="W116" i="12"/>
  <c r="Y116" i="12"/>
  <c r="X117" i="12"/>
  <c r="K107" i="1"/>
  <c r="AR74" i="12"/>
  <c r="K103" i="1" s="1"/>
  <c r="AR75" i="12"/>
  <c r="M90" i="1"/>
  <c r="AT62" i="12"/>
  <c r="M91" i="1" s="1"/>
  <c r="X167" i="12"/>
  <c r="W166" i="12"/>
  <c r="Y166" i="12"/>
  <c r="O594" i="1"/>
  <c r="O1512" i="1" s="1"/>
  <c r="AA259" i="12"/>
  <c r="L679" i="1"/>
  <c r="O679" i="1"/>
  <c r="O1597" i="1" s="1"/>
  <c r="AM38" i="12"/>
  <c r="AL38" i="12" s="1"/>
  <c r="K1291" i="1" s="1"/>
  <c r="Z116" i="12"/>
  <c r="AB116" i="12"/>
  <c r="AA117" i="12"/>
  <c r="Z90" i="1"/>
  <c r="Z95" i="1"/>
  <c r="Z94" i="1"/>
  <c r="P107" i="1"/>
  <c r="P103" i="1"/>
  <c r="Y70" i="12"/>
  <c r="W70" i="12"/>
  <c r="K405" i="1" s="1"/>
  <c r="K1323" i="1" s="1"/>
  <c r="X71" i="12"/>
  <c r="Z104" i="1"/>
  <c r="K90" i="1"/>
  <c r="AR62" i="12"/>
  <c r="K91" i="1" s="1"/>
  <c r="Z107" i="1"/>
  <c r="N90" i="1"/>
  <c r="AU62" i="12"/>
  <c r="N91" i="1" s="1"/>
  <c r="AC90" i="1"/>
  <c r="W208" i="12"/>
  <c r="Y208" i="12"/>
  <c r="X209" i="12"/>
  <c r="O99" i="1"/>
  <c r="AV71" i="12"/>
  <c r="Z74" i="12"/>
  <c r="AB74" i="12"/>
  <c r="P409" i="1" s="1"/>
  <c r="P1327" i="1" s="1"/>
  <c r="P112" i="1"/>
  <c r="Z217" i="12"/>
  <c r="AB217" i="12"/>
  <c r="O904" i="1"/>
  <c r="O1822" i="1" s="1"/>
  <c r="AA263" i="12"/>
  <c r="M112" i="1"/>
  <c r="AT79" i="12"/>
  <c r="M108" i="1" s="1"/>
  <c r="AT80" i="12"/>
  <c r="M109" i="1" s="1"/>
  <c r="X259" i="12"/>
  <c r="W258" i="12"/>
  <c r="Y258" i="12"/>
  <c r="X213" i="12"/>
  <c r="W212" i="12"/>
  <c r="Y212" i="12"/>
  <c r="M547" i="1" s="1"/>
  <c r="M1465" i="1" s="1"/>
  <c r="L501" i="1"/>
  <c r="L1419" i="1" s="1"/>
  <c r="AT88" i="12"/>
  <c r="L117" i="1"/>
  <c r="AS84" i="12"/>
  <c r="L113" i="1" s="1"/>
  <c r="AR88" i="12"/>
  <c r="O825" i="1"/>
  <c r="O1743" i="1" s="1"/>
  <c r="AA184" i="12"/>
  <c r="O418" i="1"/>
  <c r="O1336" i="1" s="1"/>
  <c r="AA79" i="12"/>
  <c r="O464" i="1"/>
  <c r="O1382" i="1" s="1"/>
  <c r="AA125" i="12"/>
  <c r="AA126" i="12" s="1"/>
  <c r="AB192" i="12"/>
  <c r="Z192" i="12"/>
  <c r="Z188" i="12"/>
  <c r="AB188" i="12"/>
  <c r="AW88" i="12"/>
  <c r="AU88" i="12"/>
  <c r="AV84" i="12"/>
  <c r="O117" i="1"/>
  <c r="L377" i="1"/>
  <c r="R377" i="1" s="1"/>
  <c r="R551" i="1"/>
  <c r="L688" i="1"/>
  <c r="R459" i="1"/>
  <c r="Z196" i="12"/>
  <c r="AB196" i="12"/>
  <c r="AB26" i="12"/>
  <c r="P361" i="1" s="1"/>
  <c r="X38" i="12"/>
  <c r="Y38" i="12" s="1"/>
  <c r="M373" i="1" s="1"/>
  <c r="L99" i="1"/>
  <c r="AS71" i="12"/>
  <c r="AT66" i="12"/>
  <c r="M94" i="1"/>
  <c r="AB208" i="12"/>
  <c r="Z208" i="12"/>
  <c r="N543" i="1" s="1"/>
  <c r="N1461" i="1" s="1"/>
  <c r="Z183" i="12"/>
  <c r="AB183" i="12"/>
  <c r="X121" i="12"/>
  <c r="W120" i="12"/>
  <c r="K455" i="1" s="1"/>
  <c r="K1373" i="1" s="1"/>
  <c r="Y120" i="12"/>
  <c r="K94" i="1"/>
  <c r="AR66" i="12"/>
  <c r="Z103" i="1"/>
  <c r="Z212" i="12"/>
  <c r="AB212" i="12"/>
  <c r="K112" i="1"/>
  <c r="AR79" i="12"/>
  <c r="Y62" i="12"/>
  <c r="W62" i="12"/>
  <c r="K397" i="1" s="1"/>
  <c r="K1315" i="1" s="1"/>
  <c r="AU67" i="12"/>
  <c r="N96" i="1" s="1"/>
  <c r="N95" i="1"/>
  <c r="AC95" i="1"/>
  <c r="AU70" i="12"/>
  <c r="Z89" i="1"/>
  <c r="N112" i="1"/>
  <c r="AU79" i="12"/>
  <c r="L464" i="1"/>
  <c r="L1382" i="1" s="1"/>
  <c r="X125" i="12"/>
  <c r="L510" i="1"/>
  <c r="L1428" i="1" s="1"/>
  <c r="X171" i="12"/>
  <c r="L602" i="1"/>
  <c r="L1520" i="1" s="1"/>
  <c r="X263" i="12"/>
  <c r="Z75" i="12"/>
  <c r="AB75" i="12"/>
  <c r="L556" i="1"/>
  <c r="L1474" i="1" s="1"/>
  <c r="X217" i="12"/>
  <c r="L547" i="1"/>
  <c r="L1465" i="1" s="1"/>
  <c r="Q799" i="1"/>
  <c r="L451" i="1"/>
  <c r="L1369" i="1" s="1"/>
  <c r="AB90" i="1"/>
  <c r="Q52" i="12"/>
  <c r="P52" i="12" s="1"/>
  <c r="K693" i="1" s="1"/>
  <c r="Q43" i="12"/>
  <c r="O451" i="1"/>
  <c r="O1369" i="1" s="1"/>
  <c r="Z26" i="12"/>
  <c r="N361" i="1" s="1"/>
  <c r="AB70" i="12"/>
  <c r="Z70" i="12"/>
  <c r="AA71" i="12"/>
  <c r="AV77" i="12"/>
  <c r="O106" i="1" s="1"/>
  <c r="N107" i="1"/>
  <c r="Q107" i="1" s="1"/>
  <c r="AU74" i="12"/>
  <c r="N103" i="1" s="1"/>
  <c r="AU75" i="12"/>
  <c r="O95" i="1"/>
  <c r="AV67" i="12"/>
  <c r="O96" i="1" s="1"/>
  <c r="AB179" i="12"/>
  <c r="Z179" i="12"/>
  <c r="N514" i="1" s="1"/>
  <c r="N1432" i="1" s="1"/>
  <c r="Z120" i="12"/>
  <c r="AB120" i="12"/>
  <c r="X75" i="12"/>
  <c r="W74" i="12"/>
  <c r="Y74" i="12"/>
  <c r="M409" i="1" s="1"/>
  <c r="M1327" i="1" s="1"/>
  <c r="AS77" i="12"/>
  <c r="L106" i="1" s="1"/>
  <c r="Z106" i="1" s="1"/>
  <c r="M107" i="1"/>
  <c r="AT74" i="12"/>
  <c r="M103" i="1" s="1"/>
  <c r="AR71" i="12"/>
  <c r="AS80" i="12"/>
  <c r="Y112" i="12"/>
  <c r="W112" i="12"/>
  <c r="K447" i="1" s="1"/>
  <c r="K1365" i="1" s="1"/>
  <c r="X113" i="12"/>
  <c r="P95" i="1"/>
  <c r="P96" i="1"/>
  <c r="AT72" i="12"/>
  <c r="M101" i="1" s="1"/>
  <c r="AA76" i="12"/>
  <c r="AV82" i="12"/>
  <c r="O111" i="1" s="1"/>
  <c r="AI179" i="12"/>
  <c r="P208" i="1" s="1"/>
  <c r="O1126" i="1"/>
  <c r="O2044" i="1" s="1"/>
  <c r="AA291" i="1"/>
  <c r="AA236" i="1"/>
  <c r="L1881" i="1"/>
  <c r="Y20" i="1" s="1"/>
  <c r="AF158" i="12"/>
  <c r="M187" i="1" s="1"/>
  <c r="S187" i="1" s="1"/>
  <c r="AA245" i="1"/>
  <c r="AA190" i="1"/>
  <c r="M963" i="1"/>
  <c r="M1881" i="1" s="1"/>
  <c r="S1881" i="1" s="1"/>
  <c r="L1930" i="1"/>
  <c r="Y94" i="1" s="1"/>
  <c r="AA94" i="1"/>
  <c r="AA46" i="1"/>
  <c r="R186" i="1"/>
  <c r="AA186" i="1"/>
  <c r="Z186" i="1"/>
  <c r="Z185" i="1"/>
  <c r="L1922" i="1"/>
  <c r="Y86" i="1" s="1"/>
  <c r="AA86" i="1"/>
  <c r="L1934" i="1"/>
  <c r="Y98" i="1" s="1"/>
  <c r="AA98" i="1"/>
  <c r="AA33" i="1"/>
  <c r="Z33" i="1"/>
  <c r="R187" i="1"/>
  <c r="AA136" i="1"/>
  <c r="Z195" i="1"/>
  <c r="Z194" i="1"/>
  <c r="Z240" i="1"/>
  <c r="Z286" i="1"/>
  <c r="Z148" i="1"/>
  <c r="R1938" i="1"/>
  <c r="L1943" i="1"/>
  <c r="Y107" i="1" s="1"/>
  <c r="AA107" i="1"/>
  <c r="R1921" i="1"/>
  <c r="AA37" i="1"/>
  <c r="Z36" i="1"/>
  <c r="Y186" i="1"/>
  <c r="AA140" i="1"/>
  <c r="Z137" i="1"/>
  <c r="L1926" i="1"/>
  <c r="Y90" i="1" s="1"/>
  <c r="AA90" i="1"/>
  <c r="AA29" i="1"/>
  <c r="Z32" i="1"/>
  <c r="AA199" i="1"/>
  <c r="AA145" i="1"/>
  <c r="AA144" i="1"/>
  <c r="AA153" i="1"/>
  <c r="Z140" i="1"/>
  <c r="AA20" i="1"/>
  <c r="S962" i="1"/>
  <c r="AA976" i="1"/>
  <c r="Y33" i="1"/>
  <c r="AA968" i="1"/>
  <c r="Y25" i="1"/>
  <c r="R2022" i="1"/>
  <c r="R1902" i="1"/>
  <c r="AA984" i="1"/>
  <c r="R1893" i="1"/>
  <c r="AA975" i="1"/>
  <c r="Q19" i="1"/>
  <c r="S1880" i="1"/>
  <c r="K33" i="1"/>
  <c r="S259" i="12"/>
  <c r="N900" i="1" s="1"/>
  <c r="N1818" i="1" s="1"/>
  <c r="S683" i="1"/>
  <c r="S799" i="1"/>
  <c r="O1155" i="1"/>
  <c r="O2073" i="1" s="1"/>
  <c r="AI208" i="12"/>
  <c r="P237" i="1" s="1"/>
  <c r="AG179" i="12"/>
  <c r="N208" i="1" s="1"/>
  <c r="P514" i="1"/>
  <c r="P1432" i="1" s="1"/>
  <c r="Q966" i="1"/>
  <c r="W38" i="12"/>
  <c r="K373" i="1" s="1"/>
  <c r="S1290" i="1"/>
  <c r="U121" i="12"/>
  <c r="P762" i="1" s="1"/>
  <c r="P1680" i="1" s="1"/>
  <c r="T43" i="12"/>
  <c r="P975" i="1"/>
  <c r="P1893" i="1" s="1"/>
  <c r="AA47" i="12"/>
  <c r="Z47" i="12" s="1"/>
  <c r="N382" i="1" s="1"/>
  <c r="AP34" i="12"/>
  <c r="AQ34" i="12" s="1"/>
  <c r="P1287" i="1" s="1"/>
  <c r="R163" i="12"/>
  <c r="M804" i="1" s="1"/>
  <c r="M1722" i="1" s="1"/>
  <c r="S1722" i="1" s="1"/>
  <c r="Q168" i="12"/>
  <c r="L809" i="1" s="1"/>
  <c r="L1727" i="1" s="1"/>
  <c r="S47" i="12"/>
  <c r="N688" i="1" s="1"/>
  <c r="N1606" i="1" s="1"/>
  <c r="R683" i="1"/>
  <c r="S670" i="1"/>
  <c r="O675" i="1"/>
  <c r="O1593" i="1" s="1"/>
  <c r="R1593" i="1" s="1"/>
  <c r="L1105" i="1"/>
  <c r="L2023" i="1" s="1"/>
  <c r="Y187" i="1" s="1"/>
  <c r="N975" i="1"/>
  <c r="N1893" i="1" s="1"/>
  <c r="Q492" i="1"/>
  <c r="T52" i="12"/>
  <c r="S52" i="12" s="1"/>
  <c r="N693" i="1" s="1"/>
  <c r="N1611" i="1" s="1"/>
  <c r="AD158" i="12"/>
  <c r="K187" i="1" s="1"/>
  <c r="Q187" i="1" s="1"/>
  <c r="L494" i="1"/>
  <c r="L1412" i="1" s="1"/>
  <c r="P167" i="12"/>
  <c r="K808" i="1" s="1"/>
  <c r="K1726" i="1" s="1"/>
  <c r="Q1726" i="1" s="1"/>
  <c r="U47" i="12"/>
  <c r="P688" i="1" s="1"/>
  <c r="P1606" i="1" s="1"/>
  <c r="R1601" i="1"/>
  <c r="Q674" i="1"/>
  <c r="T35" i="12"/>
  <c r="R800" i="1"/>
  <c r="N1012" i="1"/>
  <c r="N1930" i="1" s="1"/>
  <c r="Q670" i="1"/>
  <c r="AA38" i="12"/>
  <c r="Z38" i="12" s="1"/>
  <c r="N373" i="1" s="1"/>
  <c r="R674" i="1"/>
  <c r="P1012" i="1"/>
  <c r="P1930" i="1" s="1"/>
  <c r="O973" i="1"/>
  <c r="O1891" i="1" s="1"/>
  <c r="R493" i="1"/>
  <c r="P213" i="12"/>
  <c r="K854" i="1" s="1"/>
  <c r="K1772" i="1" s="1"/>
  <c r="S1588" i="1"/>
  <c r="R707" i="1"/>
  <c r="O33" i="1"/>
  <c r="R33" i="1" s="1"/>
  <c r="O980" i="1"/>
  <c r="O1898" i="1" s="1"/>
  <c r="Q1588" i="1"/>
  <c r="R967" i="1"/>
  <c r="AA34" i="12"/>
  <c r="Z34" i="12" s="1"/>
  <c r="N369" i="1" s="1"/>
  <c r="W158" i="12"/>
  <c r="K493" i="1" s="1"/>
  <c r="K1411" i="1" s="1"/>
  <c r="Q1411" i="1" s="1"/>
  <c r="R167" i="12"/>
  <c r="M808" i="1" s="1"/>
  <c r="M1726" i="1" s="1"/>
  <c r="S1726" i="1" s="1"/>
  <c r="N1125" i="1"/>
  <c r="N2043" i="1" s="1"/>
  <c r="P1125" i="1"/>
  <c r="P2043" i="1" s="1"/>
  <c r="U34" i="12"/>
  <c r="P675" i="1" s="1"/>
  <c r="P1593" i="1" s="1"/>
  <c r="S1593" i="1" s="1"/>
  <c r="AE159" i="12"/>
  <c r="L188" i="1" s="1"/>
  <c r="W162" i="12"/>
  <c r="K497" i="1" s="1"/>
  <c r="K1415" i="1" s="1"/>
  <c r="Q1415" i="1" s="1"/>
  <c r="AH117" i="12"/>
  <c r="O146" i="1" s="1"/>
  <c r="S1601" i="1"/>
  <c r="P41" i="1"/>
  <c r="S41" i="1" s="1"/>
  <c r="Y47" i="12"/>
  <c r="M382" i="1" s="1"/>
  <c r="Y162" i="12"/>
  <c r="M497" i="1" s="1"/>
  <c r="M1415" i="1" s="1"/>
  <c r="S1415" i="1" s="1"/>
  <c r="P159" i="12"/>
  <c r="K800" i="1" s="1"/>
  <c r="K1718" i="1" s="1"/>
  <c r="Q1718" i="1" s="1"/>
  <c r="P451" i="1"/>
  <c r="P1369" i="1" s="1"/>
  <c r="P163" i="12"/>
  <c r="K804" i="1" s="1"/>
  <c r="K1722" i="1" s="1"/>
  <c r="Q1722" i="1" s="1"/>
  <c r="R497" i="1"/>
  <c r="R761" i="1"/>
  <c r="T39" i="12"/>
  <c r="AA39" i="12" s="1"/>
  <c r="AB39" i="12" s="1"/>
  <c r="U38" i="12"/>
  <c r="P679" i="1" s="1"/>
  <c r="P1597" i="1" s="1"/>
  <c r="AB38" i="12"/>
  <c r="P373" i="1" s="1"/>
  <c r="AH38" i="12"/>
  <c r="AG38" i="12" s="1"/>
  <c r="P75" i="12"/>
  <c r="K716" i="1" s="1"/>
  <c r="K1634" i="1" s="1"/>
  <c r="R159" i="12"/>
  <c r="M800" i="1" s="1"/>
  <c r="M1718" i="1" s="1"/>
  <c r="S1718" i="1" s="1"/>
  <c r="N451" i="1"/>
  <c r="N1369" i="1" s="1"/>
  <c r="L594" i="1"/>
  <c r="L1512" i="1" s="1"/>
  <c r="Q164" i="12"/>
  <c r="L805" i="1" s="1"/>
  <c r="L1723" i="1" s="1"/>
  <c r="AE163" i="12"/>
  <c r="L192" i="1" s="1"/>
  <c r="Z191" i="1" s="1"/>
  <c r="K451" i="1"/>
  <c r="K1369" i="1" s="1"/>
  <c r="P29" i="1"/>
  <c r="S38" i="12"/>
  <c r="N679" i="1" s="1"/>
  <c r="N1597" i="1" s="1"/>
  <c r="N971" i="1"/>
  <c r="M451" i="1"/>
  <c r="M1369" i="1" s="1"/>
  <c r="P28" i="1"/>
  <c r="S28" i="1" s="1"/>
  <c r="N41" i="1"/>
  <c r="Q41" i="1" s="1"/>
  <c r="P543" i="1"/>
  <c r="P1461" i="1" s="1"/>
  <c r="L369" i="1"/>
  <c r="S971" i="1"/>
  <c r="R971" i="1"/>
  <c r="AF162" i="12"/>
  <c r="M191" i="1" s="1"/>
  <c r="S191" i="1" s="1"/>
  <c r="M976" i="1"/>
  <c r="M1894" i="1" s="1"/>
  <c r="S1889" i="1"/>
  <c r="L1291" i="1"/>
  <c r="AL26" i="12"/>
  <c r="K1279" i="1" s="1"/>
  <c r="AN26" i="12"/>
  <c r="M1279" i="1" s="1"/>
  <c r="L1279" i="1"/>
  <c r="AF30" i="12"/>
  <c r="M34" i="1" s="1"/>
  <c r="AD30" i="12"/>
  <c r="K977" i="1" s="1"/>
  <c r="AF34" i="12"/>
  <c r="M38" i="1" s="1"/>
  <c r="AD34" i="12"/>
  <c r="K38" i="1" s="1"/>
  <c r="AG116" i="12"/>
  <c r="N145" i="1" s="1"/>
  <c r="O989" i="1"/>
  <c r="O1907" i="1" s="1"/>
  <c r="AE52" i="12"/>
  <c r="L56" i="1" s="1"/>
  <c r="X43" i="12"/>
  <c r="W43" i="12" s="1"/>
  <c r="AM43" i="12"/>
  <c r="AE43" i="12"/>
  <c r="AL30" i="12"/>
  <c r="K1283" i="1" s="1"/>
  <c r="AN30" i="12"/>
  <c r="M1283" i="1" s="1"/>
  <c r="L1283" i="1"/>
  <c r="AI116" i="12"/>
  <c r="P145" i="1" s="1"/>
  <c r="S970" i="1"/>
  <c r="N29" i="1"/>
  <c r="R29" i="1"/>
  <c r="N24" i="1"/>
  <c r="Q24" i="1" s="1"/>
  <c r="M186" i="1"/>
  <c r="S186" i="1" s="1"/>
  <c r="W26" i="12"/>
  <c r="K361" i="1" s="1"/>
  <c r="W34" i="12"/>
  <c r="K369" i="1" s="1"/>
  <c r="AD47" i="12"/>
  <c r="AF47" i="12"/>
  <c r="AD162" i="12"/>
  <c r="K191" i="1" s="1"/>
  <c r="Q191" i="1" s="1"/>
  <c r="S1888" i="1"/>
  <c r="K1104" i="1"/>
  <c r="K2022" i="1" s="1"/>
  <c r="Q2022" i="1" s="1"/>
  <c r="R1104" i="1"/>
  <c r="S492" i="1"/>
  <c r="O368" i="1"/>
  <c r="R368" i="1" s="1"/>
  <c r="X39" i="12"/>
  <c r="Y39" i="12" s="1"/>
  <c r="M374" i="1" s="1"/>
  <c r="AM39" i="12"/>
  <c r="AE39" i="12"/>
  <c r="L43" i="1" s="1"/>
  <c r="R670" i="1"/>
  <c r="L672" i="1"/>
  <c r="L1590" i="1" s="1"/>
  <c r="AM31" i="12"/>
  <c r="AE31" i="12"/>
  <c r="L978" i="1" s="1"/>
  <c r="X35" i="12"/>
  <c r="Y35" i="12" s="1"/>
  <c r="M370" i="1" s="1"/>
  <c r="AM35" i="12"/>
  <c r="AE35" i="12"/>
  <c r="L39" i="1" s="1"/>
  <c r="AB33" i="12"/>
  <c r="P368" i="1" s="1"/>
  <c r="S368" i="1" s="1"/>
  <c r="AF38" i="12"/>
  <c r="AD38" i="12"/>
  <c r="AL47" i="12"/>
  <c r="K1300" i="1" s="1"/>
  <c r="AN47" i="12"/>
  <c r="M1300" i="1" s="1"/>
  <c r="L1300" i="1"/>
  <c r="AF26" i="12"/>
  <c r="AD26" i="12"/>
  <c r="AL34" i="12"/>
  <c r="K1287" i="1" s="1"/>
  <c r="AN34" i="12"/>
  <c r="M1287" i="1" s="1"/>
  <c r="L1287" i="1"/>
  <c r="AA43" i="12"/>
  <c r="Z43" i="12" s="1"/>
  <c r="AP43" i="12"/>
  <c r="AH43" i="12"/>
  <c r="AG30" i="12"/>
  <c r="AI30" i="12"/>
  <c r="AG33" i="12"/>
  <c r="N980" i="1" s="1"/>
  <c r="N1898" i="1" s="1"/>
  <c r="AI33" i="12"/>
  <c r="P980" i="1" s="1"/>
  <c r="P1898" i="1" s="1"/>
  <c r="AO29" i="12"/>
  <c r="N1282" i="1" s="1"/>
  <c r="Q1282" i="1" s="1"/>
  <c r="AQ29" i="12"/>
  <c r="P1282" i="1" s="1"/>
  <c r="S1282" i="1" s="1"/>
  <c r="O1282" i="1"/>
  <c r="R1282" i="1" s="1"/>
  <c r="AG47" i="12"/>
  <c r="AI47" i="12"/>
  <c r="AQ30" i="12"/>
  <c r="P1283" i="1" s="1"/>
  <c r="AO30" i="12"/>
  <c r="N1283" i="1" s="1"/>
  <c r="O1283" i="1"/>
  <c r="AG42" i="12"/>
  <c r="N989" i="1" s="1"/>
  <c r="N1907" i="1" s="1"/>
  <c r="AI42" i="12"/>
  <c r="P989" i="1" s="1"/>
  <c r="P1907" i="1" s="1"/>
  <c r="AO33" i="12"/>
  <c r="N1286" i="1" s="1"/>
  <c r="Q1286" i="1" s="1"/>
  <c r="O1286" i="1"/>
  <c r="R1286" i="1" s="1"/>
  <c r="AQ33" i="12"/>
  <c r="P1286" i="1" s="1"/>
  <c r="S1286" i="1" s="1"/>
  <c r="AG34" i="12"/>
  <c r="AI34" i="12"/>
  <c r="AO47" i="12"/>
  <c r="N1300" i="1" s="1"/>
  <c r="AQ47" i="12"/>
  <c r="P1300" i="1" s="1"/>
  <c r="O1300" i="1"/>
  <c r="AQ42" i="12"/>
  <c r="P1295" i="1" s="1"/>
  <c r="S1295" i="1" s="1"/>
  <c r="AO42" i="12"/>
  <c r="N1295" i="1" s="1"/>
  <c r="Q1295" i="1" s="1"/>
  <c r="O1295" i="1"/>
  <c r="R1295" i="1" s="1"/>
  <c r="AO34" i="12"/>
  <c r="N1287" i="1" s="1"/>
  <c r="AP31" i="12"/>
  <c r="AH31" i="12"/>
  <c r="AA35" i="12"/>
  <c r="AB35" i="12" s="1"/>
  <c r="AP35" i="12"/>
  <c r="AH35" i="12"/>
  <c r="Z42" i="12"/>
  <c r="N377" i="1" s="1"/>
  <c r="Q377" i="1" s="1"/>
  <c r="AB42" i="12"/>
  <c r="P377" i="1" s="1"/>
  <c r="S377" i="1" s="1"/>
  <c r="AG29" i="12"/>
  <c r="N976" i="1" s="1"/>
  <c r="N1894" i="1" s="1"/>
  <c r="AI29" i="12"/>
  <c r="P976" i="1" s="1"/>
  <c r="P1894" i="1" s="1"/>
  <c r="AQ38" i="12"/>
  <c r="P1291" i="1" s="1"/>
  <c r="O1291" i="1"/>
  <c r="AO38" i="12"/>
  <c r="N1291" i="1" s="1"/>
  <c r="S363" i="1"/>
  <c r="S1281" i="1"/>
  <c r="Q1592" i="1"/>
  <c r="S1675" i="1"/>
  <c r="R1592" i="1"/>
  <c r="R90" i="1"/>
  <c r="R35" i="12"/>
  <c r="M676" i="1" s="1"/>
  <c r="M1594" i="1" s="1"/>
  <c r="L676" i="1"/>
  <c r="L1594" i="1" s="1"/>
  <c r="S958" i="1"/>
  <c r="P35" i="12"/>
  <c r="K676" i="1" s="1"/>
  <c r="K1594" i="1" s="1"/>
  <c r="L977" i="1"/>
  <c r="L1895" i="1" s="1"/>
  <c r="Q36" i="12"/>
  <c r="P39" i="12"/>
  <c r="K680" i="1" s="1"/>
  <c r="K1598" i="1" s="1"/>
  <c r="R968" i="1"/>
  <c r="L38" i="1"/>
  <c r="Z37" i="1" s="1"/>
  <c r="L708" i="1"/>
  <c r="L1626" i="1" s="1"/>
  <c r="AC96" i="1" s="1"/>
  <c r="J23" i="12"/>
  <c r="L23" i="12" s="1"/>
  <c r="Q958" i="1"/>
  <c r="L981" i="1"/>
  <c r="L1899" i="1" s="1"/>
  <c r="F28" i="12"/>
  <c r="R46" i="1"/>
  <c r="P31" i="12"/>
  <c r="K672" i="1" s="1"/>
  <c r="K1590" i="1" s="1"/>
  <c r="Q967" i="1"/>
  <c r="R31" i="12"/>
  <c r="M672" i="1" s="1"/>
  <c r="M1590" i="1" s="1"/>
  <c r="Q32" i="1"/>
  <c r="X31" i="12"/>
  <c r="L366" i="1" s="1"/>
  <c r="Q675" i="1"/>
  <c r="R671" i="1"/>
  <c r="Q44" i="12"/>
  <c r="R37" i="1"/>
  <c r="Q139" i="1"/>
  <c r="Q1589" i="1"/>
  <c r="S671" i="1"/>
  <c r="AE213" i="12"/>
  <c r="AE75" i="12"/>
  <c r="T118" i="12"/>
  <c r="O759" i="1" s="1"/>
  <c r="O1677" i="1" s="1"/>
  <c r="U117" i="12"/>
  <c r="P758" i="1" s="1"/>
  <c r="P1676" i="1" s="1"/>
  <c r="R136" i="1"/>
  <c r="S1007" i="1"/>
  <c r="Y30" i="12"/>
  <c r="M365" i="1" s="1"/>
  <c r="W30" i="12"/>
  <c r="K365" i="1" s="1"/>
  <c r="L365" i="1"/>
  <c r="R213" i="12"/>
  <c r="M854" i="1" s="1"/>
  <c r="M1772" i="1" s="1"/>
  <c r="L410" i="1"/>
  <c r="L1328" i="1" s="1"/>
  <c r="AB104" i="1" s="1"/>
  <c r="E26" i="12"/>
  <c r="S117" i="12"/>
  <c r="N758" i="1" s="1"/>
  <c r="N1676" i="1" s="1"/>
  <c r="Q40" i="12"/>
  <c r="L681" i="1" s="1"/>
  <c r="R39" i="12"/>
  <c r="M680" i="1" s="1"/>
  <c r="M1598" i="1" s="1"/>
  <c r="Z30" i="12"/>
  <c r="N365" i="1" s="1"/>
  <c r="AB30" i="12"/>
  <c r="P365" i="1" s="1"/>
  <c r="O672" i="1"/>
  <c r="O1590" i="1" s="1"/>
  <c r="AA31" i="12"/>
  <c r="O452" i="1"/>
  <c r="O1370" i="1" s="1"/>
  <c r="R245" i="1"/>
  <c r="S139" i="1"/>
  <c r="R849" i="1"/>
  <c r="L680" i="1"/>
  <c r="L1598" i="1" s="1"/>
  <c r="S757" i="1"/>
  <c r="Q20" i="1"/>
  <c r="S1925" i="1"/>
  <c r="R1886" i="1"/>
  <c r="Q1885" i="1"/>
  <c r="Q1274" i="1"/>
  <c r="Q1593" i="1"/>
  <c r="S1885" i="1"/>
  <c r="S1274" i="1"/>
  <c r="Q364" i="1"/>
  <c r="S1589" i="1"/>
  <c r="P968" i="1"/>
  <c r="P1886" i="1" s="1"/>
  <c r="P25" i="1"/>
  <c r="S25" i="1" s="1"/>
  <c r="R443" i="1"/>
  <c r="K1071" i="1"/>
  <c r="K1989" i="1" s="1"/>
  <c r="L1114" i="1"/>
  <c r="L2032" i="1" s="1"/>
  <c r="Y196" i="1" s="1"/>
  <c r="R196" i="1"/>
  <c r="R1976" i="1"/>
  <c r="R1058" i="1"/>
  <c r="S1984" i="1"/>
  <c r="S1066" i="1"/>
  <c r="D10" i="4" s="1"/>
  <c r="O729" i="1"/>
  <c r="O1647" i="1" s="1"/>
  <c r="AA88" i="12"/>
  <c r="T93" i="12"/>
  <c r="AV93" i="12" s="1"/>
  <c r="S88" i="12"/>
  <c r="N729" i="1" s="1"/>
  <c r="N1647" i="1" s="1"/>
  <c r="U88" i="12"/>
  <c r="P729" i="1" s="1"/>
  <c r="P1647" i="1" s="1"/>
  <c r="T84" i="12"/>
  <c r="AH88" i="12"/>
  <c r="Q1278" i="1"/>
  <c r="Q360" i="1"/>
  <c r="T36" i="12"/>
  <c r="O676" i="1"/>
  <c r="O1594" i="1" s="1"/>
  <c r="S35" i="12"/>
  <c r="N676" i="1" s="1"/>
  <c r="N1594" i="1" s="1"/>
  <c r="U35" i="12"/>
  <c r="P676" i="1" s="1"/>
  <c r="P1594" i="1" s="1"/>
  <c r="L1585" i="1"/>
  <c r="R1585" i="1" s="1"/>
  <c r="R667" i="1"/>
  <c r="R98" i="1"/>
  <c r="L693" i="1"/>
  <c r="Q1721" i="1"/>
  <c r="Q803" i="1"/>
  <c r="M1886" i="1"/>
  <c r="O373" i="1"/>
  <c r="T197" i="12"/>
  <c r="AA197" i="12" s="1"/>
  <c r="O837" i="1"/>
  <c r="O1755" i="1" s="1"/>
  <c r="AH196" i="12"/>
  <c r="O225" i="1" s="1"/>
  <c r="U196" i="12"/>
  <c r="P837" i="1" s="1"/>
  <c r="P1755" i="1" s="1"/>
  <c r="S196" i="12"/>
  <c r="N837" i="1" s="1"/>
  <c r="N1755" i="1" s="1"/>
  <c r="AB200" i="12"/>
  <c r="P535" i="1" s="1"/>
  <c r="P1453" i="1" s="1"/>
  <c r="O535" i="1"/>
  <c r="O1453" i="1" s="1"/>
  <c r="Z200" i="12"/>
  <c r="N535" i="1" s="1"/>
  <c r="N1453" i="1" s="1"/>
  <c r="N30" i="1"/>
  <c r="N973" i="1"/>
  <c r="N1891" i="1" s="1"/>
  <c r="Q1318" i="1"/>
  <c r="Q400" i="1"/>
  <c r="S199" i="1"/>
  <c r="M1117" i="1"/>
  <c r="M2035" i="1" s="1"/>
  <c r="Q1725" i="1"/>
  <c r="Q807" i="1"/>
  <c r="S597" i="1"/>
  <c r="S1515" i="1"/>
  <c r="R754" i="1"/>
  <c r="L1059" i="1"/>
  <c r="L1977" i="1" s="1"/>
  <c r="Y141" i="1" s="1"/>
  <c r="N1154" i="1"/>
  <c r="N2072" i="1" s="1"/>
  <c r="P1025" i="1"/>
  <c r="P1943" i="1" s="1"/>
  <c r="L1155" i="1"/>
  <c r="L2073" i="1" s="1"/>
  <c r="Y237" i="1" s="1"/>
  <c r="R237" i="1"/>
  <c r="O1130" i="1"/>
  <c r="O2048" i="1" s="1"/>
  <c r="R593" i="1"/>
  <c r="M1016" i="1"/>
  <c r="M1934" i="1" s="1"/>
  <c r="P1126" i="1"/>
  <c r="P2044" i="1" s="1"/>
  <c r="K1054" i="1"/>
  <c r="K1972" i="1" s="1"/>
  <c r="L1168" i="1"/>
  <c r="L2086" i="1" s="1"/>
  <c r="Y250" i="1" s="1"/>
  <c r="S1771" i="1"/>
  <c r="S853" i="1"/>
  <c r="S1688" i="1"/>
  <c r="S770" i="1"/>
  <c r="L775" i="1"/>
  <c r="L1693" i="1" s="1"/>
  <c r="Q139" i="12"/>
  <c r="T218" i="12"/>
  <c r="O858" i="1"/>
  <c r="O1776" i="1" s="1"/>
  <c r="N1163" i="1"/>
  <c r="N2081" i="1" s="1"/>
  <c r="S121" i="12"/>
  <c r="N762" i="1" s="1"/>
  <c r="N1680" i="1" s="1"/>
  <c r="Q1817" i="1"/>
  <c r="Q899" i="1"/>
  <c r="R259" i="12"/>
  <c r="M900" i="1" s="1"/>
  <c r="M1818" i="1" s="1"/>
  <c r="S1642" i="1"/>
  <c r="S724" i="1"/>
  <c r="M1062" i="1"/>
  <c r="M1980" i="1" s="1"/>
  <c r="Q551" i="1"/>
  <c r="Q1469" i="1"/>
  <c r="L1067" i="1"/>
  <c r="L1985" i="1" s="1"/>
  <c r="Y149" i="1" s="1"/>
  <c r="P1071" i="1"/>
  <c r="P1989" i="1" s="1"/>
  <c r="K1012" i="1"/>
  <c r="K1930" i="1" s="1"/>
  <c r="Q94" i="1"/>
  <c r="Q172" i="12"/>
  <c r="P172" i="12" s="1"/>
  <c r="K813" i="1" s="1"/>
  <c r="K1731" i="1" s="1"/>
  <c r="L812" i="1"/>
  <c r="L1730" i="1" s="1"/>
  <c r="S1423" i="1"/>
  <c r="S505" i="1"/>
  <c r="D11" i="4" s="1"/>
  <c r="K28" i="4" s="1"/>
  <c r="K33" i="4" s="1"/>
  <c r="L1214" i="1"/>
  <c r="L2132" i="1" s="1"/>
  <c r="Y296" i="1" s="1"/>
  <c r="K1058" i="1"/>
  <c r="K1976" i="1" s="1"/>
  <c r="Q1322" i="1"/>
  <c r="Q404" i="1"/>
  <c r="R409" i="1"/>
  <c r="K1163" i="1"/>
  <c r="K2081" i="1" s="1"/>
  <c r="S1629" i="1"/>
  <c r="S711" i="1"/>
  <c r="N1129" i="1"/>
  <c r="N2047" i="1" s="1"/>
  <c r="S1667" i="1"/>
  <c r="S749" i="1"/>
  <c r="P1008" i="1"/>
  <c r="P1926" i="1" s="1"/>
  <c r="K1108" i="1"/>
  <c r="K2026" i="1" s="1"/>
  <c r="Q190" i="1"/>
  <c r="M1902" i="1"/>
  <c r="S1902" i="1" s="1"/>
  <c r="S984" i="1"/>
  <c r="P1133" i="1"/>
  <c r="P2051" i="1" s="1"/>
  <c r="O51" i="1"/>
  <c r="O994" i="1"/>
  <c r="O1912" i="1" s="1"/>
  <c r="O684" i="1"/>
  <c r="O1602" i="1" s="1"/>
  <c r="S43" i="12"/>
  <c r="N684" i="1" s="1"/>
  <c r="N1602" i="1" s="1"/>
  <c r="U43" i="12"/>
  <c r="P684" i="1" s="1"/>
  <c r="P1602" i="1" s="1"/>
  <c r="R1004" i="1"/>
  <c r="L1907" i="1"/>
  <c r="R1008" i="1"/>
  <c r="S1938" i="1"/>
  <c r="S1020" i="1"/>
  <c r="L729" i="1"/>
  <c r="L1647" i="1" s="1"/>
  <c r="AC117" i="1" s="1"/>
  <c r="AE88" i="12"/>
  <c r="Q84" i="12"/>
  <c r="P88" i="12"/>
  <c r="K729" i="1" s="1"/>
  <c r="K1647" i="1" s="1"/>
  <c r="R88" i="12"/>
  <c r="M729" i="1" s="1"/>
  <c r="M1647" i="1" s="1"/>
  <c r="X88" i="12"/>
  <c r="Q93" i="12"/>
  <c r="AS93" i="12" s="1"/>
  <c r="R451" i="1"/>
  <c r="Q2030" i="1"/>
  <c r="Q1112" i="1"/>
  <c r="N1142" i="1"/>
  <c r="N2060" i="1" s="1"/>
  <c r="R1278" i="1"/>
  <c r="R360" i="1"/>
  <c r="L758" i="1"/>
  <c r="L1676" i="1" s="1"/>
  <c r="R117" i="12"/>
  <c r="M758" i="1" s="1"/>
  <c r="M1676" i="1" s="1"/>
  <c r="Q118" i="12"/>
  <c r="AE117" i="12"/>
  <c r="L146" i="1" s="1"/>
  <c r="P117" i="12"/>
  <c r="K758" i="1" s="1"/>
  <c r="K1676" i="1" s="1"/>
  <c r="Q1066" i="1"/>
  <c r="B10" i="4" s="1"/>
  <c r="S1310" i="1"/>
  <c r="S392" i="1"/>
  <c r="L985" i="1"/>
  <c r="L42" i="1"/>
  <c r="L1597" i="1"/>
  <c r="R679" i="1"/>
  <c r="M1585" i="1"/>
  <c r="S1585" i="1" s="1"/>
  <c r="S667" i="1"/>
  <c r="S396" i="1"/>
  <c r="Q1921" i="1"/>
  <c r="Q1003" i="1"/>
  <c r="Q93" i="1"/>
  <c r="S1975" i="1"/>
  <c r="S1057" i="1"/>
  <c r="R1016" i="1"/>
  <c r="S2022" i="1"/>
  <c r="S1104" i="1"/>
  <c r="Q214" i="12"/>
  <c r="L854" i="1"/>
  <c r="L1772" i="1" s="1"/>
  <c r="S2030" i="1"/>
  <c r="S1112" i="1"/>
  <c r="K1886" i="1"/>
  <c r="S1621" i="1"/>
  <c r="S703" i="1"/>
  <c r="R688" i="1"/>
  <c r="L1606" i="1"/>
  <c r="R1606" i="1" s="1"/>
  <c r="P526" i="1"/>
  <c r="P1444" i="1" s="1"/>
  <c r="O526" i="1"/>
  <c r="O1444" i="1" s="1"/>
  <c r="N526" i="1"/>
  <c r="N1444" i="1" s="1"/>
  <c r="M972" i="1"/>
  <c r="M29" i="1"/>
  <c r="L1898" i="1"/>
  <c r="S135" i="1"/>
  <c r="R1725" i="1"/>
  <c r="R807" i="1"/>
  <c r="S1929" i="1"/>
  <c r="S1011" i="1"/>
  <c r="Q2021" i="1"/>
  <c r="Q1103" i="1"/>
  <c r="R153" i="1"/>
  <c r="M1893" i="1"/>
  <c r="O846" i="1"/>
  <c r="O1764" i="1" s="1"/>
  <c r="AA205" i="12"/>
  <c r="U205" i="12"/>
  <c r="P846" i="1" s="1"/>
  <c r="P1764" i="1" s="1"/>
  <c r="S205" i="12"/>
  <c r="N846" i="1" s="1"/>
  <c r="N1764" i="1" s="1"/>
  <c r="AH205" i="12"/>
  <c r="O234" i="1" s="1"/>
  <c r="T201" i="12"/>
  <c r="AA201" i="12" s="1"/>
  <c r="AI200" i="12"/>
  <c r="P229" i="1" s="1"/>
  <c r="O1147" i="1"/>
  <c r="O2065" i="1" s="1"/>
  <c r="AG200" i="12"/>
  <c r="N229" i="1" s="1"/>
  <c r="S2021" i="1"/>
  <c r="S1103" i="1"/>
  <c r="K1881" i="1"/>
  <c r="Q1881" i="1" s="1"/>
  <c r="Q963" i="1"/>
  <c r="Q597" i="1"/>
  <c r="Q1515" i="1"/>
  <c r="O1059" i="1"/>
  <c r="O1977" i="1" s="1"/>
  <c r="O1009" i="1"/>
  <c r="O1927" i="1" s="1"/>
  <c r="O1159" i="1"/>
  <c r="O2077" i="1" s="1"/>
  <c r="O1205" i="1"/>
  <c r="O2123" i="1" s="1"/>
  <c r="S1368" i="1"/>
  <c r="S450" i="1"/>
  <c r="M1054" i="1"/>
  <c r="M1972" i="1" s="1"/>
  <c r="R464" i="1"/>
  <c r="S1377" i="1"/>
  <c r="S459" i="1"/>
  <c r="P1163" i="1"/>
  <c r="P2081" i="1" s="1"/>
  <c r="L1030" i="1"/>
  <c r="O1067" i="1"/>
  <c r="O1985" i="1" s="1"/>
  <c r="N1016" i="1"/>
  <c r="N1934" i="1" s="1"/>
  <c r="Q1734" i="1"/>
  <c r="Q816" i="1"/>
  <c r="Q264" i="12"/>
  <c r="L905" i="1" s="1"/>
  <c r="L1823" i="1" s="1"/>
  <c r="L904" i="1"/>
  <c r="L1822" i="1" s="1"/>
  <c r="M1058" i="1"/>
  <c r="M1976" i="1" s="1"/>
  <c r="R498" i="1"/>
  <c r="O1214" i="1"/>
  <c r="O2132" i="1" s="1"/>
  <c r="S1322" i="1"/>
  <c r="S404" i="1"/>
  <c r="L1021" i="1"/>
  <c r="R405" i="1"/>
  <c r="P1129" i="1"/>
  <c r="P2047" i="1" s="1"/>
  <c r="T260" i="12"/>
  <c r="AA260" i="12" s="1"/>
  <c r="O900" i="1"/>
  <c r="O1818" i="1" s="1"/>
  <c r="R2081" i="1"/>
  <c r="R1163" i="1"/>
  <c r="O401" i="1"/>
  <c r="O1319" i="1" s="1"/>
  <c r="N401" i="1"/>
  <c r="N1319" i="1" s="1"/>
  <c r="P401" i="1"/>
  <c r="P1319" i="1" s="1"/>
  <c r="K1597" i="1"/>
  <c r="S1721" i="1"/>
  <c r="S803" i="1"/>
  <c r="Q2076" i="1"/>
  <c r="Q1158" i="1"/>
  <c r="K981" i="1"/>
  <c r="R2072" i="1"/>
  <c r="R1154" i="1"/>
  <c r="P973" i="1"/>
  <c r="P1891" i="1" s="1"/>
  <c r="P30" i="1"/>
  <c r="K1117" i="1"/>
  <c r="K2035" i="1" s="1"/>
  <c r="Q199" i="1"/>
  <c r="L1113" i="1"/>
  <c r="L2031" i="1" s="1"/>
  <c r="Y195" i="1" s="1"/>
  <c r="R195" i="1"/>
  <c r="M1209" i="1"/>
  <c r="M2127" i="1" s="1"/>
  <c r="R447" i="1"/>
  <c r="AH259" i="12"/>
  <c r="AI259" i="12" s="1"/>
  <c r="P288" i="1" s="1"/>
  <c r="P1154" i="1"/>
  <c r="P2072" i="1" s="1"/>
  <c r="Q1360" i="1"/>
  <c r="Q442" i="1"/>
  <c r="M1063" i="1"/>
  <c r="M1981" i="1" s="1"/>
  <c r="P1063" i="1"/>
  <c r="P1981" i="1" s="1"/>
  <c r="O1017" i="1"/>
  <c r="O1935" i="1" s="1"/>
  <c r="Q260" i="12"/>
  <c r="L901" i="1" s="1"/>
  <c r="L1819" i="1" s="1"/>
  <c r="R543" i="1"/>
  <c r="N1209" i="1"/>
  <c r="N2127" i="1" s="1"/>
  <c r="R867" i="1"/>
  <c r="Q1688" i="1"/>
  <c r="Q770" i="1"/>
  <c r="R762" i="1"/>
  <c r="O1168" i="1"/>
  <c r="O2086" i="1" s="1"/>
  <c r="T126" i="12"/>
  <c r="U126" i="12" s="1"/>
  <c r="P767" i="1" s="1"/>
  <c r="P1685" i="1" s="1"/>
  <c r="O766" i="1"/>
  <c r="O1684" i="1" s="1"/>
  <c r="O456" i="1"/>
  <c r="O1374" i="1" s="1"/>
  <c r="S1817" i="1"/>
  <c r="S899" i="1"/>
  <c r="P259" i="12"/>
  <c r="K900" i="1" s="1"/>
  <c r="K1818" i="1" s="1"/>
  <c r="Q1642" i="1"/>
  <c r="Q724" i="1"/>
  <c r="K1062" i="1"/>
  <c r="K1980" i="1" s="1"/>
  <c r="N1121" i="1"/>
  <c r="N2039" i="1" s="1"/>
  <c r="R455" i="1"/>
  <c r="M1012" i="1"/>
  <c r="M1930" i="1" s="1"/>
  <c r="S94" i="1"/>
  <c r="Q1625" i="1"/>
  <c r="Q707" i="1"/>
  <c r="L1122" i="1"/>
  <c r="L2040" i="1" s="1"/>
  <c r="Y204" i="1" s="1"/>
  <c r="R204" i="1"/>
  <c r="S1826" i="1"/>
  <c r="S908" i="1"/>
  <c r="R602" i="1"/>
  <c r="Q804" i="1"/>
  <c r="S1633" i="1"/>
  <c r="S715" i="1"/>
  <c r="M1163" i="1"/>
  <c r="M2081" i="1" s="1"/>
  <c r="Q1629" i="1"/>
  <c r="Q711" i="1"/>
  <c r="Q1364" i="1"/>
  <c r="Q446" i="1"/>
  <c r="Q1667" i="1"/>
  <c r="Q749" i="1"/>
  <c r="M1108" i="1"/>
  <c r="M2026" i="1" s="1"/>
  <c r="S190" i="1"/>
  <c r="Q1007" i="1"/>
  <c r="N1133" i="1"/>
  <c r="N2051" i="1" s="1"/>
  <c r="T44" i="12"/>
  <c r="K1004" i="1"/>
  <c r="K1922" i="1" s="1"/>
  <c r="Q86" i="1"/>
  <c r="K989" i="1"/>
  <c r="K46" i="1"/>
  <c r="O833" i="1"/>
  <c r="O1751" i="1" s="1"/>
  <c r="AH192" i="12"/>
  <c r="O221" i="1" s="1"/>
  <c r="S192" i="12"/>
  <c r="N833" i="1" s="1"/>
  <c r="N1751" i="1" s="1"/>
  <c r="U192" i="12"/>
  <c r="P833" i="1" s="1"/>
  <c r="P1751" i="1" s="1"/>
  <c r="T193" i="12"/>
  <c r="AA193" i="12" s="1"/>
  <c r="M1008" i="1"/>
  <c r="M1926" i="1" s="1"/>
  <c r="O522" i="1"/>
  <c r="O1440" i="1" s="1"/>
  <c r="P522" i="1"/>
  <c r="P1440" i="1" s="1"/>
  <c r="N522" i="1"/>
  <c r="N1440" i="1" s="1"/>
  <c r="O1134" i="1"/>
  <c r="O2052" i="1" s="1"/>
  <c r="AI187" i="12"/>
  <c r="P216" i="1" s="1"/>
  <c r="AG187" i="12"/>
  <c r="N216" i="1" s="1"/>
  <c r="L1109" i="1"/>
  <c r="L2027" i="1" s="1"/>
  <c r="Y191" i="1" s="1"/>
  <c r="R191" i="1"/>
  <c r="Q1975" i="1"/>
  <c r="Q1057" i="1"/>
  <c r="R1642" i="1"/>
  <c r="R724" i="1"/>
  <c r="R1972" i="1"/>
  <c r="R1054" i="1"/>
  <c r="S2076" i="1"/>
  <c r="S1158" i="1"/>
  <c r="S20" i="1"/>
  <c r="S356" i="1"/>
  <c r="S364" i="1"/>
  <c r="O1013" i="1"/>
  <c r="O1931" i="1" s="1"/>
  <c r="AG66" i="12"/>
  <c r="AI66" i="12"/>
  <c r="S967" i="1"/>
  <c r="Q1310" i="1"/>
  <c r="Q392" i="1"/>
  <c r="L373" i="1"/>
  <c r="O981" i="1"/>
  <c r="O1899" i="1" s="1"/>
  <c r="O38" i="1"/>
  <c r="Q1314" i="1"/>
  <c r="Q396" i="1"/>
  <c r="R976" i="1"/>
  <c r="Q368" i="1"/>
  <c r="Q1971" i="1"/>
  <c r="Q1053" i="1"/>
  <c r="R2035" i="1"/>
  <c r="R1117" i="1"/>
  <c r="C13" i="4" s="1"/>
  <c r="R2127" i="1"/>
  <c r="R1209" i="1"/>
  <c r="Q1929" i="1"/>
  <c r="Q1011" i="1"/>
  <c r="R107" i="1"/>
  <c r="Q286" i="1"/>
  <c r="R770" i="1"/>
  <c r="Q671" i="1"/>
  <c r="Q356" i="1"/>
  <c r="Q1621" i="1"/>
  <c r="Q703" i="1"/>
  <c r="R1621" i="1"/>
  <c r="R703" i="1"/>
  <c r="Q688" i="1"/>
  <c r="K1606" i="1"/>
  <c r="R43" i="12"/>
  <c r="M684" i="1" s="1"/>
  <c r="L684" i="1"/>
  <c r="P43" i="12"/>
  <c r="K684" i="1" s="1"/>
  <c r="AI191" i="12"/>
  <c r="P220" i="1" s="1"/>
  <c r="O1138" i="1"/>
  <c r="O2056" i="1" s="1"/>
  <c r="AG191" i="12"/>
  <c r="N220" i="1" s="1"/>
  <c r="M980" i="1"/>
  <c r="M37" i="1"/>
  <c r="S1971" i="1"/>
  <c r="S1053" i="1"/>
  <c r="R1726" i="1"/>
  <c r="R808" i="1"/>
  <c r="S93" i="1"/>
  <c r="R1633" i="1"/>
  <c r="R715" i="1"/>
  <c r="S286" i="1"/>
  <c r="R1989" i="1"/>
  <c r="R1071" i="1"/>
  <c r="S32" i="1"/>
  <c r="R144" i="1"/>
  <c r="S1318" i="1"/>
  <c r="S400" i="1"/>
  <c r="S1725" i="1"/>
  <c r="S807" i="1"/>
  <c r="P1054" i="1"/>
  <c r="P1972" i="1" s="1"/>
  <c r="M1154" i="1"/>
  <c r="M2072" i="1" s="1"/>
  <c r="Q1671" i="1"/>
  <c r="Q753" i="1"/>
  <c r="P1058" i="1"/>
  <c r="P1976" i="1" s="1"/>
  <c r="N1025" i="1"/>
  <c r="N1943" i="1" s="1"/>
  <c r="S1767" i="1"/>
  <c r="S849" i="1"/>
  <c r="K1016" i="1"/>
  <c r="K1934" i="1" s="1"/>
  <c r="S1780" i="1"/>
  <c r="S862" i="1"/>
  <c r="D15" i="4" s="1"/>
  <c r="Q1771" i="1"/>
  <c r="Q853" i="1"/>
  <c r="L1076" i="1"/>
  <c r="L1994" i="1" s="1"/>
  <c r="Y158" i="1" s="1"/>
  <c r="O1030" i="1"/>
  <c r="O1948" i="1" s="1"/>
  <c r="Q1414" i="1"/>
  <c r="Q496" i="1"/>
  <c r="L1205" i="1"/>
  <c r="L2123" i="1" s="1"/>
  <c r="Y287" i="1" s="1"/>
  <c r="R287" i="1"/>
  <c r="R418" i="1"/>
  <c r="S1469" i="1"/>
  <c r="S551" i="1"/>
  <c r="Q1679" i="1"/>
  <c r="Q761" i="1"/>
  <c r="N1071" i="1"/>
  <c r="N1989" i="1" s="1"/>
  <c r="S1625" i="1"/>
  <c r="S707" i="1"/>
  <c r="Q1423" i="1"/>
  <c r="Q505" i="1"/>
  <c r="B11" i="4" s="1"/>
  <c r="I28" i="4" s="1"/>
  <c r="I33" i="4" s="1"/>
  <c r="S1460" i="1"/>
  <c r="S542" i="1"/>
  <c r="K1025" i="1"/>
  <c r="K1943" i="1" s="1"/>
  <c r="P1062" i="1"/>
  <c r="P1980" i="1" s="1"/>
  <c r="S1331" i="1"/>
  <c r="S413" i="1"/>
  <c r="N1008" i="1"/>
  <c r="N1926" i="1" s="1"/>
  <c r="P1142" i="1"/>
  <c r="P2060" i="1" s="1"/>
  <c r="R1675" i="1"/>
  <c r="R757" i="1"/>
  <c r="K1893" i="1"/>
  <c r="K1585" i="1"/>
  <c r="Q1585" i="1" s="1"/>
  <c r="Q667" i="1"/>
  <c r="T139" i="12"/>
  <c r="O775" i="1"/>
  <c r="O1693" i="1" s="1"/>
  <c r="R1771" i="1"/>
  <c r="R853" i="1"/>
  <c r="L397" i="1"/>
  <c r="L1315" i="1" s="1"/>
  <c r="AB91" i="1" s="1"/>
  <c r="M397" i="1"/>
  <c r="M1315" i="1" s="1"/>
  <c r="M1606" i="1"/>
  <c r="K972" i="1"/>
  <c r="K29" i="1"/>
  <c r="Q1675" i="1"/>
  <c r="Q757" i="1"/>
  <c r="O977" i="1"/>
  <c r="O1895" i="1" s="1"/>
  <c r="O34" i="1"/>
  <c r="R34" i="1" s="1"/>
  <c r="N968" i="1"/>
  <c r="N1886" i="1" s="1"/>
  <c r="N25" i="1"/>
  <c r="Q25" i="1" s="1"/>
  <c r="K1209" i="1"/>
  <c r="K2127" i="1" s="1"/>
  <c r="N1054" i="1"/>
  <c r="N1972" i="1" s="1"/>
  <c r="O1055" i="1"/>
  <c r="O1973" i="1" s="1"/>
  <c r="K1154" i="1"/>
  <c r="K2072" i="1" s="1"/>
  <c r="N1155" i="1"/>
  <c r="N2073" i="1" s="1"/>
  <c r="S1671" i="1"/>
  <c r="S753" i="1"/>
  <c r="U259" i="12"/>
  <c r="P900" i="1" s="1"/>
  <c r="P1818" i="1" s="1"/>
  <c r="N1058" i="1"/>
  <c r="N1976" i="1" s="1"/>
  <c r="S1360" i="1"/>
  <c r="S442" i="1"/>
  <c r="K1063" i="1"/>
  <c r="K1981" i="1" s="1"/>
  <c r="T122" i="12"/>
  <c r="O763" i="1" s="1"/>
  <c r="O1681" i="1" s="1"/>
  <c r="Q1767" i="1"/>
  <c r="Q849" i="1"/>
  <c r="P1209" i="1"/>
  <c r="P2127" i="1" s="1"/>
  <c r="Q1368" i="1"/>
  <c r="Q450" i="1"/>
  <c r="Q1780" i="1"/>
  <c r="Q862" i="1"/>
  <c r="B15" i="4" s="1"/>
  <c r="L1159" i="1"/>
  <c r="L2077" i="1" s="1"/>
  <c r="Y241" i="1" s="1"/>
  <c r="R241" i="1"/>
  <c r="Q126" i="12"/>
  <c r="L767" i="1" s="1"/>
  <c r="L1685" i="1" s="1"/>
  <c r="L766" i="1"/>
  <c r="L1684" i="1" s="1"/>
  <c r="Q1377" i="1"/>
  <c r="Q459" i="1"/>
  <c r="T80" i="12"/>
  <c r="O721" i="1" s="1"/>
  <c r="O1639" i="1" s="1"/>
  <c r="O720" i="1"/>
  <c r="O1638" i="1" s="1"/>
  <c r="S1414" i="1"/>
  <c r="S496" i="1"/>
  <c r="O1076" i="1"/>
  <c r="O1994" i="1" s="1"/>
  <c r="AH121" i="12"/>
  <c r="O150" i="1" s="1"/>
  <c r="AE259" i="12"/>
  <c r="L288" i="1" s="1"/>
  <c r="Z287" i="1" s="1"/>
  <c r="Q80" i="12"/>
  <c r="L721" i="1" s="1"/>
  <c r="L1639" i="1" s="1"/>
  <c r="L720" i="1"/>
  <c r="L1638" i="1" s="1"/>
  <c r="AC108" i="1" s="1"/>
  <c r="P1121" i="1"/>
  <c r="P2039" i="1" s="1"/>
  <c r="S1679" i="1"/>
  <c r="S761" i="1"/>
  <c r="P1016" i="1"/>
  <c r="P1934" i="1" s="1"/>
  <c r="L1013" i="1"/>
  <c r="S1734" i="1"/>
  <c r="S816" i="1"/>
  <c r="R821" i="1"/>
  <c r="Q1826" i="1"/>
  <c r="Q908" i="1"/>
  <c r="R913" i="1"/>
  <c r="Q1460" i="1"/>
  <c r="Q542" i="1"/>
  <c r="S1411" i="1"/>
  <c r="S493" i="1"/>
  <c r="M1025" i="1"/>
  <c r="M1943" i="1" s="1"/>
  <c r="Q1633" i="1"/>
  <c r="Q715" i="1"/>
  <c r="N1062" i="1"/>
  <c r="N1980" i="1" s="1"/>
  <c r="R712" i="1"/>
  <c r="L1017" i="1"/>
  <c r="S1364" i="1"/>
  <c r="S446" i="1"/>
  <c r="Q1331" i="1"/>
  <c r="Q413" i="1"/>
  <c r="L1055" i="1"/>
  <c r="L1973" i="1" s="1"/>
  <c r="Y137" i="1" s="1"/>
  <c r="M1071" i="1"/>
  <c r="M1989" i="1" s="1"/>
  <c r="O1021" i="1"/>
  <c r="O1939" i="1" s="1"/>
  <c r="Q808" i="1"/>
  <c r="T48" i="12"/>
  <c r="S86" i="1"/>
  <c r="M1004" i="1"/>
  <c r="M1922" i="1" s="1"/>
  <c r="M46" i="1"/>
  <c r="M989" i="1"/>
  <c r="K1008" i="1"/>
  <c r="K1926" i="1" s="1"/>
  <c r="S1921" i="1"/>
  <c r="S1003" i="1"/>
  <c r="T189" i="12"/>
  <c r="AA189" i="12" s="1"/>
  <c r="O829" i="1"/>
  <c r="O1747" i="1" s="1"/>
  <c r="AH188" i="12"/>
  <c r="O217" i="1" s="1"/>
  <c r="U188" i="12"/>
  <c r="P829" i="1" s="1"/>
  <c r="P1747" i="1" s="1"/>
  <c r="S188" i="12"/>
  <c r="N829" i="1" s="1"/>
  <c r="N1747" i="1" s="1"/>
  <c r="R2026" i="1"/>
  <c r="R1108" i="1"/>
  <c r="S1278" i="1"/>
  <c r="S360" i="1"/>
  <c r="O708" i="1"/>
  <c r="O1626" i="1" s="1"/>
  <c r="AH67" i="12"/>
  <c r="S67" i="12"/>
  <c r="N708" i="1" s="1"/>
  <c r="N1626" i="1" s="1"/>
  <c r="U67" i="12"/>
  <c r="P708" i="1" s="1"/>
  <c r="P1626" i="1" s="1"/>
  <c r="K1894" i="1"/>
  <c r="R1310" i="1"/>
  <c r="R392" i="1"/>
  <c r="M1597" i="1"/>
  <c r="O850" i="1"/>
  <c r="O1768" i="1" s="1"/>
  <c r="U209" i="12"/>
  <c r="P850" i="1" s="1"/>
  <c r="P1768" i="1" s="1"/>
  <c r="T210" i="12"/>
  <c r="AA210" i="12" s="1"/>
  <c r="AH209" i="12"/>
  <c r="O238" i="1" s="1"/>
  <c r="S209" i="12"/>
  <c r="N850" i="1" s="1"/>
  <c r="N1768" i="1" s="1"/>
  <c r="L361" i="1"/>
  <c r="M361" i="1"/>
  <c r="L973" i="1"/>
  <c r="L30" i="1"/>
  <c r="R1314" i="1"/>
  <c r="R396" i="1"/>
  <c r="O1063" i="1"/>
  <c r="O1981" i="1" s="1"/>
  <c r="R145" i="1"/>
  <c r="Q1938" i="1"/>
  <c r="Q1020" i="1"/>
  <c r="R1012" i="1"/>
  <c r="R1722" i="1"/>
  <c r="R804" i="1"/>
  <c r="R1025" i="1"/>
  <c r="Q2122" i="1"/>
  <c r="Q1204" i="1"/>
  <c r="K1902" i="1"/>
  <c r="Q1902" i="1" s="1"/>
  <c r="Q984" i="1"/>
  <c r="L1009" i="1"/>
  <c r="R91" i="1"/>
  <c r="AF62" i="12"/>
  <c r="AD62" i="12"/>
  <c r="Q240" i="1"/>
  <c r="K382" i="1"/>
  <c r="L382" i="1"/>
  <c r="L994" i="1"/>
  <c r="L51" i="1"/>
  <c r="L1890" i="1"/>
  <c r="Y29" i="1" s="1"/>
  <c r="R972" i="1"/>
  <c r="K980" i="1"/>
  <c r="K37" i="1"/>
  <c r="R1817" i="1"/>
  <c r="R899" i="1"/>
  <c r="R236" i="1"/>
  <c r="Q76" i="12"/>
  <c r="L716" i="1"/>
  <c r="L1634" i="1" s="1"/>
  <c r="AC104" i="1" s="1"/>
  <c r="S2122" i="1"/>
  <c r="S1204" i="1"/>
  <c r="R1980" i="1"/>
  <c r="R1062" i="1"/>
  <c r="Q1925" i="1"/>
  <c r="R1894" i="1"/>
  <c r="R1589" i="1"/>
  <c r="R1274" i="1"/>
  <c r="U149" i="13"/>
  <c r="AA149" i="13"/>
  <c r="AH149" i="13"/>
  <c r="S149" i="13"/>
  <c r="T150" i="13"/>
  <c r="R175" i="13"/>
  <c r="P175" i="13"/>
  <c r="AE175" i="13"/>
  <c r="X175" i="13"/>
  <c r="Q176" i="13"/>
  <c r="AE122" i="13"/>
  <c r="X122" i="13"/>
  <c r="R122" i="13"/>
  <c r="P122" i="13"/>
  <c r="Q123" i="13"/>
  <c r="AB139" i="13"/>
  <c r="Z139" i="13"/>
  <c r="Y165" i="13"/>
  <c r="W165" i="13"/>
  <c r="S166" i="13"/>
  <c r="AH166" i="13"/>
  <c r="AA166" i="13"/>
  <c r="U166" i="13"/>
  <c r="AG139" i="13"/>
  <c r="AI139" i="13"/>
  <c r="AB168" i="13"/>
  <c r="Z168" i="13"/>
  <c r="U147" i="13"/>
  <c r="S147" i="13"/>
  <c r="AA147" i="13"/>
  <c r="AH147" i="13"/>
  <c r="S156" i="13"/>
  <c r="T152" i="13"/>
  <c r="AA156" i="13"/>
  <c r="AH156" i="13"/>
  <c r="T153" i="13"/>
  <c r="T154" i="13" s="1"/>
  <c r="U156" i="13"/>
  <c r="Y82" i="13"/>
  <c r="W82" i="13"/>
  <c r="AF135" i="13"/>
  <c r="AD135" i="13"/>
  <c r="AF93" i="13"/>
  <c r="AD93" i="13"/>
  <c r="AD116" i="13"/>
  <c r="AF116" i="13"/>
  <c r="AF78" i="13"/>
  <c r="AD78" i="13"/>
  <c r="X62" i="13"/>
  <c r="P62" i="13"/>
  <c r="AE62" i="13"/>
  <c r="R62" i="13"/>
  <c r="Y61" i="13"/>
  <c r="W61" i="13"/>
  <c r="AD112" i="13"/>
  <c r="AF112" i="13"/>
  <c r="AE144" i="13"/>
  <c r="R144" i="13"/>
  <c r="X144" i="13"/>
  <c r="P144" i="13"/>
  <c r="Q145" i="13"/>
  <c r="Y143" i="13"/>
  <c r="W143" i="13"/>
  <c r="AF177" i="13"/>
  <c r="AD177" i="13"/>
  <c r="W92" i="13"/>
  <c r="Y92" i="13"/>
  <c r="U83" i="13"/>
  <c r="AA83" i="13"/>
  <c r="AH83" i="13"/>
  <c r="S83" i="13"/>
  <c r="AF151" i="13"/>
  <c r="AD151" i="13"/>
  <c r="AD142" i="13"/>
  <c r="AF142" i="13"/>
  <c r="Y125" i="13"/>
  <c r="W125" i="13"/>
  <c r="W86" i="13"/>
  <c r="Y86" i="13"/>
  <c r="AI144" i="13"/>
  <c r="AG144" i="13"/>
  <c r="AF117" i="13"/>
  <c r="AD117" i="13"/>
  <c r="P170" i="13"/>
  <c r="R170" i="13"/>
  <c r="X170" i="13"/>
  <c r="AE170" i="13"/>
  <c r="Q171" i="13"/>
  <c r="X166" i="13"/>
  <c r="P166" i="13"/>
  <c r="AE166" i="13"/>
  <c r="R166" i="13"/>
  <c r="AF165" i="13"/>
  <c r="AD165" i="13"/>
  <c r="Z165" i="13"/>
  <c r="AB165" i="13"/>
  <c r="U140" i="13"/>
  <c r="AH140" i="13"/>
  <c r="AA140" i="13"/>
  <c r="S140" i="13"/>
  <c r="AB177" i="13"/>
  <c r="Z177" i="13"/>
  <c r="AG168" i="13"/>
  <c r="AI168" i="13"/>
  <c r="Z151" i="13"/>
  <c r="AB151" i="13"/>
  <c r="AB143" i="13"/>
  <c r="Z143" i="13"/>
  <c r="AD57" i="13"/>
  <c r="AF57" i="13"/>
  <c r="AG78" i="13"/>
  <c r="AI78" i="13"/>
  <c r="AI88" i="13"/>
  <c r="AG88" i="13"/>
  <c r="AE83" i="13"/>
  <c r="R83" i="13"/>
  <c r="P83" i="13"/>
  <c r="X83" i="13"/>
  <c r="AD82" i="13"/>
  <c r="AF82" i="13"/>
  <c r="Y78" i="13"/>
  <c r="W78" i="13"/>
  <c r="Z90" i="13"/>
  <c r="AB90" i="13"/>
  <c r="X113" i="13"/>
  <c r="R113" i="13"/>
  <c r="P113" i="13"/>
  <c r="AE113" i="13"/>
  <c r="Q114" i="13"/>
  <c r="W112" i="13"/>
  <c r="Y112" i="13"/>
  <c r="P182" i="13"/>
  <c r="AE182" i="13"/>
  <c r="X182" i="13"/>
  <c r="R182" i="13"/>
  <c r="Q187" i="13"/>
  <c r="Q178" i="13"/>
  <c r="Z142" i="13"/>
  <c r="AB142" i="13"/>
  <c r="AI82" i="13"/>
  <c r="AG82" i="13"/>
  <c r="W151" i="13"/>
  <c r="Y151" i="13"/>
  <c r="X156" i="13"/>
  <c r="R156" i="13"/>
  <c r="P156" i="13"/>
  <c r="Q152" i="13"/>
  <c r="AE156" i="13"/>
  <c r="Z161" i="13"/>
  <c r="AB161" i="13"/>
  <c r="AF125" i="13"/>
  <c r="AD125" i="13"/>
  <c r="R87" i="13"/>
  <c r="AE87" i="13"/>
  <c r="X87" i="13"/>
  <c r="P87" i="13"/>
  <c r="Q88" i="13"/>
  <c r="AI169" i="13"/>
  <c r="AG169" i="13"/>
  <c r="AF169" i="13"/>
  <c r="AD169" i="13"/>
  <c r="N115" i="13"/>
  <c r="L115" i="13"/>
  <c r="AD140" i="13"/>
  <c r="AF140" i="13"/>
  <c r="AI165" i="13"/>
  <c r="AG165" i="13"/>
  <c r="AA173" i="13"/>
  <c r="U173" i="13"/>
  <c r="S173" i="13"/>
  <c r="AH173" i="13"/>
  <c r="AH182" i="13"/>
  <c r="T178" i="13"/>
  <c r="T179" i="13" s="1"/>
  <c r="T187" i="13"/>
  <c r="U182" i="13"/>
  <c r="AA182" i="13"/>
  <c r="S182" i="13"/>
  <c r="AB57" i="13"/>
  <c r="Z57" i="13"/>
  <c r="AI151" i="13"/>
  <c r="AG151" i="13"/>
  <c r="AG143" i="13"/>
  <c r="AI143" i="13"/>
  <c r="AA91" i="13"/>
  <c r="S91" i="13"/>
  <c r="AH91" i="13"/>
  <c r="U91" i="13"/>
  <c r="T92" i="13"/>
  <c r="Y57" i="13"/>
  <c r="W57" i="13"/>
  <c r="AB62" i="13"/>
  <c r="Z62" i="13"/>
  <c r="AB88" i="13"/>
  <c r="Z88" i="13"/>
  <c r="AD168" i="13"/>
  <c r="AF168" i="13"/>
  <c r="AF143" i="13"/>
  <c r="AD143" i="13"/>
  <c r="P174" i="13"/>
  <c r="AE174" i="13"/>
  <c r="X174" i="13"/>
  <c r="R174" i="13"/>
  <c r="W177" i="13"/>
  <c r="Y177" i="13"/>
  <c r="AF92" i="13"/>
  <c r="AD92" i="13"/>
  <c r="AI142" i="13"/>
  <c r="AG142" i="13"/>
  <c r="N110" i="13"/>
  <c r="L110" i="13"/>
  <c r="AF160" i="13"/>
  <c r="AD160" i="13"/>
  <c r="AE147" i="13"/>
  <c r="P147" i="13"/>
  <c r="X147" i="13"/>
  <c r="R147" i="13"/>
  <c r="AF90" i="13"/>
  <c r="AD90" i="13"/>
  <c r="W91" i="13"/>
  <c r="Y91" i="13"/>
  <c r="K84" i="13"/>
  <c r="I84" i="13"/>
  <c r="S145" i="13"/>
  <c r="AH145" i="13"/>
  <c r="U145" i="13"/>
  <c r="AA145" i="13"/>
  <c r="W140" i="13"/>
  <c r="Y140" i="13"/>
  <c r="AI177" i="13"/>
  <c r="AG177" i="13"/>
  <c r="T174" i="13"/>
  <c r="AG57" i="13"/>
  <c r="AI57" i="13"/>
  <c r="S148" i="13"/>
  <c r="AH148" i="13"/>
  <c r="AA148" i="13"/>
  <c r="U148" i="13"/>
  <c r="AB78" i="13"/>
  <c r="Z78" i="13"/>
  <c r="AG62" i="13"/>
  <c r="AI62" i="13"/>
  <c r="Y135" i="13"/>
  <c r="W135" i="13"/>
  <c r="Y168" i="13"/>
  <c r="W168" i="13"/>
  <c r="W93" i="13"/>
  <c r="Y93" i="13"/>
  <c r="W116" i="13"/>
  <c r="Y116" i="13"/>
  <c r="AI90" i="13"/>
  <c r="AG90" i="13"/>
  <c r="AD61" i="13"/>
  <c r="AF61" i="13"/>
  <c r="R173" i="13"/>
  <c r="AE173" i="13"/>
  <c r="X173" i="13"/>
  <c r="P173" i="13"/>
  <c r="Z82" i="13"/>
  <c r="AB82" i="13"/>
  <c r="K110" i="13"/>
  <c r="I110" i="13"/>
  <c r="AE161" i="13"/>
  <c r="P161" i="13"/>
  <c r="X161" i="13"/>
  <c r="R161" i="13"/>
  <c r="Y160" i="13"/>
  <c r="W160" i="13"/>
  <c r="Q148" i="13"/>
  <c r="Y142" i="13"/>
  <c r="W142" i="13"/>
  <c r="W90" i="13"/>
  <c r="Y90" i="13"/>
  <c r="AF91" i="13"/>
  <c r="AD91" i="13"/>
  <c r="AI161" i="13"/>
  <c r="AG161" i="13"/>
  <c r="P121" i="13"/>
  <c r="AE121" i="13"/>
  <c r="X121" i="13"/>
  <c r="R121" i="13"/>
  <c r="AF86" i="13"/>
  <c r="AD86" i="13"/>
  <c r="AH170" i="13"/>
  <c r="AA170" i="13"/>
  <c r="U170" i="13"/>
  <c r="S170" i="13"/>
  <c r="T171" i="13"/>
  <c r="AB169" i="13"/>
  <c r="Z169" i="13"/>
  <c r="Z144" i="13"/>
  <c r="AB144" i="13"/>
  <c r="X118" i="13"/>
  <c r="R118" i="13"/>
  <c r="P118" i="13"/>
  <c r="AE118" i="13"/>
  <c r="Q119" i="13"/>
  <c r="W117" i="13"/>
  <c r="Y117" i="13"/>
  <c r="W169" i="13"/>
  <c r="Y169" i="13"/>
  <c r="M501" i="1"/>
  <c r="M1419" i="1" s="1"/>
  <c r="K501" i="1"/>
  <c r="K1419" i="1" s="1"/>
  <c r="R1515" i="1"/>
  <c r="R1671" i="1"/>
  <c r="AD112" i="12"/>
  <c r="K141" i="1" s="1"/>
  <c r="AF112" i="12"/>
  <c r="M141" i="1" s="1"/>
  <c r="AG62" i="12"/>
  <c r="AI62" i="12"/>
  <c r="AG212" i="12"/>
  <c r="N241" i="1" s="1"/>
  <c r="AI212" i="12"/>
  <c r="P241" i="1" s="1"/>
  <c r="Y221" i="12"/>
  <c r="M556" i="1" s="1"/>
  <c r="M1474" i="1" s="1"/>
  <c r="W221" i="12"/>
  <c r="K556" i="1" s="1"/>
  <c r="K1474" i="1" s="1"/>
  <c r="AE217" i="12"/>
  <c r="L246" i="1" s="1"/>
  <c r="P217" i="12"/>
  <c r="K858" i="1" s="1"/>
  <c r="K1776" i="1" s="1"/>
  <c r="L552" i="1"/>
  <c r="L1470" i="1" s="1"/>
  <c r="R217" i="12"/>
  <c r="M858" i="1" s="1"/>
  <c r="M1776" i="1" s="1"/>
  <c r="R1688" i="1"/>
  <c r="AE125" i="12"/>
  <c r="L154" i="1" s="1"/>
  <c r="P125" i="12"/>
  <c r="K766" i="1" s="1"/>
  <c r="K1684" i="1" s="1"/>
  <c r="R125" i="12"/>
  <c r="M766" i="1" s="1"/>
  <c r="M1684" i="1" s="1"/>
  <c r="L460" i="1"/>
  <c r="L1378" i="1" s="1"/>
  <c r="AD129" i="12"/>
  <c r="K158" i="1" s="1"/>
  <c r="AF129" i="12"/>
  <c r="M158" i="1" s="1"/>
  <c r="R1414" i="1"/>
  <c r="Y83" i="12"/>
  <c r="M418" i="1" s="1"/>
  <c r="M1336" i="1" s="1"/>
  <c r="W83" i="12"/>
  <c r="K418" i="1" s="1"/>
  <c r="K1336" i="1" s="1"/>
  <c r="AI120" i="12"/>
  <c r="P149" i="1" s="1"/>
  <c r="AG120" i="12"/>
  <c r="N149" i="1" s="1"/>
  <c r="R1625" i="1"/>
  <c r="AD66" i="12"/>
  <c r="AF66" i="12"/>
  <c r="R1411" i="1"/>
  <c r="Y163" i="12"/>
  <c r="M498" i="1" s="1"/>
  <c r="M1416" i="1" s="1"/>
  <c r="W163" i="12"/>
  <c r="K498" i="1" s="1"/>
  <c r="K1416" i="1" s="1"/>
  <c r="U272" i="12"/>
  <c r="P913" i="1" s="1"/>
  <c r="P1831" i="1" s="1"/>
  <c r="S272" i="12"/>
  <c r="N913" i="1" s="1"/>
  <c r="N1831" i="1" s="1"/>
  <c r="T277" i="12"/>
  <c r="O918" i="1" s="1"/>
  <c r="O1836" i="1" s="1"/>
  <c r="AA272" i="12"/>
  <c r="O607" i="1" s="1"/>
  <c r="O1525" i="1" s="1"/>
  <c r="T268" i="12"/>
  <c r="AA268" i="12" s="1"/>
  <c r="AH272" i="12"/>
  <c r="O301" i="1" s="1"/>
  <c r="R1322" i="1"/>
  <c r="R1629" i="1"/>
  <c r="AD70" i="12"/>
  <c r="AF70" i="12"/>
  <c r="R1364" i="1"/>
  <c r="R1331" i="1"/>
  <c r="R1667" i="1"/>
  <c r="AD108" i="12"/>
  <c r="K137" i="1" s="1"/>
  <c r="AF108" i="12"/>
  <c r="M137" i="1" s="1"/>
  <c r="N409" i="1"/>
  <c r="N1327" i="1" s="1"/>
  <c r="R1318" i="1"/>
  <c r="M447" i="1"/>
  <c r="M1365" i="1" s="1"/>
  <c r="N447" i="1"/>
  <c r="N1365" i="1" s="1"/>
  <c r="P447" i="1"/>
  <c r="P1365" i="1" s="1"/>
  <c r="R1360" i="1"/>
  <c r="P397" i="1"/>
  <c r="P1315" i="1" s="1"/>
  <c r="N397" i="1"/>
  <c r="N1315" i="1" s="1"/>
  <c r="U213" i="12"/>
  <c r="P854" i="1" s="1"/>
  <c r="P1772" i="1" s="1"/>
  <c r="AH213" i="12"/>
  <c r="O242" i="1" s="1"/>
  <c r="S213" i="12"/>
  <c r="N854" i="1" s="1"/>
  <c r="N1772" i="1" s="1"/>
  <c r="O548" i="1"/>
  <c r="O1466" i="1" s="1"/>
  <c r="T214" i="12"/>
  <c r="P547" i="1"/>
  <c r="P1465" i="1" s="1"/>
  <c r="N547" i="1"/>
  <c r="N1465" i="1" s="1"/>
  <c r="R1718" i="1"/>
  <c r="AE209" i="12"/>
  <c r="L238" i="1" s="1"/>
  <c r="P209" i="12"/>
  <c r="K850" i="1" s="1"/>
  <c r="K1768" i="1" s="1"/>
  <c r="L544" i="1"/>
  <c r="L1462" i="1" s="1"/>
  <c r="R209" i="12"/>
  <c r="M850" i="1" s="1"/>
  <c r="M1768" i="1" s="1"/>
  <c r="Q210" i="12"/>
  <c r="L851" i="1" s="1"/>
  <c r="L1769" i="1" s="1"/>
  <c r="AD208" i="12"/>
  <c r="K237" i="1" s="1"/>
  <c r="AF208" i="12"/>
  <c r="M237" i="1" s="1"/>
  <c r="P518" i="1"/>
  <c r="P1436" i="1" s="1"/>
  <c r="N518" i="1"/>
  <c r="N1436" i="1" s="1"/>
  <c r="R1780" i="1"/>
  <c r="C15" i="4"/>
  <c r="Q218" i="12"/>
  <c r="L859" i="1" s="1"/>
  <c r="L1777" i="1" s="1"/>
  <c r="Y129" i="12"/>
  <c r="M464" i="1" s="1"/>
  <c r="M1382" i="1" s="1"/>
  <c r="W129" i="12"/>
  <c r="K464" i="1" s="1"/>
  <c r="K1382" i="1" s="1"/>
  <c r="AE134" i="12"/>
  <c r="L163" i="1" s="1"/>
  <c r="Q130" i="12"/>
  <c r="L771" i="1" s="1"/>
  <c r="L1689" i="1" s="1"/>
  <c r="P134" i="12"/>
  <c r="K775" i="1" s="1"/>
  <c r="K1693" i="1" s="1"/>
  <c r="R134" i="12"/>
  <c r="M775" i="1" s="1"/>
  <c r="M1693" i="1" s="1"/>
  <c r="X134" i="12"/>
  <c r="U75" i="12"/>
  <c r="P716" i="1" s="1"/>
  <c r="P1634" i="1" s="1"/>
  <c r="AH75" i="12"/>
  <c r="O410" i="1"/>
  <c r="O1328" i="1" s="1"/>
  <c r="S75" i="12"/>
  <c r="N716" i="1" s="1"/>
  <c r="N1634" i="1" s="1"/>
  <c r="T76" i="12"/>
  <c r="O717" i="1" s="1"/>
  <c r="O1635" i="1" s="1"/>
  <c r="AI221" i="12"/>
  <c r="P250" i="1" s="1"/>
  <c r="AG221" i="12"/>
  <c r="N250" i="1" s="1"/>
  <c r="Z129" i="12"/>
  <c r="N464" i="1" s="1"/>
  <c r="N1382" i="1" s="1"/>
  <c r="AB129" i="12"/>
  <c r="P464" i="1" s="1"/>
  <c r="P1382" i="1" s="1"/>
  <c r="R1469" i="1"/>
  <c r="R1734" i="1"/>
  <c r="AE171" i="12"/>
  <c r="L200" i="1" s="1"/>
  <c r="P171" i="12"/>
  <c r="K812" i="1" s="1"/>
  <c r="K1730" i="1" s="1"/>
  <c r="R171" i="12"/>
  <c r="M812" i="1" s="1"/>
  <c r="M1730" i="1" s="1"/>
  <c r="L506" i="1"/>
  <c r="L1424" i="1" s="1"/>
  <c r="AD175" i="12"/>
  <c r="K204" i="1" s="1"/>
  <c r="AF175" i="12"/>
  <c r="M204" i="1" s="1"/>
  <c r="L598" i="1"/>
  <c r="L1516" i="1" s="1"/>
  <c r="AE263" i="12"/>
  <c r="L292" i="1" s="1"/>
  <c r="P263" i="12"/>
  <c r="K904" i="1" s="1"/>
  <c r="K1822" i="1" s="1"/>
  <c r="R263" i="12"/>
  <c r="M904" i="1" s="1"/>
  <c r="M1822" i="1" s="1"/>
  <c r="R1460" i="1"/>
  <c r="S263" i="12"/>
  <c r="N904" i="1" s="1"/>
  <c r="N1822" i="1" s="1"/>
  <c r="U263" i="12"/>
  <c r="P904" i="1" s="1"/>
  <c r="P1822" i="1" s="1"/>
  <c r="AH263" i="12"/>
  <c r="O292" i="1" s="1"/>
  <c r="T264" i="12"/>
  <c r="AD74" i="12"/>
  <c r="AF74" i="12"/>
  <c r="M405" i="1"/>
  <c r="M1323" i="1" s="1"/>
  <c r="M443" i="1"/>
  <c r="M1361" i="1" s="1"/>
  <c r="K443" i="1"/>
  <c r="K1361" i="1" s="1"/>
  <c r="AI74" i="12"/>
  <c r="AG74" i="12"/>
  <c r="AE168" i="12"/>
  <c r="L197" i="1" s="1"/>
  <c r="Z196" i="1" s="1"/>
  <c r="N443" i="1"/>
  <c r="N1361" i="1" s="1"/>
  <c r="P443" i="1"/>
  <c r="P1361" i="1" s="1"/>
  <c r="U113" i="12"/>
  <c r="P754" i="1" s="1"/>
  <c r="P1672" i="1" s="1"/>
  <c r="AH113" i="12"/>
  <c r="O142" i="1" s="1"/>
  <c r="O448" i="1"/>
  <c r="O1366" i="1" s="1"/>
  <c r="S113" i="12"/>
  <c r="N754" i="1" s="1"/>
  <c r="N1672" i="1" s="1"/>
  <c r="AI112" i="12"/>
  <c r="P141" i="1" s="1"/>
  <c r="AG112" i="12"/>
  <c r="N141" i="1" s="1"/>
  <c r="N405" i="1"/>
  <c r="N1323" i="1" s="1"/>
  <c r="P405" i="1"/>
  <c r="P1323" i="1" s="1"/>
  <c r="S118" i="12"/>
  <c r="N759" i="1" s="1"/>
  <c r="N1677" i="1" s="1"/>
  <c r="R1767" i="1"/>
  <c r="K543" i="1"/>
  <c r="K1461" i="1" s="1"/>
  <c r="M543" i="1"/>
  <c r="M1461" i="1" s="1"/>
  <c r="O519" i="1"/>
  <c r="O1437" i="1" s="1"/>
  <c r="S184" i="12"/>
  <c r="N825" i="1" s="1"/>
  <c r="N1743" i="1" s="1"/>
  <c r="U184" i="12"/>
  <c r="P825" i="1" s="1"/>
  <c r="P1743" i="1" s="1"/>
  <c r="AH184" i="12"/>
  <c r="O213" i="1" s="1"/>
  <c r="AI258" i="12"/>
  <c r="P287" i="1" s="1"/>
  <c r="AG258" i="12"/>
  <c r="N287" i="1" s="1"/>
  <c r="H418" i="13"/>
  <c r="H409" i="13"/>
  <c r="H410" i="13" s="1"/>
  <c r="H411" i="13" s="1"/>
  <c r="H412" i="13" s="1"/>
  <c r="R1368" i="1"/>
  <c r="Q231" i="12"/>
  <c r="L872" i="1" s="1"/>
  <c r="L1790" i="1" s="1"/>
  <c r="X226" i="12"/>
  <c r="R226" i="12"/>
  <c r="M867" i="1" s="1"/>
  <c r="M1785" i="1" s="1"/>
  <c r="Q222" i="12"/>
  <c r="AE226" i="12"/>
  <c r="L255" i="1" s="1"/>
  <c r="P226" i="12"/>
  <c r="K867" i="1" s="1"/>
  <c r="K1785" i="1" s="1"/>
  <c r="AD221" i="12"/>
  <c r="K250" i="1" s="1"/>
  <c r="AF221" i="12"/>
  <c r="M250" i="1" s="1"/>
  <c r="K547" i="1"/>
  <c r="K1465" i="1" s="1"/>
  <c r="AE121" i="12"/>
  <c r="L150" i="1" s="1"/>
  <c r="P121" i="12"/>
  <c r="K762" i="1" s="1"/>
  <c r="K1680" i="1" s="1"/>
  <c r="R121" i="12"/>
  <c r="M762" i="1" s="1"/>
  <c r="M1680" i="1" s="1"/>
  <c r="L456" i="1"/>
  <c r="L1374" i="1" s="1"/>
  <c r="Q122" i="12"/>
  <c r="L763" i="1" s="1"/>
  <c r="L1681" i="1" s="1"/>
  <c r="Z83" i="12"/>
  <c r="N418" i="1" s="1"/>
  <c r="N1336" i="1" s="1"/>
  <c r="AB83" i="12"/>
  <c r="P418" i="1" s="1"/>
  <c r="P1336" i="1" s="1"/>
  <c r="AH226" i="12"/>
  <c r="O255" i="1" s="1"/>
  <c r="S226" i="12"/>
  <c r="N867" i="1" s="1"/>
  <c r="N1785" i="1" s="1"/>
  <c r="AA226" i="12"/>
  <c r="O561" i="1" s="1"/>
  <c r="O1479" i="1" s="1"/>
  <c r="T222" i="12"/>
  <c r="AA222" i="12" s="1"/>
  <c r="T231" i="12"/>
  <c r="U226" i="12"/>
  <c r="P867" i="1" s="1"/>
  <c r="P1785" i="1" s="1"/>
  <c r="U125" i="12"/>
  <c r="P766" i="1" s="1"/>
  <c r="P1684" i="1" s="1"/>
  <c r="AH125" i="12"/>
  <c r="O154" i="1" s="1"/>
  <c r="O460" i="1"/>
  <c r="O1378" i="1" s="1"/>
  <c r="S125" i="12"/>
  <c r="N766" i="1" s="1"/>
  <c r="N1684" i="1" s="1"/>
  <c r="AI129" i="12"/>
  <c r="P158" i="1" s="1"/>
  <c r="AG129" i="12"/>
  <c r="N158" i="1" s="1"/>
  <c r="M593" i="1"/>
  <c r="M1511" i="1" s="1"/>
  <c r="K593" i="1"/>
  <c r="K1511" i="1" s="1"/>
  <c r="R1679" i="1"/>
  <c r="AD120" i="12"/>
  <c r="K149" i="1" s="1"/>
  <c r="AF120" i="12"/>
  <c r="M149" i="1" s="1"/>
  <c r="K401" i="1"/>
  <c r="K1319" i="1" s="1"/>
  <c r="M401" i="1"/>
  <c r="M1319" i="1" s="1"/>
  <c r="Y175" i="12"/>
  <c r="M510" i="1" s="1"/>
  <c r="M1428" i="1" s="1"/>
  <c r="W175" i="12"/>
  <c r="K510" i="1" s="1"/>
  <c r="K1428" i="1" s="1"/>
  <c r="AE172" i="12"/>
  <c r="L201" i="1" s="1"/>
  <c r="Q185" i="12"/>
  <c r="AE180" i="12"/>
  <c r="L209" i="1" s="1"/>
  <c r="Q176" i="12"/>
  <c r="P180" i="12"/>
  <c r="K821" i="1" s="1"/>
  <c r="K1739" i="1" s="1"/>
  <c r="R180" i="12"/>
  <c r="M821" i="1" s="1"/>
  <c r="M1739" i="1" s="1"/>
  <c r="X180" i="12"/>
  <c r="R1826" i="1"/>
  <c r="Y267" i="12"/>
  <c r="M602" i="1" s="1"/>
  <c r="M1520" i="1" s="1"/>
  <c r="W267" i="12"/>
  <c r="K602" i="1" s="1"/>
  <c r="K1520" i="1" s="1"/>
  <c r="L499" i="1"/>
  <c r="L1417" i="1" s="1"/>
  <c r="H367" i="13"/>
  <c r="H358" i="13"/>
  <c r="H359" i="13" s="1"/>
  <c r="H360" i="13" s="1"/>
  <c r="H361" i="13" s="1"/>
  <c r="K409" i="1"/>
  <c r="K1327" i="1" s="1"/>
  <c r="Q1984" i="1"/>
  <c r="S1314" i="1"/>
  <c r="AD167" i="12"/>
  <c r="K196" i="1" s="1"/>
  <c r="AF167" i="12"/>
  <c r="M196" i="1" s="1"/>
  <c r="R1415" i="1"/>
  <c r="AD166" i="12"/>
  <c r="K195" i="1" s="1"/>
  <c r="AF166" i="12"/>
  <c r="M195" i="1" s="1"/>
  <c r="AI108" i="12"/>
  <c r="P137" i="1" s="1"/>
  <c r="AG108" i="12"/>
  <c r="N137" i="1" s="1"/>
  <c r="AE113" i="12"/>
  <c r="L142" i="1" s="1"/>
  <c r="P113" i="12"/>
  <c r="K754" i="1" s="1"/>
  <c r="K1672" i="1" s="1"/>
  <c r="R113" i="12"/>
  <c r="M754" i="1" s="1"/>
  <c r="M1672" i="1" s="1"/>
  <c r="L448" i="1"/>
  <c r="L1366" i="1" s="1"/>
  <c r="S71" i="12"/>
  <c r="N712" i="1" s="1"/>
  <c r="N1630" i="1" s="1"/>
  <c r="O406" i="1"/>
  <c r="O1324" i="1" s="1"/>
  <c r="AH71" i="12"/>
  <c r="U71" i="12"/>
  <c r="P712" i="1" s="1"/>
  <c r="P1630" i="1" s="1"/>
  <c r="T72" i="12"/>
  <c r="O713" i="1" s="1"/>
  <c r="O1631" i="1" s="1"/>
  <c r="AI70" i="12"/>
  <c r="AG70" i="12"/>
  <c r="AG183" i="12"/>
  <c r="N212" i="1" s="1"/>
  <c r="AI183" i="12"/>
  <c r="P212" i="1" s="1"/>
  <c r="N593" i="1"/>
  <c r="N1511" i="1" s="1"/>
  <c r="P593" i="1"/>
  <c r="P1511" i="1" s="1"/>
  <c r="AF212" i="12"/>
  <c r="M241" i="1" s="1"/>
  <c r="AD212" i="12"/>
  <c r="K241" i="1" s="1"/>
  <c r="H316" i="13"/>
  <c r="H307" i="13"/>
  <c r="H308" i="13" s="1"/>
  <c r="H309" i="13" s="1"/>
  <c r="H310" i="13" s="1"/>
  <c r="R1377" i="1"/>
  <c r="U79" i="12"/>
  <c r="P720" i="1" s="1"/>
  <c r="P1638" i="1" s="1"/>
  <c r="AH79" i="12"/>
  <c r="O414" i="1"/>
  <c r="O1332" i="1" s="1"/>
  <c r="S79" i="12"/>
  <c r="N720" i="1" s="1"/>
  <c r="N1638" i="1" s="1"/>
  <c r="AI83" i="12"/>
  <c r="AG83" i="12"/>
  <c r="Z221" i="12"/>
  <c r="N556" i="1" s="1"/>
  <c r="N1474" i="1" s="1"/>
  <c r="AB221" i="12"/>
  <c r="P556" i="1" s="1"/>
  <c r="P1474" i="1" s="1"/>
  <c r="U217" i="12"/>
  <c r="P858" i="1" s="1"/>
  <c r="P1776" i="1" s="1"/>
  <c r="AH217" i="12"/>
  <c r="O246" i="1" s="1"/>
  <c r="S217" i="12"/>
  <c r="N858" i="1" s="1"/>
  <c r="N1776" i="1" s="1"/>
  <c r="O552" i="1"/>
  <c r="O1470" i="1" s="1"/>
  <c r="AD258" i="12"/>
  <c r="K287" i="1" s="1"/>
  <c r="AF258" i="12"/>
  <c r="M287" i="1" s="1"/>
  <c r="AE79" i="12"/>
  <c r="P79" i="12"/>
  <c r="K720" i="1" s="1"/>
  <c r="K1638" i="1" s="1"/>
  <c r="R79" i="12"/>
  <c r="M720" i="1" s="1"/>
  <c r="M1638" i="1" s="1"/>
  <c r="L414" i="1"/>
  <c r="L1332" i="1" s="1"/>
  <c r="AB108" i="1" s="1"/>
  <c r="AD83" i="12"/>
  <c r="AF83" i="12"/>
  <c r="M455" i="1"/>
  <c r="M1373" i="1" s="1"/>
  <c r="N455" i="1"/>
  <c r="N1373" i="1" s="1"/>
  <c r="P455" i="1"/>
  <c r="P1373" i="1" s="1"/>
  <c r="L402" i="1"/>
  <c r="L1320" i="1" s="1"/>
  <c r="AB96" i="1" s="1"/>
  <c r="AE67" i="12"/>
  <c r="R67" i="12"/>
  <c r="M708" i="1" s="1"/>
  <c r="M1626" i="1" s="1"/>
  <c r="P67" i="12"/>
  <c r="K708" i="1" s="1"/>
  <c r="K1626" i="1" s="1"/>
  <c r="R1423" i="1"/>
  <c r="C11" i="4"/>
  <c r="J28" i="4" s="1"/>
  <c r="J33" i="4" s="1"/>
  <c r="AF267" i="12"/>
  <c r="M296" i="1" s="1"/>
  <c r="AD267" i="12"/>
  <c r="K296" i="1" s="1"/>
  <c r="AE272" i="12"/>
  <c r="L301" i="1" s="1"/>
  <c r="Q268" i="12"/>
  <c r="L909" i="1" s="1"/>
  <c r="L1827" i="1" s="1"/>
  <c r="Q277" i="12"/>
  <c r="L918" i="1" s="1"/>
  <c r="L1836" i="1" s="1"/>
  <c r="X272" i="12"/>
  <c r="R272" i="12"/>
  <c r="M913" i="1" s="1"/>
  <c r="M1831" i="1" s="1"/>
  <c r="P272" i="12"/>
  <c r="K913" i="1" s="1"/>
  <c r="K1831" i="1" s="1"/>
  <c r="AF163" i="12"/>
  <c r="M192" i="1" s="1"/>
  <c r="AB267" i="12"/>
  <c r="P602" i="1" s="1"/>
  <c r="P1520" i="1" s="1"/>
  <c r="Z267" i="12"/>
  <c r="N602" i="1" s="1"/>
  <c r="N1520" i="1" s="1"/>
  <c r="AG267" i="12"/>
  <c r="N296" i="1" s="1"/>
  <c r="AI267" i="12"/>
  <c r="P296" i="1" s="1"/>
  <c r="L406" i="1"/>
  <c r="L1324" i="1" s="1"/>
  <c r="R71" i="12"/>
  <c r="M712" i="1" s="1"/>
  <c r="M1630" i="1" s="1"/>
  <c r="P71" i="12"/>
  <c r="K712" i="1" s="1"/>
  <c r="K1630" i="1" s="1"/>
  <c r="AE71" i="12"/>
  <c r="Q72" i="12"/>
  <c r="U31" i="12"/>
  <c r="P672" i="1" s="1"/>
  <c r="P1590" i="1" s="1"/>
  <c r="S31" i="12"/>
  <c r="N672" i="1" s="1"/>
  <c r="N1590" i="1" s="1"/>
  <c r="R510" i="1" l="1"/>
  <c r="R501" i="1"/>
  <c r="R1369" i="1"/>
  <c r="R1597" i="1"/>
  <c r="Z126" i="12"/>
  <c r="AB126" i="12"/>
  <c r="AA127" i="12"/>
  <c r="N99" i="1"/>
  <c r="AU71" i="12"/>
  <c r="Z79" i="12"/>
  <c r="AB79" i="12"/>
  <c r="Z263" i="12"/>
  <c r="N598" i="1" s="1"/>
  <c r="N1516" i="1" s="1"/>
  <c r="AB263" i="12"/>
  <c r="Y209" i="12"/>
  <c r="W209" i="12"/>
  <c r="X210" i="12"/>
  <c r="AR76" i="12"/>
  <c r="K104" i="1"/>
  <c r="L561" i="1"/>
  <c r="L1479" i="1" s="1"/>
  <c r="X222" i="12"/>
  <c r="O905" i="1"/>
  <c r="O1823" i="1" s="1"/>
  <c r="R1823" i="1" s="1"/>
  <c r="AA264" i="12"/>
  <c r="Z268" i="12"/>
  <c r="AB268" i="12"/>
  <c r="AB210" i="12"/>
  <c r="Z210" i="12"/>
  <c r="O693" i="1"/>
  <c r="O1611" i="1" s="1"/>
  <c r="R809" i="1"/>
  <c r="Z193" i="12"/>
  <c r="AB193" i="12"/>
  <c r="O1064" i="1"/>
  <c r="O1982" i="1" s="1"/>
  <c r="Z260" i="12"/>
  <c r="AB260" i="12"/>
  <c r="Z201" i="12"/>
  <c r="AB201" i="12"/>
  <c r="L122" i="1"/>
  <c r="AT93" i="12"/>
  <c r="AR93" i="12"/>
  <c r="AS89" i="12"/>
  <c r="L118" i="1" s="1"/>
  <c r="Z117" i="1" s="1"/>
  <c r="AB197" i="12"/>
  <c r="Z197" i="12"/>
  <c r="R52" i="12"/>
  <c r="M693" i="1" s="1"/>
  <c r="M1611" i="1" s="1"/>
  <c r="AA84" i="12"/>
  <c r="AM52" i="12"/>
  <c r="AN52" i="12" s="1"/>
  <c r="M1305" i="1" s="1"/>
  <c r="AN38" i="12"/>
  <c r="M1291" i="1" s="1"/>
  <c r="X264" i="12"/>
  <c r="Y263" i="12"/>
  <c r="M598" i="1" s="1"/>
  <c r="M1516" i="1" s="1"/>
  <c r="W263" i="12"/>
  <c r="K598" i="1" s="1"/>
  <c r="K1516" i="1" s="1"/>
  <c r="X172" i="12"/>
  <c r="W171" i="12"/>
  <c r="Y171" i="12"/>
  <c r="M506" i="1" s="1"/>
  <c r="M1424" i="1" s="1"/>
  <c r="X126" i="12"/>
  <c r="W125" i="12"/>
  <c r="Y125" i="12"/>
  <c r="AU80" i="12"/>
  <c r="N108" i="1"/>
  <c r="K95" i="1"/>
  <c r="AR67" i="12"/>
  <c r="K96" i="1" s="1"/>
  <c r="W121" i="12"/>
  <c r="Y121" i="12"/>
  <c r="M456" i="1" s="1"/>
  <c r="M1374" i="1" s="1"/>
  <c r="X122" i="12"/>
  <c r="Z98" i="1"/>
  <c r="AC99" i="1"/>
  <c r="N117" i="1"/>
  <c r="AU84" i="12"/>
  <c r="N113" i="1" s="1"/>
  <c r="W259" i="12"/>
  <c r="Y259" i="12"/>
  <c r="X260" i="12"/>
  <c r="Z117" i="12"/>
  <c r="AB117" i="12"/>
  <c r="P452" i="1" s="1"/>
  <c r="P1370" i="1" s="1"/>
  <c r="AA118" i="12"/>
  <c r="X80" i="12"/>
  <c r="W79" i="12"/>
  <c r="Y79" i="12"/>
  <c r="Z122" i="12"/>
  <c r="AB122" i="12"/>
  <c r="AA123" i="12"/>
  <c r="AW93" i="12"/>
  <c r="AU93" i="12"/>
  <c r="O122" i="1"/>
  <c r="AV89" i="12"/>
  <c r="O118" i="1" s="1"/>
  <c r="AV90" i="12"/>
  <c r="O119" i="1" s="1"/>
  <c r="AV91" i="12"/>
  <c r="O120" i="1" s="1"/>
  <c r="K100" i="1"/>
  <c r="AR72" i="12"/>
  <c r="K101" i="1" s="1"/>
  <c r="AV85" i="12"/>
  <c r="O113" i="1"/>
  <c r="W167" i="12"/>
  <c r="Y167" i="12"/>
  <c r="M502" i="1" s="1"/>
  <c r="M1420" i="1" s="1"/>
  <c r="S1420" i="1" s="1"/>
  <c r="X168" i="12"/>
  <c r="L515" i="1"/>
  <c r="L1433" i="1" s="1"/>
  <c r="X176" i="12"/>
  <c r="Z222" i="12"/>
  <c r="AB222" i="12"/>
  <c r="O598" i="1"/>
  <c r="O1516" i="1" s="1"/>
  <c r="O855" i="1"/>
  <c r="O1773" i="1" s="1"/>
  <c r="AA214" i="12"/>
  <c r="X84" i="12"/>
  <c r="O859" i="1"/>
  <c r="O1777" i="1" s="1"/>
  <c r="AA218" i="12"/>
  <c r="O553" i="1" s="1"/>
  <c r="O1471" i="1" s="1"/>
  <c r="R556" i="1"/>
  <c r="C14" i="4" s="1"/>
  <c r="J29" i="4" s="1"/>
  <c r="J34" i="4" s="1"/>
  <c r="N1063" i="1"/>
  <c r="N1981" i="1" s="1"/>
  <c r="Q1981" i="1" s="1"/>
  <c r="Q48" i="12"/>
  <c r="AH52" i="12"/>
  <c r="AG52" i="12" s="1"/>
  <c r="X52" i="12"/>
  <c r="W52" i="12" s="1"/>
  <c r="K387" i="1" s="1"/>
  <c r="Z112" i="1"/>
  <c r="Y75" i="12"/>
  <c r="W75" i="12"/>
  <c r="K410" i="1" s="1"/>
  <c r="K1328" i="1" s="1"/>
  <c r="X76" i="12"/>
  <c r="AU76" i="12"/>
  <c r="N104" i="1"/>
  <c r="AB71" i="12"/>
  <c r="P406" i="1" s="1"/>
  <c r="P1324" i="1" s="1"/>
  <c r="Z71" i="12"/>
  <c r="N406" i="1" s="1"/>
  <c r="N1324" i="1" s="1"/>
  <c r="AA72" i="12"/>
  <c r="P117" i="1"/>
  <c r="P113" i="1"/>
  <c r="P114" i="1"/>
  <c r="AB184" i="12"/>
  <c r="Z184" i="12"/>
  <c r="N519" i="1" s="1"/>
  <c r="N1437" i="1" s="1"/>
  <c r="AS85" i="12"/>
  <c r="M117" i="1"/>
  <c r="AT84" i="12"/>
  <c r="M113" i="1" s="1"/>
  <c r="AT85" i="12"/>
  <c r="M114" i="1" s="1"/>
  <c r="Y213" i="12"/>
  <c r="M548" i="1" s="1"/>
  <c r="M1466" i="1" s="1"/>
  <c r="W213" i="12"/>
  <c r="K548" i="1" s="1"/>
  <c r="K1466" i="1" s="1"/>
  <c r="X214" i="12"/>
  <c r="P108" i="1"/>
  <c r="O100" i="1"/>
  <c r="AV72" i="12"/>
  <c r="O101" i="1" s="1"/>
  <c r="L469" i="1"/>
  <c r="L1387" i="1" s="1"/>
  <c r="X130" i="12"/>
  <c r="AB189" i="12"/>
  <c r="Z189" i="12"/>
  <c r="AR80" i="12"/>
  <c r="K108" i="1"/>
  <c r="L100" i="1"/>
  <c r="Z99" i="1" s="1"/>
  <c r="AS72" i="12"/>
  <c r="L101" i="1" s="1"/>
  <c r="Z101" i="1" s="1"/>
  <c r="L607" i="1"/>
  <c r="L1525" i="1" s="1"/>
  <c r="X268" i="12"/>
  <c r="R168" i="12"/>
  <c r="M809" i="1" s="1"/>
  <c r="M1727" i="1" s="1"/>
  <c r="S1727" i="1" s="1"/>
  <c r="R547" i="1"/>
  <c r="AP52" i="12"/>
  <c r="AQ52" i="12" s="1"/>
  <c r="P1305" i="1" s="1"/>
  <c r="L502" i="1"/>
  <c r="L1420" i="1" s="1"/>
  <c r="R1420" i="1" s="1"/>
  <c r="AB76" i="12"/>
  <c r="Z76" i="12"/>
  <c r="AA77" i="12"/>
  <c r="Y113" i="12"/>
  <c r="W113" i="12"/>
  <c r="L109" i="1"/>
  <c r="Z108" i="1" s="1"/>
  <c r="AS81" i="12"/>
  <c r="AT75" i="12"/>
  <c r="P100" i="1"/>
  <c r="P101" i="1"/>
  <c r="X218" i="12"/>
  <c r="W217" i="12"/>
  <c r="Y217" i="12"/>
  <c r="M95" i="1"/>
  <c r="AT67" i="12"/>
  <c r="M96" i="1" s="1"/>
  <c r="AB99" i="1"/>
  <c r="Z125" i="12"/>
  <c r="AB125" i="12"/>
  <c r="AA80" i="12"/>
  <c r="K117" i="1"/>
  <c r="AR84" i="12"/>
  <c r="K113" i="1" s="1"/>
  <c r="AT81" i="12"/>
  <c r="Z105" i="1"/>
  <c r="Y71" i="12"/>
  <c r="M406" i="1" s="1"/>
  <c r="M1324" i="1" s="1"/>
  <c r="W71" i="12"/>
  <c r="X72" i="12"/>
  <c r="AB259" i="12"/>
  <c r="P594" i="1" s="1"/>
  <c r="P1512" i="1" s="1"/>
  <c r="Z259" i="12"/>
  <c r="N594" i="1" s="1"/>
  <c r="N1512" i="1" s="1"/>
  <c r="W117" i="12"/>
  <c r="Y117" i="12"/>
  <c r="X118" i="12"/>
  <c r="AB213" i="12"/>
  <c r="Z213" i="12"/>
  <c r="N1126" i="1"/>
  <c r="N2044" i="1" s="1"/>
  <c r="AA196" i="1"/>
  <c r="AA250" i="1"/>
  <c r="M1105" i="1"/>
  <c r="M2023" i="1" s="1"/>
  <c r="S2023" i="1" s="1"/>
  <c r="S963" i="1"/>
  <c r="AA963" i="1"/>
  <c r="R1934" i="1"/>
  <c r="R1881" i="1"/>
  <c r="Z200" i="1"/>
  <c r="Z199" i="1"/>
  <c r="R188" i="1"/>
  <c r="Z188" i="1"/>
  <c r="AA296" i="1"/>
  <c r="Z291" i="1"/>
  <c r="AA34" i="1"/>
  <c r="Z187" i="1"/>
  <c r="Z153" i="1"/>
  <c r="R1943" i="1"/>
  <c r="R1930" i="1"/>
  <c r="L1935" i="1"/>
  <c r="Y99" i="1" s="1"/>
  <c r="AA99" i="1"/>
  <c r="L1931" i="1"/>
  <c r="Y95" i="1" s="1"/>
  <c r="AA95" i="1"/>
  <c r="Z145" i="1"/>
  <c r="R1922" i="1"/>
  <c r="AA191" i="1"/>
  <c r="AA137" i="1"/>
  <c r="AA241" i="1"/>
  <c r="AA187" i="1"/>
  <c r="Z237" i="1"/>
  <c r="AA158" i="1"/>
  <c r="Z142" i="1"/>
  <c r="AA51" i="1"/>
  <c r="L1927" i="1"/>
  <c r="Y91" i="1" s="1"/>
  <c r="AA91" i="1"/>
  <c r="Z42" i="1"/>
  <c r="AA42" i="1"/>
  <c r="Z41" i="1"/>
  <c r="Z38" i="1"/>
  <c r="AA38" i="1"/>
  <c r="AA149" i="1"/>
  <c r="AA141" i="1"/>
  <c r="R30" i="1"/>
  <c r="Z30" i="1"/>
  <c r="AA30" i="1"/>
  <c r="Z245" i="1"/>
  <c r="L1939" i="1"/>
  <c r="Y103" i="1" s="1"/>
  <c r="AA103" i="1"/>
  <c r="L1948" i="1"/>
  <c r="Y112" i="1" s="1"/>
  <c r="AA112" i="1"/>
  <c r="R1926" i="1"/>
  <c r="R192" i="1"/>
  <c r="Z29" i="1"/>
  <c r="Z149" i="1"/>
  <c r="AA287" i="1"/>
  <c r="Z141" i="1"/>
  <c r="AA195" i="1"/>
  <c r="AA204" i="1"/>
  <c r="AA237" i="1"/>
  <c r="S975" i="1"/>
  <c r="S804" i="1"/>
  <c r="P1155" i="1"/>
  <c r="P2073" i="1" s="1"/>
  <c r="S688" i="1"/>
  <c r="S679" i="1"/>
  <c r="S800" i="1"/>
  <c r="AA989" i="1"/>
  <c r="Y46" i="1"/>
  <c r="AA980" i="1"/>
  <c r="Y37" i="1"/>
  <c r="AA981" i="1"/>
  <c r="Y38" i="1"/>
  <c r="AA977" i="1"/>
  <c r="Y34" i="1"/>
  <c r="R2023" i="1"/>
  <c r="R1890" i="1"/>
  <c r="AA972" i="1"/>
  <c r="Q1893" i="1"/>
  <c r="Q1369" i="1"/>
  <c r="R164" i="12"/>
  <c r="M805" i="1" s="1"/>
  <c r="M1723" i="1" s="1"/>
  <c r="S1723" i="1" s="1"/>
  <c r="AF159" i="12"/>
  <c r="M188" i="1" s="1"/>
  <c r="S188" i="1" s="1"/>
  <c r="R494" i="1"/>
  <c r="Q679" i="1"/>
  <c r="L1022" i="1"/>
  <c r="O1287" i="1"/>
  <c r="R1287" i="1" s="1"/>
  <c r="AH39" i="12"/>
  <c r="O43" i="1" s="1"/>
  <c r="R43" i="1" s="1"/>
  <c r="W159" i="12"/>
  <c r="K494" i="1" s="1"/>
  <c r="K1412" i="1" s="1"/>
  <c r="Q1412" i="1" s="1"/>
  <c r="AD75" i="12"/>
  <c r="S39" i="12"/>
  <c r="N680" i="1" s="1"/>
  <c r="N1598" i="1" s="1"/>
  <c r="Q1598" i="1" s="1"/>
  <c r="Q1597" i="1"/>
  <c r="R1898" i="1"/>
  <c r="L507" i="1"/>
  <c r="L1425" i="1" s="1"/>
  <c r="AI117" i="12"/>
  <c r="P146" i="1" s="1"/>
  <c r="Q169" i="12"/>
  <c r="L810" i="1" s="1"/>
  <c r="L1728" i="1" s="1"/>
  <c r="K594" i="1"/>
  <c r="K1512" i="1" s="1"/>
  <c r="Y159" i="12"/>
  <c r="M494" i="1" s="1"/>
  <c r="M1412" i="1" s="1"/>
  <c r="S1412" i="1" s="1"/>
  <c r="L415" i="1"/>
  <c r="L1333" i="1" s="1"/>
  <c r="P46" i="1"/>
  <c r="S46" i="1" s="1"/>
  <c r="R805" i="1"/>
  <c r="Q975" i="1"/>
  <c r="O680" i="1"/>
  <c r="O1598" i="1" s="1"/>
  <c r="R1598" i="1" s="1"/>
  <c r="K502" i="1"/>
  <c r="K1420" i="1" s="1"/>
  <c r="Q1420" i="1" s="1"/>
  <c r="M594" i="1"/>
  <c r="M1512" i="1" s="1"/>
  <c r="S1512" i="1" s="1"/>
  <c r="O42" i="1"/>
  <c r="R42" i="1" s="1"/>
  <c r="R1105" i="1"/>
  <c r="O382" i="1"/>
  <c r="R382" i="1" s="1"/>
  <c r="S29" i="1"/>
  <c r="AI38" i="12"/>
  <c r="P42" i="1" s="1"/>
  <c r="AG117" i="12"/>
  <c r="N146" i="1" s="1"/>
  <c r="P168" i="12"/>
  <c r="K809" i="1" s="1"/>
  <c r="K1727" i="1" s="1"/>
  <c r="Q1727" i="1" s="1"/>
  <c r="AE80" i="12"/>
  <c r="AF80" i="12" s="1"/>
  <c r="L370" i="1"/>
  <c r="U52" i="12"/>
  <c r="P693" i="1" s="1"/>
  <c r="P1611" i="1" s="1"/>
  <c r="S1606" i="1"/>
  <c r="O985" i="1"/>
  <c r="O1903" i="1" s="1"/>
  <c r="Q493" i="1"/>
  <c r="O369" i="1"/>
  <c r="R369" i="1" s="1"/>
  <c r="S497" i="1"/>
  <c r="S1893" i="1"/>
  <c r="R502" i="1"/>
  <c r="K1105" i="1"/>
  <c r="K2023" i="1" s="1"/>
  <c r="Q2023" i="1" s="1"/>
  <c r="S675" i="1"/>
  <c r="W35" i="12"/>
  <c r="K370" i="1" s="1"/>
  <c r="AA52" i="12"/>
  <c r="AB52" i="12" s="1"/>
  <c r="P387" i="1" s="1"/>
  <c r="AB34" i="12"/>
  <c r="P369" i="1" s="1"/>
  <c r="S369" i="1" s="1"/>
  <c r="S126" i="12"/>
  <c r="N767" i="1" s="1"/>
  <c r="N1685" i="1" s="1"/>
  <c r="M981" i="1"/>
  <c r="M1899" i="1" s="1"/>
  <c r="Q1606" i="1"/>
  <c r="R594" i="1"/>
  <c r="R980" i="1"/>
  <c r="R675" i="1"/>
  <c r="AB47" i="12"/>
  <c r="P382" i="1" s="1"/>
  <c r="S382" i="1" s="1"/>
  <c r="AD163" i="12"/>
  <c r="K192" i="1" s="1"/>
  <c r="Q192" i="1" s="1"/>
  <c r="R126" i="12"/>
  <c r="M767" i="1" s="1"/>
  <c r="M1685" i="1" s="1"/>
  <c r="S1685" i="1" s="1"/>
  <c r="P164" i="12"/>
  <c r="K805" i="1" s="1"/>
  <c r="K1723" i="1" s="1"/>
  <c r="Q1723" i="1" s="1"/>
  <c r="R172" i="12"/>
  <c r="M813" i="1" s="1"/>
  <c r="M1731" i="1" s="1"/>
  <c r="S1731" i="1" s="1"/>
  <c r="P126" i="12"/>
  <c r="K767" i="1" s="1"/>
  <c r="K1685" i="1" s="1"/>
  <c r="AD159" i="12"/>
  <c r="K188" i="1" s="1"/>
  <c r="Q188" i="1" s="1"/>
  <c r="E27" i="12"/>
  <c r="M977" i="1"/>
  <c r="M1895" i="1" s="1"/>
  <c r="U39" i="12"/>
  <c r="P680" i="1" s="1"/>
  <c r="P1598" i="1" s="1"/>
  <c r="S1598" i="1" s="1"/>
  <c r="L1106" i="1"/>
  <c r="L2024" i="1" s="1"/>
  <c r="Y188" i="1" s="1"/>
  <c r="Q1104" i="1"/>
  <c r="AP39" i="12"/>
  <c r="AO39" i="12" s="1"/>
  <c r="N1292" i="1" s="1"/>
  <c r="Q497" i="1"/>
  <c r="AE164" i="12"/>
  <c r="L193" i="1" s="1"/>
  <c r="Z192" i="1" s="1"/>
  <c r="Q81" i="12"/>
  <c r="L722" i="1" s="1"/>
  <c r="L1640" i="1" s="1"/>
  <c r="AH80" i="12"/>
  <c r="S1597" i="1"/>
  <c r="L1110" i="1"/>
  <c r="L2028" i="1" s="1"/>
  <c r="Y192" i="1" s="1"/>
  <c r="S451" i="1"/>
  <c r="R672" i="1"/>
  <c r="T40" i="12"/>
  <c r="U40" i="12" s="1"/>
  <c r="P681" i="1" s="1"/>
  <c r="P1599" i="1" s="1"/>
  <c r="S808" i="1"/>
  <c r="S1369" i="1"/>
  <c r="L35" i="1"/>
  <c r="Q800" i="1"/>
  <c r="N1889" i="1"/>
  <c r="Q1889" i="1" s="1"/>
  <c r="Q971" i="1"/>
  <c r="P260" i="12"/>
  <c r="K901" i="1" s="1"/>
  <c r="K1819" i="1" s="1"/>
  <c r="P37" i="1"/>
  <c r="S37" i="1" s="1"/>
  <c r="N46" i="1"/>
  <c r="Z39" i="12"/>
  <c r="N374" i="1" s="1"/>
  <c r="Z35" i="12"/>
  <c r="N370" i="1" s="1"/>
  <c r="R260" i="12"/>
  <c r="M901" i="1" s="1"/>
  <c r="M1819" i="1" s="1"/>
  <c r="Q451" i="1"/>
  <c r="AG121" i="12"/>
  <c r="N150" i="1" s="1"/>
  <c r="L982" i="1"/>
  <c r="L1900" i="1" s="1"/>
  <c r="K1109" i="1"/>
  <c r="K2027" i="1" s="1"/>
  <c r="Q2027" i="1" s="1"/>
  <c r="N37" i="1"/>
  <c r="Q37" i="1" s="1"/>
  <c r="W39" i="12"/>
  <c r="K374" i="1" s="1"/>
  <c r="R1283" i="1"/>
  <c r="R365" i="1"/>
  <c r="M1109" i="1"/>
  <c r="M2027" i="1" s="1"/>
  <c r="S2027" i="1" s="1"/>
  <c r="P33" i="1"/>
  <c r="S33" i="1" s="1"/>
  <c r="R989" i="1"/>
  <c r="AB43" i="12"/>
  <c r="P378" i="1" s="1"/>
  <c r="AD52" i="12"/>
  <c r="AF52" i="12"/>
  <c r="M56" i="1" s="1"/>
  <c r="N33" i="1"/>
  <c r="Q33" i="1" s="1"/>
  <c r="X48" i="12"/>
  <c r="Y48" i="12" s="1"/>
  <c r="AM48" i="12"/>
  <c r="AE48" i="12"/>
  <c r="X44" i="12"/>
  <c r="Y44" i="12" s="1"/>
  <c r="M379" i="1" s="1"/>
  <c r="AM44" i="12"/>
  <c r="AE44" i="12"/>
  <c r="L48" i="1" s="1"/>
  <c r="AL35" i="12"/>
  <c r="K1288" i="1" s="1"/>
  <c r="AN35" i="12"/>
  <c r="M1288" i="1" s="1"/>
  <c r="L1288" i="1"/>
  <c r="AF213" i="12"/>
  <c r="M242" i="1" s="1"/>
  <c r="L242" i="1"/>
  <c r="L374" i="1"/>
  <c r="L685" i="1"/>
  <c r="L1603" i="1" s="1"/>
  <c r="R1907" i="1"/>
  <c r="X40" i="12"/>
  <c r="Y40" i="12" s="1"/>
  <c r="M375" i="1" s="1"/>
  <c r="AM40" i="12"/>
  <c r="AE40" i="12"/>
  <c r="L44" i="1" s="1"/>
  <c r="Y43" i="12"/>
  <c r="M378" i="1" s="1"/>
  <c r="AD31" i="12"/>
  <c r="K978" i="1" s="1"/>
  <c r="AF31" i="12"/>
  <c r="M978" i="1" s="1"/>
  <c r="AD39" i="12"/>
  <c r="K43" i="1" s="1"/>
  <c r="AF39" i="12"/>
  <c r="M43" i="1" s="1"/>
  <c r="AD43" i="12"/>
  <c r="AF43" i="12"/>
  <c r="AF75" i="12"/>
  <c r="Q29" i="1"/>
  <c r="Q45" i="12"/>
  <c r="X36" i="12"/>
  <c r="Y36" i="12" s="1"/>
  <c r="M371" i="1" s="1"/>
  <c r="AM36" i="12"/>
  <c r="AE36" i="12"/>
  <c r="L40" i="1" s="1"/>
  <c r="AD35" i="12"/>
  <c r="K982" i="1" s="1"/>
  <c r="AF35" i="12"/>
  <c r="M982" i="1" s="1"/>
  <c r="AL31" i="12"/>
  <c r="K1284" i="1" s="1"/>
  <c r="AN31" i="12"/>
  <c r="M1284" i="1" s="1"/>
  <c r="L1284" i="1"/>
  <c r="AL39" i="12"/>
  <c r="K1292" i="1" s="1"/>
  <c r="AN39" i="12"/>
  <c r="M1292" i="1" s="1"/>
  <c r="L1292" i="1"/>
  <c r="AL43" i="12"/>
  <c r="K1296" i="1" s="1"/>
  <c r="AN43" i="12"/>
  <c r="M1296" i="1" s="1"/>
  <c r="L1296" i="1"/>
  <c r="AI121" i="12"/>
  <c r="P150" i="1" s="1"/>
  <c r="T219" i="12"/>
  <c r="AA48" i="12"/>
  <c r="Z48" i="12" s="1"/>
  <c r="AP48" i="12"/>
  <c r="AH48" i="12"/>
  <c r="AA44" i="12"/>
  <c r="AB44" i="12" s="1"/>
  <c r="AP44" i="12"/>
  <c r="AH44" i="12"/>
  <c r="AG259" i="12"/>
  <c r="N288" i="1" s="1"/>
  <c r="O288" i="1"/>
  <c r="AG35" i="12"/>
  <c r="AI35" i="12"/>
  <c r="AO31" i="12"/>
  <c r="N1284" i="1" s="1"/>
  <c r="AQ31" i="12"/>
  <c r="P1284" i="1" s="1"/>
  <c r="O1284" i="1"/>
  <c r="AA36" i="12"/>
  <c r="Z36" i="12" s="1"/>
  <c r="AP36" i="12"/>
  <c r="AH36" i="12"/>
  <c r="AO35" i="12"/>
  <c r="N1288" i="1" s="1"/>
  <c r="AQ35" i="12"/>
  <c r="P1288" i="1" s="1"/>
  <c r="O1288" i="1"/>
  <c r="AG43" i="12"/>
  <c r="AI43" i="12"/>
  <c r="AO52" i="12"/>
  <c r="N1305" i="1" s="1"/>
  <c r="AG31" i="12"/>
  <c r="AI31" i="12"/>
  <c r="AO43" i="12"/>
  <c r="N1296" i="1" s="1"/>
  <c r="AQ43" i="12"/>
  <c r="P1296" i="1" s="1"/>
  <c r="O1296" i="1"/>
  <c r="S968" i="1"/>
  <c r="O461" i="1"/>
  <c r="O1379" i="1" s="1"/>
  <c r="O453" i="1"/>
  <c r="O1371" i="1" s="1"/>
  <c r="S218" i="12"/>
  <c r="N859" i="1" s="1"/>
  <c r="N1777" i="1" s="1"/>
  <c r="AH118" i="12"/>
  <c r="O147" i="1" s="1"/>
  <c r="T123" i="12"/>
  <c r="O764" i="1" s="1"/>
  <c r="O1682" i="1" s="1"/>
  <c r="R137" i="1"/>
  <c r="Q236" i="1"/>
  <c r="R900" i="1"/>
  <c r="AH126" i="12"/>
  <c r="O155" i="1" s="1"/>
  <c r="U118" i="12"/>
  <c r="P759" i="1" s="1"/>
  <c r="P1677" i="1" s="1"/>
  <c r="U122" i="12"/>
  <c r="P763" i="1" s="1"/>
  <c r="P1681" i="1" s="1"/>
  <c r="L677" i="1"/>
  <c r="L1595" i="1" s="1"/>
  <c r="R36" i="12"/>
  <c r="M677" i="1" s="1"/>
  <c r="M1595" i="1" s="1"/>
  <c r="K34" i="1"/>
  <c r="P36" i="12"/>
  <c r="K677" i="1" s="1"/>
  <c r="K1595" i="1" s="1"/>
  <c r="R38" i="1"/>
  <c r="R676" i="1"/>
  <c r="P44" i="12"/>
  <c r="K685" i="1" s="1"/>
  <c r="K1603" i="1" s="1"/>
  <c r="R44" i="12"/>
  <c r="M685" i="1" s="1"/>
  <c r="M1603" i="1" s="1"/>
  <c r="R410" i="1"/>
  <c r="R40" i="12"/>
  <c r="M681" i="1" s="1"/>
  <c r="M1599" i="1" s="1"/>
  <c r="Q41" i="12"/>
  <c r="P40" i="12"/>
  <c r="K681" i="1" s="1"/>
  <c r="K1599" i="1" s="1"/>
  <c r="L713" i="1"/>
  <c r="L1631" i="1" s="1"/>
  <c r="J24" i="12"/>
  <c r="L24" i="12" s="1"/>
  <c r="W31" i="12"/>
  <c r="K366" i="1" s="1"/>
  <c r="Y31" i="12"/>
  <c r="M366" i="1" s="1"/>
  <c r="Q976" i="1"/>
  <c r="L986" i="1"/>
  <c r="L1904" i="1" s="1"/>
  <c r="Q1287" i="1"/>
  <c r="AD213" i="12"/>
  <c r="K242" i="1" s="1"/>
  <c r="S1283" i="1"/>
  <c r="S676" i="1"/>
  <c r="Q46" i="1"/>
  <c r="AB31" i="12"/>
  <c r="P366" i="1" s="1"/>
  <c r="Z31" i="12"/>
  <c r="N366" i="1" s="1"/>
  <c r="L595" i="1"/>
  <c r="L1513" i="1" s="1"/>
  <c r="AE126" i="12"/>
  <c r="M410" i="1"/>
  <c r="M1328" i="1" s="1"/>
  <c r="R80" i="12"/>
  <c r="M721" i="1" s="1"/>
  <c r="M1639" i="1" s="1"/>
  <c r="T81" i="12"/>
  <c r="O722" i="1" s="1"/>
  <c r="O1640" i="1" s="1"/>
  <c r="U80" i="12"/>
  <c r="P721" i="1" s="1"/>
  <c r="P1639" i="1" s="1"/>
  <c r="U218" i="12"/>
  <c r="P859" i="1" s="1"/>
  <c r="P1777" i="1" s="1"/>
  <c r="S153" i="1"/>
  <c r="Q291" i="1"/>
  <c r="Q98" i="1"/>
  <c r="R1063" i="1"/>
  <c r="R977" i="1"/>
  <c r="R981" i="1"/>
  <c r="S245" i="1"/>
  <c r="Q676" i="1"/>
  <c r="W40" i="12"/>
  <c r="K375" i="1" s="1"/>
  <c r="N452" i="1"/>
  <c r="N1370" i="1" s="1"/>
  <c r="AH218" i="12"/>
  <c r="S107" i="1"/>
  <c r="L1160" i="1"/>
  <c r="L2078" i="1" s="1"/>
  <c r="Y242" i="1" s="1"/>
  <c r="O366" i="1"/>
  <c r="N456" i="1"/>
  <c r="N1374" i="1" s="1"/>
  <c r="Q261" i="12"/>
  <c r="L902" i="1" s="1"/>
  <c r="L1820" i="1" s="1"/>
  <c r="AE260" i="12"/>
  <c r="L289" i="1" s="1"/>
  <c r="Q127" i="12"/>
  <c r="L768" i="1" s="1"/>
  <c r="L1686" i="1" s="1"/>
  <c r="P80" i="12"/>
  <c r="K721" i="1" s="1"/>
  <c r="K1639" i="1" s="1"/>
  <c r="S80" i="12"/>
  <c r="N721" i="1" s="1"/>
  <c r="N1639" i="1" s="1"/>
  <c r="L599" i="1"/>
  <c r="L1517" i="1" s="1"/>
  <c r="R51" i="1"/>
  <c r="R95" i="1"/>
  <c r="Q369" i="1"/>
  <c r="Q1594" i="1"/>
  <c r="Q245" i="1"/>
  <c r="Q140" i="1"/>
  <c r="R401" i="1"/>
  <c r="R250" i="1"/>
  <c r="S854" i="1"/>
  <c r="R141" i="1"/>
  <c r="S672" i="1"/>
  <c r="R1818" i="1"/>
  <c r="S1886" i="1"/>
  <c r="R1981" i="1"/>
  <c r="S1894" i="1"/>
  <c r="Q1886" i="1"/>
  <c r="S1590" i="1"/>
  <c r="R1594" i="1"/>
  <c r="Q1894" i="1"/>
  <c r="Q1634" i="1"/>
  <c r="S1594" i="1"/>
  <c r="Q1590" i="1"/>
  <c r="S365" i="1"/>
  <c r="Q1772" i="1"/>
  <c r="R1899" i="1"/>
  <c r="Q1630" i="1"/>
  <c r="Q712" i="1"/>
  <c r="Q1300" i="1"/>
  <c r="Q382" i="1"/>
  <c r="O544" i="1"/>
  <c r="O1462" i="1" s="1"/>
  <c r="P544" i="1"/>
  <c r="P1462" i="1" s="1"/>
  <c r="N544" i="1"/>
  <c r="N1462" i="1" s="1"/>
  <c r="L1206" i="1"/>
  <c r="L2124" i="1" s="1"/>
  <c r="Y288" i="1" s="1"/>
  <c r="R1315" i="1"/>
  <c r="R397" i="1"/>
  <c r="K1602" i="1"/>
  <c r="Q1602" i="1" s="1"/>
  <c r="Q684" i="1"/>
  <c r="R1291" i="1"/>
  <c r="R373" i="1"/>
  <c r="P1013" i="1"/>
  <c r="P1931" i="1" s="1"/>
  <c r="K1895" i="1"/>
  <c r="AI205" i="12"/>
  <c r="P234" i="1" s="1"/>
  <c r="O1152" i="1"/>
  <c r="O2070" i="1" s="1"/>
  <c r="AG205" i="12"/>
  <c r="N234" i="1" s="1"/>
  <c r="S98" i="1"/>
  <c r="S1630" i="1"/>
  <c r="S712" i="1"/>
  <c r="R607" i="1"/>
  <c r="K1214" i="1"/>
  <c r="K2132" i="1" s="1"/>
  <c r="S1626" i="1"/>
  <c r="S708" i="1"/>
  <c r="S1638" i="1"/>
  <c r="S720" i="1"/>
  <c r="AD259" i="12"/>
  <c r="K288" i="1" s="1"/>
  <c r="K1159" i="1"/>
  <c r="K2077" i="1" s="1"/>
  <c r="N1130" i="1"/>
  <c r="N2048" i="1" s="1"/>
  <c r="N1017" i="1"/>
  <c r="N1935" i="1" s="1"/>
  <c r="O1018" i="1"/>
  <c r="O1936" i="1" s="1"/>
  <c r="R448" i="1"/>
  <c r="K1113" i="1"/>
  <c r="K2031" i="1" s="1"/>
  <c r="Q195" i="1"/>
  <c r="Q1327" i="1"/>
  <c r="Q409" i="1"/>
  <c r="Q177" i="12"/>
  <c r="L818" i="1" s="1"/>
  <c r="L1736" i="1" s="1"/>
  <c r="L817" i="1"/>
  <c r="L1735" i="1" s="1"/>
  <c r="S1428" i="1"/>
  <c r="S510" i="1"/>
  <c r="M1067" i="1"/>
  <c r="M1985" i="1" s="1"/>
  <c r="Q1511" i="1"/>
  <c r="Q593" i="1"/>
  <c r="S1680" i="1"/>
  <c r="S762" i="1"/>
  <c r="M1168" i="1"/>
  <c r="M2086" i="1" s="1"/>
  <c r="Q223" i="12"/>
  <c r="L864" i="1" s="1"/>
  <c r="L1782" i="1" s="1"/>
  <c r="L863" i="1"/>
  <c r="L1781" i="1" s="1"/>
  <c r="P1205" i="1"/>
  <c r="P2123" i="1" s="1"/>
  <c r="S809" i="1"/>
  <c r="S1361" i="1"/>
  <c r="S443" i="1"/>
  <c r="S1323" i="1"/>
  <c r="S405" i="1"/>
  <c r="O1210" i="1"/>
  <c r="O2128" i="1" s="1"/>
  <c r="L1210" i="1"/>
  <c r="L2128" i="1" s="1"/>
  <c r="Y292" i="1" s="1"/>
  <c r="S204" i="1"/>
  <c r="M1122" i="1"/>
  <c r="M2040" i="1" s="1"/>
  <c r="Q1730" i="1"/>
  <c r="Q812" i="1"/>
  <c r="P1168" i="1"/>
  <c r="P2086" i="1" s="1"/>
  <c r="L1081" i="1"/>
  <c r="L1999" i="1" s="1"/>
  <c r="Y163" i="1" s="1"/>
  <c r="K1155" i="1"/>
  <c r="K2073" i="1" s="1"/>
  <c r="Q237" i="1"/>
  <c r="Q850" i="1"/>
  <c r="O1160" i="1"/>
  <c r="O2078" i="1" s="1"/>
  <c r="M1055" i="1"/>
  <c r="M1973" i="1" s="1"/>
  <c r="K1017" i="1"/>
  <c r="K1935" i="1" s="1"/>
  <c r="Q1416" i="1"/>
  <c r="Q498" i="1"/>
  <c r="K1013" i="1"/>
  <c r="K1931" i="1" s="1"/>
  <c r="N1068" i="1"/>
  <c r="N1986" i="1" s="1"/>
  <c r="S1684" i="1"/>
  <c r="S766" i="1"/>
  <c r="L1164" i="1"/>
  <c r="L2082" i="1" s="1"/>
  <c r="Y246" i="1" s="1"/>
  <c r="S122" i="12"/>
  <c r="N763" i="1" s="1"/>
  <c r="N1681" i="1" s="1"/>
  <c r="P1159" i="1"/>
  <c r="P2077" i="1" s="1"/>
  <c r="K1022" i="1"/>
  <c r="K1940" i="1" s="1"/>
  <c r="N1009" i="1"/>
  <c r="N1927" i="1" s="1"/>
  <c r="Q265" i="12"/>
  <c r="L906" i="1" s="1"/>
  <c r="L1824" i="1" s="1"/>
  <c r="AE264" i="12"/>
  <c r="L293" i="1" s="1"/>
  <c r="R1634" i="1"/>
  <c r="R716" i="1"/>
  <c r="M51" i="1"/>
  <c r="M994" i="1"/>
  <c r="R1009" i="1"/>
  <c r="L1891" i="1"/>
  <c r="Y30" i="1" s="1"/>
  <c r="R973" i="1"/>
  <c r="O402" i="1"/>
  <c r="O1320" i="1" s="1"/>
  <c r="P402" i="1"/>
  <c r="P1320" i="1" s="1"/>
  <c r="N402" i="1"/>
  <c r="N1320" i="1" s="1"/>
  <c r="O830" i="1"/>
  <c r="O1748" i="1" s="1"/>
  <c r="AH189" i="12"/>
  <c r="O218" i="1" s="1"/>
  <c r="U189" i="12"/>
  <c r="P830" i="1" s="1"/>
  <c r="P1748" i="1" s="1"/>
  <c r="S189" i="12"/>
  <c r="N830" i="1" s="1"/>
  <c r="N1748" i="1" s="1"/>
  <c r="Q90" i="1"/>
  <c r="R1973" i="1"/>
  <c r="R1055" i="1"/>
  <c r="R1013" i="1"/>
  <c r="O1068" i="1"/>
  <c r="O1986" i="1" s="1"/>
  <c r="R2077" i="1"/>
  <c r="R1159" i="1"/>
  <c r="S716" i="1"/>
  <c r="Q854" i="1"/>
  <c r="Q2072" i="1"/>
  <c r="Q1154" i="1"/>
  <c r="Q1943" i="1"/>
  <c r="Q1025" i="1"/>
  <c r="R2123" i="1"/>
  <c r="R1205" i="1"/>
  <c r="L1602" i="1"/>
  <c r="R1602" i="1" s="1"/>
  <c r="R684" i="1"/>
  <c r="Q1291" i="1"/>
  <c r="Q373" i="1"/>
  <c r="O374" i="1"/>
  <c r="P374" i="1"/>
  <c r="N1013" i="1"/>
  <c r="N1931" i="1" s="1"/>
  <c r="L1599" i="1"/>
  <c r="K1907" i="1"/>
  <c r="Q1907" i="1" s="1"/>
  <c r="Q989" i="1"/>
  <c r="Q144" i="1"/>
  <c r="Q1818" i="1"/>
  <c r="Q900" i="1"/>
  <c r="R548" i="1"/>
  <c r="S291" i="1"/>
  <c r="R103" i="1"/>
  <c r="S140" i="1"/>
  <c r="R858" i="1"/>
  <c r="Q716" i="1"/>
  <c r="Q968" i="1"/>
  <c r="R1772" i="1"/>
  <c r="R854" i="1"/>
  <c r="M985" i="1"/>
  <c r="M42" i="1"/>
  <c r="L1064" i="1"/>
  <c r="L1982" i="1" s="1"/>
  <c r="Y146" i="1" s="1"/>
  <c r="R146" i="1"/>
  <c r="AF117" i="12"/>
  <c r="M146" i="1" s="1"/>
  <c r="AD117" i="12"/>
  <c r="K146" i="1" s="1"/>
  <c r="R1676" i="1"/>
  <c r="R758" i="1"/>
  <c r="Y88" i="12"/>
  <c r="M423" i="1" s="1"/>
  <c r="M1341" i="1" s="1"/>
  <c r="L423" i="1"/>
  <c r="L1341" i="1" s="1"/>
  <c r="AB117" i="1" s="1"/>
  <c r="W88" i="12"/>
  <c r="K423" i="1" s="1"/>
  <c r="K1341" i="1" s="1"/>
  <c r="AD88" i="12"/>
  <c r="L1035" i="1"/>
  <c r="AF88" i="12"/>
  <c r="O990" i="1"/>
  <c r="O1908" i="1" s="1"/>
  <c r="O47" i="1"/>
  <c r="Q2081" i="1"/>
  <c r="Q1163" i="1"/>
  <c r="Q1976" i="1"/>
  <c r="Q1058" i="1"/>
  <c r="R2086" i="1"/>
  <c r="R1168" i="1"/>
  <c r="C16" i="4" s="1"/>
  <c r="Q136" i="1"/>
  <c r="S1934" i="1"/>
  <c r="S1016" i="1"/>
  <c r="R1977" i="1"/>
  <c r="R1059" i="1"/>
  <c r="Q1105" i="1"/>
  <c r="P531" i="1"/>
  <c r="P1449" i="1" s="1"/>
  <c r="O531" i="1"/>
  <c r="O1449" i="1" s="1"/>
  <c r="N531" i="1"/>
  <c r="N1449" i="1" s="1"/>
  <c r="L999" i="1"/>
  <c r="AA56" i="1" s="1"/>
  <c r="Q49" i="12"/>
  <c r="R48" i="12"/>
  <c r="M689" i="1" s="1"/>
  <c r="L689" i="1"/>
  <c r="P48" i="12"/>
  <c r="K689" i="1" s="1"/>
  <c r="P370" i="1"/>
  <c r="O370" i="1"/>
  <c r="S1287" i="1"/>
  <c r="O725" i="1"/>
  <c r="O1643" i="1" s="1"/>
  <c r="S84" i="12"/>
  <c r="N725" i="1" s="1"/>
  <c r="N1643" i="1" s="1"/>
  <c r="U84" i="12"/>
  <c r="P725" i="1" s="1"/>
  <c r="P1643" i="1" s="1"/>
  <c r="AH84" i="12"/>
  <c r="O734" i="1"/>
  <c r="O1652" i="1" s="1"/>
  <c r="AA93" i="12"/>
  <c r="T89" i="12"/>
  <c r="T90" i="12" s="1"/>
  <c r="T98" i="12"/>
  <c r="AV98" i="12" s="1"/>
  <c r="S93" i="12"/>
  <c r="N734" i="1" s="1"/>
  <c r="N1652" i="1" s="1"/>
  <c r="U93" i="12"/>
  <c r="P734" i="1" s="1"/>
  <c r="P1652" i="1" s="1"/>
  <c r="AH93" i="12"/>
  <c r="R1114" i="1"/>
  <c r="R414" i="1"/>
  <c r="K1205" i="1"/>
  <c r="K2123" i="1" s="1"/>
  <c r="P1130" i="1"/>
  <c r="P2048" i="1" s="1"/>
  <c r="L1060" i="1"/>
  <c r="L1978" i="1" s="1"/>
  <c r="Y142" i="1" s="1"/>
  <c r="R499" i="1"/>
  <c r="S1520" i="1"/>
  <c r="S602" i="1"/>
  <c r="R507" i="1"/>
  <c r="P1076" i="1"/>
  <c r="P1994" i="1" s="1"/>
  <c r="Q1323" i="1"/>
  <c r="Q405" i="1"/>
  <c r="K1021" i="1"/>
  <c r="K1939" i="1" s="1"/>
  <c r="Q1822" i="1"/>
  <c r="Q904" i="1"/>
  <c r="M1013" i="1"/>
  <c r="M1931" i="1" s="1"/>
  <c r="Q1776" i="1"/>
  <c r="Q858" i="1"/>
  <c r="K1059" i="1"/>
  <c r="K1977" i="1" s="1"/>
  <c r="S1419" i="1"/>
  <c r="S501" i="1"/>
  <c r="R1279" i="1"/>
  <c r="R361" i="1"/>
  <c r="Q1063" i="1"/>
  <c r="O780" i="1"/>
  <c r="O1698" i="1" s="1"/>
  <c r="AA139" i="12"/>
  <c r="U139" i="12"/>
  <c r="P780" i="1" s="1"/>
  <c r="P1698" i="1" s="1"/>
  <c r="S139" i="12"/>
  <c r="N780" i="1" s="1"/>
  <c r="N1698" i="1" s="1"/>
  <c r="AH139" i="12"/>
  <c r="O168" i="1" s="1"/>
  <c r="T135" i="12"/>
  <c r="T144" i="12"/>
  <c r="M1898" i="1"/>
  <c r="S1898" i="1" s="1"/>
  <c r="S980" i="1"/>
  <c r="M1602" i="1"/>
  <c r="S1602" i="1" s="1"/>
  <c r="S684" i="1"/>
  <c r="T194" i="12"/>
  <c r="AA194" i="12" s="1"/>
  <c r="O834" i="1"/>
  <c r="O1752" i="1" s="1"/>
  <c r="AH193" i="12"/>
  <c r="O222" i="1" s="1"/>
  <c r="U193" i="12"/>
  <c r="P834" i="1" s="1"/>
  <c r="P1752" i="1" s="1"/>
  <c r="S193" i="12"/>
  <c r="N834" i="1" s="1"/>
  <c r="N1752" i="1" s="1"/>
  <c r="K1899" i="1"/>
  <c r="M1890" i="1"/>
  <c r="S1890" i="1" s="1"/>
  <c r="S972" i="1"/>
  <c r="Q1676" i="1"/>
  <c r="Q758" i="1"/>
  <c r="L734" i="1"/>
  <c r="L1652" i="1" s="1"/>
  <c r="AC122" i="1" s="1"/>
  <c r="AE93" i="12"/>
  <c r="X93" i="12"/>
  <c r="P93" i="12"/>
  <c r="K734" i="1" s="1"/>
  <c r="K1652" i="1" s="1"/>
  <c r="Q98" i="12"/>
  <c r="AS98" i="12" s="1"/>
  <c r="R93" i="12"/>
  <c r="M734" i="1" s="1"/>
  <c r="M1652" i="1" s="1"/>
  <c r="Q89" i="12"/>
  <c r="Q90" i="12" s="1"/>
  <c r="T198" i="12"/>
  <c r="AA198" i="12" s="1"/>
  <c r="O838" i="1"/>
  <c r="O1756" i="1" s="1"/>
  <c r="U197" i="12"/>
  <c r="P838" i="1" s="1"/>
  <c r="P1756" i="1" s="1"/>
  <c r="S197" i="12"/>
  <c r="N838" i="1" s="1"/>
  <c r="N1756" i="1" s="1"/>
  <c r="AH197" i="12"/>
  <c r="O226" i="1" s="1"/>
  <c r="N977" i="1"/>
  <c r="N1895" i="1" s="1"/>
  <c r="N34" i="1"/>
  <c r="R406" i="1"/>
  <c r="P1214" i="1"/>
  <c r="P2132" i="1" s="1"/>
  <c r="M1110" i="1"/>
  <c r="M2028" i="1" s="1"/>
  <c r="S192" i="1"/>
  <c r="R918" i="1"/>
  <c r="M1214" i="1"/>
  <c r="M2132" i="1" s="1"/>
  <c r="L1014" i="1"/>
  <c r="M1030" i="1"/>
  <c r="M1948" i="1" s="1"/>
  <c r="Q1638" i="1"/>
  <c r="Q720" i="1"/>
  <c r="AF259" i="12"/>
  <c r="M288" i="1" s="1"/>
  <c r="M1159" i="1"/>
  <c r="M2077" i="1" s="1"/>
  <c r="P1017" i="1"/>
  <c r="P1935" i="1" s="1"/>
  <c r="S754" i="1"/>
  <c r="N1055" i="1"/>
  <c r="N1973" i="1" s="1"/>
  <c r="S409" i="1"/>
  <c r="L1127" i="1"/>
  <c r="L2045" i="1" s="1"/>
  <c r="Y209" i="1" s="1"/>
  <c r="R209" i="1"/>
  <c r="Q813" i="1"/>
  <c r="S1319" i="1"/>
  <c r="S401" i="1"/>
  <c r="K1067" i="1"/>
  <c r="K1985" i="1" s="1"/>
  <c r="S593" i="1"/>
  <c r="S1511" i="1"/>
  <c r="O872" i="1"/>
  <c r="O1790" i="1" s="1"/>
  <c r="T236" i="12"/>
  <c r="O1173" i="1"/>
  <c r="O2091" i="1" s="1"/>
  <c r="Q1680" i="1"/>
  <c r="Q762" i="1"/>
  <c r="S1465" i="1"/>
  <c r="S547" i="1"/>
  <c r="K1168" i="1"/>
  <c r="K2086" i="1" s="1"/>
  <c r="S1785" i="1"/>
  <c r="S867" i="1"/>
  <c r="O1131" i="1"/>
  <c r="O2049" i="1" s="1"/>
  <c r="S1461" i="1"/>
  <c r="S543" i="1"/>
  <c r="N1059" i="1"/>
  <c r="N1977" i="1" s="1"/>
  <c r="O1060" i="1"/>
  <c r="O1978" i="1" s="1"/>
  <c r="N1021" i="1"/>
  <c r="N1939" i="1" s="1"/>
  <c r="K1122" i="1"/>
  <c r="K2040" i="1" s="1"/>
  <c r="Q204" i="1"/>
  <c r="L1118" i="1"/>
  <c r="L2036" i="1" s="1"/>
  <c r="Y200" i="1" s="1"/>
  <c r="R200" i="1"/>
  <c r="O1022" i="1"/>
  <c r="O1940" i="1" s="1"/>
  <c r="R104" i="1"/>
  <c r="Q1382" i="1"/>
  <c r="Q464" i="1"/>
  <c r="L1156" i="1"/>
  <c r="L2074" i="1" s="1"/>
  <c r="Y238" i="1" s="1"/>
  <c r="Q1365" i="1"/>
  <c r="Q447" i="1"/>
  <c r="K1055" i="1"/>
  <c r="K1973" i="1" s="1"/>
  <c r="O1219" i="1"/>
  <c r="O2137" i="1" s="1"/>
  <c r="S1416" i="1"/>
  <c r="S498" i="1"/>
  <c r="Q1336" i="1"/>
  <c r="Q418" i="1"/>
  <c r="M1076" i="1"/>
  <c r="M1994" i="1" s="1"/>
  <c r="Q1684" i="1"/>
  <c r="Q766" i="1"/>
  <c r="S1776" i="1"/>
  <c r="S858" i="1"/>
  <c r="Q1474" i="1"/>
  <c r="Q556" i="1"/>
  <c r="B14" i="4" s="1"/>
  <c r="I29" i="4" s="1"/>
  <c r="I34" i="4" s="1"/>
  <c r="O457" i="1"/>
  <c r="O1375" i="1" s="1"/>
  <c r="N1159" i="1"/>
  <c r="N2077" i="1" s="1"/>
  <c r="R264" i="12"/>
  <c r="M905" i="1" s="1"/>
  <c r="M1823" i="1" s="1"/>
  <c r="L717" i="1"/>
  <c r="L1635" i="1" s="1"/>
  <c r="AC105" i="1" s="1"/>
  <c r="R76" i="12"/>
  <c r="M717" i="1" s="1"/>
  <c r="M1635" i="1" s="1"/>
  <c r="P76" i="12"/>
  <c r="K717" i="1" s="1"/>
  <c r="K1635" i="1" s="1"/>
  <c r="AE76" i="12"/>
  <c r="Q77" i="12"/>
  <c r="J25" i="12" s="1"/>
  <c r="L25" i="12" s="1"/>
  <c r="S1300" i="1"/>
  <c r="K1009" i="1"/>
  <c r="K1927" i="1" s="1"/>
  <c r="K973" i="1"/>
  <c r="K30" i="1"/>
  <c r="Q30" i="1" s="1"/>
  <c r="Q1279" i="1"/>
  <c r="Q361" i="1"/>
  <c r="O1156" i="1"/>
  <c r="O2074" i="1" s="1"/>
  <c r="AG209" i="12"/>
  <c r="N238" i="1" s="1"/>
  <c r="AI209" i="12"/>
  <c r="P238" i="1" s="1"/>
  <c r="O1014" i="1"/>
  <c r="O1932" i="1" s="1"/>
  <c r="AI67" i="12"/>
  <c r="AG67" i="12"/>
  <c r="P523" i="1"/>
  <c r="P1441" i="1" s="1"/>
  <c r="O523" i="1"/>
  <c r="O1441" i="1" s="1"/>
  <c r="N523" i="1"/>
  <c r="N1441" i="1" s="1"/>
  <c r="M1907" i="1"/>
  <c r="S1907" i="1" s="1"/>
  <c r="S989" i="1"/>
  <c r="T49" i="12"/>
  <c r="S48" i="12"/>
  <c r="N689" i="1" s="1"/>
  <c r="N1607" i="1" s="1"/>
  <c r="O689" i="1"/>
  <c r="O1607" i="1" s="1"/>
  <c r="U48" i="12"/>
  <c r="P689" i="1" s="1"/>
  <c r="P1607" i="1" s="1"/>
  <c r="R99" i="1"/>
  <c r="R708" i="1"/>
  <c r="R1638" i="1"/>
  <c r="R720" i="1"/>
  <c r="R1684" i="1"/>
  <c r="R766" i="1"/>
  <c r="S1315" i="1"/>
  <c r="S397" i="1"/>
  <c r="R158" i="1"/>
  <c r="S236" i="1"/>
  <c r="Q672" i="1"/>
  <c r="S976" i="1"/>
  <c r="L47" i="1"/>
  <c r="L990" i="1"/>
  <c r="P981" i="1"/>
  <c r="P1899" i="1" s="1"/>
  <c r="P38" i="1"/>
  <c r="S38" i="1" s="1"/>
  <c r="R2027" i="1"/>
  <c r="R1109" i="1"/>
  <c r="S90" i="1"/>
  <c r="S2026" i="1"/>
  <c r="S1108" i="1"/>
  <c r="S2081" i="1"/>
  <c r="S1163" i="1"/>
  <c r="R2040" i="1"/>
  <c r="R1122" i="1"/>
  <c r="Q1980" i="1"/>
  <c r="Q1062" i="1"/>
  <c r="T127" i="12"/>
  <c r="O767" i="1"/>
  <c r="O1685" i="1" s="1"/>
  <c r="S145" i="1"/>
  <c r="O1206" i="1"/>
  <c r="O2124" i="1" s="1"/>
  <c r="S2127" i="1"/>
  <c r="S1209" i="1"/>
  <c r="Q2035" i="1"/>
  <c r="Q1117" i="1"/>
  <c r="B13" i="4" s="1"/>
  <c r="R1021" i="1"/>
  <c r="S1976" i="1"/>
  <c r="S1058" i="1"/>
  <c r="P1147" i="1"/>
  <c r="P2065" i="1" s="1"/>
  <c r="Q215" i="12"/>
  <c r="L855" i="1"/>
  <c r="L1773" i="1" s="1"/>
  <c r="R214" i="12"/>
  <c r="M855" i="1" s="1"/>
  <c r="M1773" i="1" s="1"/>
  <c r="AE214" i="12"/>
  <c r="L243" i="1" s="1"/>
  <c r="P214" i="12"/>
  <c r="K855" i="1" s="1"/>
  <c r="K1773" i="1" s="1"/>
  <c r="L759" i="1"/>
  <c r="L1677" i="1" s="1"/>
  <c r="P118" i="12"/>
  <c r="K759" i="1" s="1"/>
  <c r="K1677" i="1" s="1"/>
  <c r="AE118" i="12"/>
  <c r="L147" i="1" s="1"/>
  <c r="Z146" i="1" s="1"/>
  <c r="R118" i="12"/>
  <c r="M759" i="1" s="1"/>
  <c r="M1677" i="1" s="1"/>
  <c r="S1647" i="1"/>
  <c r="S729" i="1"/>
  <c r="R1647" i="1"/>
  <c r="R729" i="1"/>
  <c r="P994" i="1"/>
  <c r="P1912" i="1" s="1"/>
  <c r="P51" i="1"/>
  <c r="R296" i="1"/>
  <c r="R1730" i="1"/>
  <c r="R812" i="1"/>
  <c r="R149" i="1"/>
  <c r="S144" i="1"/>
  <c r="S1818" i="1"/>
  <c r="S900" i="1"/>
  <c r="L780" i="1"/>
  <c r="L1698" i="1" s="1"/>
  <c r="R139" i="12"/>
  <c r="M780" i="1" s="1"/>
  <c r="M1698" i="1" s="1"/>
  <c r="P139" i="12"/>
  <c r="K780" i="1" s="1"/>
  <c r="K1698" i="1" s="1"/>
  <c r="X139" i="12"/>
  <c r="Q135" i="12"/>
  <c r="Q136" i="12" s="1"/>
  <c r="AE139" i="12"/>
  <c r="L168" i="1" s="1"/>
  <c r="Q144" i="12"/>
  <c r="S2035" i="1"/>
  <c r="S1117" i="1"/>
  <c r="D13" i="4" s="1"/>
  <c r="Q365" i="1"/>
  <c r="AI196" i="12"/>
  <c r="P225" i="1" s="1"/>
  <c r="O1143" i="1"/>
  <c r="O2061" i="1" s="1"/>
  <c r="AG196" i="12"/>
  <c r="N225" i="1" s="1"/>
  <c r="K1611" i="1"/>
  <c r="Q1611" i="1" s="1"/>
  <c r="Q693" i="1"/>
  <c r="AB88" i="12"/>
  <c r="P423" i="1" s="1"/>
  <c r="P1341" i="1" s="1"/>
  <c r="O423" i="1"/>
  <c r="O1341" i="1" s="1"/>
  <c r="Z88" i="12"/>
  <c r="N423" i="1" s="1"/>
  <c r="N1341" i="1" s="1"/>
  <c r="Q153" i="1"/>
  <c r="O978" i="1"/>
  <c r="O1896" i="1" s="1"/>
  <c r="O35" i="1"/>
  <c r="P977" i="1"/>
  <c r="P1895" i="1" s="1"/>
  <c r="P34" i="1"/>
  <c r="S34" i="1" s="1"/>
  <c r="S1831" i="1"/>
  <c r="S913" i="1"/>
  <c r="D18" i="4" s="1"/>
  <c r="L1219" i="1"/>
  <c r="L2137" i="1" s="1"/>
  <c r="Y301" i="1" s="1"/>
  <c r="Q1626" i="1"/>
  <c r="Q708" i="1"/>
  <c r="S1373" i="1"/>
  <c r="S455" i="1"/>
  <c r="P1030" i="1"/>
  <c r="P1948" i="1" s="1"/>
  <c r="M1113" i="1"/>
  <c r="M2031" i="1" s="1"/>
  <c r="S195" i="1"/>
  <c r="K1114" i="1"/>
  <c r="K2032" i="1" s="1"/>
  <c r="Q196" i="1"/>
  <c r="Q1739" i="1"/>
  <c r="Q821" i="1"/>
  <c r="Q1428" i="1"/>
  <c r="Q510" i="1"/>
  <c r="R456" i="1"/>
  <c r="L1173" i="1"/>
  <c r="L2091" i="1" s="1"/>
  <c r="Y255" i="1" s="1"/>
  <c r="R255" i="1"/>
  <c r="N1205" i="1"/>
  <c r="N2123" i="1" s="1"/>
  <c r="P1206" i="1"/>
  <c r="P2124" i="1" s="1"/>
  <c r="Q1361" i="1"/>
  <c r="Q443" i="1"/>
  <c r="S1730" i="1"/>
  <c r="S812" i="1"/>
  <c r="N1168" i="1"/>
  <c r="N2086" i="1" s="1"/>
  <c r="S237" i="1"/>
  <c r="M1155" i="1"/>
  <c r="M2073" i="1" s="1"/>
  <c r="K1106" i="1"/>
  <c r="K2024" i="1" s="1"/>
  <c r="M1017" i="1"/>
  <c r="M1935" i="1" s="1"/>
  <c r="P1067" i="1"/>
  <c r="P1985" i="1" s="1"/>
  <c r="R460" i="1"/>
  <c r="P1009" i="1"/>
  <c r="P1927" i="1" s="1"/>
  <c r="K994" i="1"/>
  <c r="K51" i="1"/>
  <c r="Q1926" i="1"/>
  <c r="Q1008" i="1"/>
  <c r="S1922" i="1"/>
  <c r="S1004" i="1"/>
  <c r="N1138" i="1"/>
  <c r="N2056" i="1" s="1"/>
  <c r="P1134" i="1"/>
  <c r="P2052" i="1" s="1"/>
  <c r="AG192" i="12"/>
  <c r="N221" i="1" s="1"/>
  <c r="O1139" i="1"/>
  <c r="O2057" i="1" s="1"/>
  <c r="AI192" i="12"/>
  <c r="P221" i="1" s="1"/>
  <c r="S1930" i="1"/>
  <c r="S1012" i="1"/>
  <c r="R2031" i="1"/>
  <c r="R1113" i="1"/>
  <c r="O901" i="1"/>
  <c r="O1819" i="1" s="1"/>
  <c r="U260" i="12"/>
  <c r="P901" i="1" s="1"/>
  <c r="P1819" i="1" s="1"/>
  <c r="T261" i="12"/>
  <c r="AA261" i="12" s="1"/>
  <c r="S260" i="12"/>
  <c r="N901" i="1" s="1"/>
  <c r="AH260" i="12"/>
  <c r="O289" i="1" s="1"/>
  <c r="R1948" i="1"/>
  <c r="R1030" i="1"/>
  <c r="S136" i="1"/>
  <c r="L1903" i="1"/>
  <c r="L452" i="1"/>
  <c r="L1370" i="1" s="1"/>
  <c r="M452" i="1"/>
  <c r="M1370" i="1" s="1"/>
  <c r="K452" i="1"/>
  <c r="K1370" i="1" s="1"/>
  <c r="Q85" i="12"/>
  <c r="L725" i="1"/>
  <c r="L1643" i="1" s="1"/>
  <c r="AC113" i="1" s="1"/>
  <c r="R84" i="12"/>
  <c r="M725" i="1" s="1"/>
  <c r="M1643" i="1" s="1"/>
  <c r="AE84" i="12"/>
  <c r="P84" i="12"/>
  <c r="K725" i="1" s="1"/>
  <c r="K1643" i="1" s="1"/>
  <c r="O378" i="1"/>
  <c r="N378" i="1"/>
  <c r="Q1972" i="1"/>
  <c r="Q1054" i="1"/>
  <c r="O982" i="1"/>
  <c r="O1900" i="1" s="1"/>
  <c r="O39" i="1"/>
  <c r="R39" i="1" s="1"/>
  <c r="AI88" i="12"/>
  <c r="O1035" i="1"/>
  <c r="O1953" i="1" s="1"/>
  <c r="AG88" i="12"/>
  <c r="L1018" i="1"/>
  <c r="N1214" i="1"/>
  <c r="N2132" i="1" s="1"/>
  <c r="Q1831" i="1"/>
  <c r="Q913" i="1"/>
  <c r="B18" i="4" s="1"/>
  <c r="Q1373" i="1"/>
  <c r="Q455" i="1"/>
  <c r="K1030" i="1"/>
  <c r="K1948" i="1" s="1"/>
  <c r="L1026" i="1"/>
  <c r="M1205" i="1"/>
  <c r="M2123" i="1" s="1"/>
  <c r="P456" i="1"/>
  <c r="P1374" i="1" s="1"/>
  <c r="O1164" i="1"/>
  <c r="O2082" i="1" s="1"/>
  <c r="N1030" i="1"/>
  <c r="N1948" i="1" s="1"/>
  <c r="O1026" i="1"/>
  <c r="O1944" i="1" s="1"/>
  <c r="Q1672" i="1"/>
  <c r="Q754" i="1"/>
  <c r="P1055" i="1"/>
  <c r="P1973" i="1" s="1"/>
  <c r="M1114" i="1"/>
  <c r="M2032" i="1" s="1"/>
  <c r="S196" i="1"/>
  <c r="Q1520" i="1"/>
  <c r="Q602" i="1"/>
  <c r="S1739" i="1"/>
  <c r="S821" i="1"/>
  <c r="L826" i="1"/>
  <c r="L1744" i="1" s="1"/>
  <c r="Q190" i="12"/>
  <c r="L1119" i="1"/>
  <c r="L2037" i="1" s="1"/>
  <c r="Y201" i="1" s="1"/>
  <c r="R201" i="1"/>
  <c r="Q1319" i="1"/>
  <c r="Q401" i="1"/>
  <c r="N1076" i="1"/>
  <c r="N1994" i="1" s="1"/>
  <c r="O1072" i="1"/>
  <c r="O1990" i="1" s="1"/>
  <c r="T223" i="12"/>
  <c r="O863" i="1"/>
  <c r="O1781" i="1" s="1"/>
  <c r="R763" i="1"/>
  <c r="L1068" i="1"/>
  <c r="L1986" i="1" s="1"/>
  <c r="Y150" i="1" s="1"/>
  <c r="R150" i="1"/>
  <c r="Q547" i="1"/>
  <c r="Q1785" i="1"/>
  <c r="Q867" i="1"/>
  <c r="P1064" i="1"/>
  <c r="P1982" i="1" s="1"/>
  <c r="P1059" i="1"/>
  <c r="P1977" i="1" s="1"/>
  <c r="L1115" i="1"/>
  <c r="L2033" i="1" s="1"/>
  <c r="Y197" i="1" s="1"/>
  <c r="R197" i="1"/>
  <c r="P1021" i="1"/>
  <c r="P1939" i="1" s="1"/>
  <c r="M1021" i="1"/>
  <c r="M1939" i="1" s="1"/>
  <c r="S1822" i="1"/>
  <c r="S904" i="1"/>
  <c r="R506" i="1"/>
  <c r="S1382" i="1"/>
  <c r="S464" i="1"/>
  <c r="S1768" i="1"/>
  <c r="S850" i="1"/>
  <c r="S1365" i="1"/>
  <c r="S447" i="1"/>
  <c r="T269" i="12"/>
  <c r="O909" i="1"/>
  <c r="O1827" i="1" s="1"/>
  <c r="N1067" i="1"/>
  <c r="N1985" i="1" s="1"/>
  <c r="S1336" i="1"/>
  <c r="S418" i="1"/>
  <c r="K1076" i="1"/>
  <c r="K1994" i="1" s="1"/>
  <c r="L1072" i="1"/>
  <c r="L1990" i="1" s="1"/>
  <c r="Y154" i="1" s="1"/>
  <c r="R552" i="1"/>
  <c r="S1474" i="1"/>
  <c r="S556" i="1"/>
  <c r="D14" i="4" s="1"/>
  <c r="K29" i="4" s="1"/>
  <c r="K34" i="4" s="1"/>
  <c r="AH122" i="12"/>
  <c r="O151" i="1" s="1"/>
  <c r="M1059" i="1"/>
  <c r="M1977" i="1" s="1"/>
  <c r="Q1419" i="1"/>
  <c r="Q501" i="1"/>
  <c r="O1027" i="1"/>
  <c r="O1945" i="1" s="1"/>
  <c r="P264" i="12"/>
  <c r="K905" i="1" s="1"/>
  <c r="K1823" i="1" s="1"/>
  <c r="K1898" i="1"/>
  <c r="Q1898" i="1" s="1"/>
  <c r="Q980" i="1"/>
  <c r="L1912" i="1"/>
  <c r="R994" i="1"/>
  <c r="R1300" i="1"/>
  <c r="M1009" i="1"/>
  <c r="M1927" i="1" s="1"/>
  <c r="S91" i="1"/>
  <c r="M973" i="1"/>
  <c r="M30" i="1"/>
  <c r="S30" i="1" s="1"/>
  <c r="S1279" i="1"/>
  <c r="S361" i="1"/>
  <c r="O851" i="1"/>
  <c r="O1769" i="1" s="1"/>
  <c r="S210" i="12"/>
  <c r="N851" i="1" s="1"/>
  <c r="N1769" i="1" s="1"/>
  <c r="AH210" i="12"/>
  <c r="O239" i="1" s="1"/>
  <c r="U210" i="12"/>
  <c r="P851" i="1" s="1"/>
  <c r="P1769" i="1" s="1"/>
  <c r="AI188" i="12"/>
  <c r="P217" i="1" s="1"/>
  <c r="O1135" i="1"/>
  <c r="O2053" i="1" s="1"/>
  <c r="AG188" i="12"/>
  <c r="N217" i="1" s="1"/>
  <c r="S1989" i="1"/>
  <c r="S1071" i="1"/>
  <c r="Q543" i="1"/>
  <c r="R1017" i="1"/>
  <c r="S1943" i="1"/>
  <c r="S1025" i="1"/>
  <c r="R1639" i="1"/>
  <c r="R721" i="1"/>
  <c r="Q145" i="1"/>
  <c r="Q2127" i="1"/>
  <c r="Q1209" i="1"/>
  <c r="L1896" i="1"/>
  <c r="K1890" i="1"/>
  <c r="Q1890" i="1" s="1"/>
  <c r="Q972" i="1"/>
  <c r="Q1315" i="1"/>
  <c r="Q397" i="1"/>
  <c r="R1994" i="1"/>
  <c r="R1076" i="1"/>
  <c r="Q1934" i="1"/>
  <c r="Q1016" i="1"/>
  <c r="S2072" i="1"/>
  <c r="S1154" i="1"/>
  <c r="N985" i="1"/>
  <c r="N1903" i="1" s="1"/>
  <c r="N42" i="1"/>
  <c r="P1138" i="1"/>
  <c r="P2056" i="1" s="1"/>
  <c r="L378" i="1"/>
  <c r="K378" i="1"/>
  <c r="R45" i="12"/>
  <c r="M686" i="1" s="1"/>
  <c r="N981" i="1"/>
  <c r="N1899" i="1" s="1"/>
  <c r="N38" i="1"/>
  <c r="Q38" i="1" s="1"/>
  <c r="S1291" i="1"/>
  <c r="S373" i="1"/>
  <c r="N1134" i="1"/>
  <c r="N2052" i="1" s="1"/>
  <c r="S1926" i="1"/>
  <c r="S1008" i="1"/>
  <c r="N527" i="1"/>
  <c r="N1445" i="1" s="1"/>
  <c r="O527" i="1"/>
  <c r="O1445" i="1" s="1"/>
  <c r="P527" i="1"/>
  <c r="P1445" i="1" s="1"/>
  <c r="L375" i="1"/>
  <c r="Q1922" i="1"/>
  <c r="Q1004" i="1"/>
  <c r="S44" i="12"/>
  <c r="N685" i="1" s="1"/>
  <c r="N1603" i="1" s="1"/>
  <c r="O685" i="1"/>
  <c r="O1603" i="1" s="1"/>
  <c r="U44" i="12"/>
  <c r="P685" i="1" s="1"/>
  <c r="P1603" i="1" s="1"/>
  <c r="T45" i="12"/>
  <c r="R850" i="1"/>
  <c r="S1981" i="1"/>
  <c r="S1063" i="1"/>
  <c r="R1822" i="1"/>
  <c r="R904" i="1"/>
  <c r="R112" i="1"/>
  <c r="S1972" i="1"/>
  <c r="S1054" i="1"/>
  <c r="N1147" i="1"/>
  <c r="N2065" i="1" s="1"/>
  <c r="T202" i="12"/>
  <c r="AA202" i="12" s="1"/>
  <c r="O842" i="1"/>
  <c r="O1760" i="1" s="1"/>
  <c r="AH201" i="12"/>
  <c r="O230" i="1" s="1"/>
  <c r="U201" i="12"/>
  <c r="P842" i="1" s="1"/>
  <c r="P1760" i="1" s="1"/>
  <c r="S201" i="12"/>
  <c r="N842" i="1" s="1"/>
  <c r="N1760" i="1" s="1"/>
  <c r="AB205" i="12"/>
  <c r="P540" i="1" s="1"/>
  <c r="P1458" i="1" s="1"/>
  <c r="O540" i="1"/>
  <c r="O1458" i="1" s="1"/>
  <c r="Z205" i="12"/>
  <c r="N540" i="1" s="1"/>
  <c r="N1458" i="1" s="1"/>
  <c r="K985" i="1"/>
  <c r="K42" i="1"/>
  <c r="S1676" i="1"/>
  <c r="S758" i="1"/>
  <c r="Q1647" i="1"/>
  <c r="Q729" i="1"/>
  <c r="N994" i="1"/>
  <c r="N1912" i="1" s="1"/>
  <c r="N51" i="1"/>
  <c r="Q2026" i="1"/>
  <c r="Q1108" i="1"/>
  <c r="R2132" i="1"/>
  <c r="R1214" i="1"/>
  <c r="Q173" i="12"/>
  <c r="L813" i="1"/>
  <c r="L1731" i="1" s="1"/>
  <c r="Q1930" i="1"/>
  <c r="Q1012" i="1"/>
  <c r="R1985" i="1"/>
  <c r="R1067" i="1"/>
  <c r="S1980" i="1"/>
  <c r="S1062" i="1"/>
  <c r="R775" i="1"/>
  <c r="R2073" i="1"/>
  <c r="R1155" i="1"/>
  <c r="L1611" i="1"/>
  <c r="R1611" i="1" s="1"/>
  <c r="R693" i="1"/>
  <c r="O677" i="1"/>
  <c r="O1595" i="1" s="1"/>
  <c r="U36" i="12"/>
  <c r="P677" i="1" s="1"/>
  <c r="P1595" i="1" s="1"/>
  <c r="S36" i="12"/>
  <c r="N677" i="1" s="1"/>
  <c r="N1595" i="1" s="1"/>
  <c r="T85" i="12"/>
  <c r="Q1989" i="1"/>
  <c r="Q1071" i="1"/>
  <c r="R1895" i="1"/>
  <c r="R1590" i="1"/>
  <c r="S1772" i="1"/>
  <c r="S1634" i="1"/>
  <c r="Q1283" i="1"/>
  <c r="AD121" i="13"/>
  <c r="AF121" i="13"/>
  <c r="AF161" i="13"/>
  <c r="AD161" i="13"/>
  <c r="Z145" i="13"/>
  <c r="AB145" i="13"/>
  <c r="AG91" i="13"/>
  <c r="AI91" i="13"/>
  <c r="AA179" i="13"/>
  <c r="S179" i="13"/>
  <c r="U179" i="13"/>
  <c r="AH179" i="13"/>
  <c r="T180" i="13"/>
  <c r="R88" i="13"/>
  <c r="X88" i="13"/>
  <c r="P88" i="13"/>
  <c r="AE88" i="13"/>
  <c r="W156" i="13"/>
  <c r="Y156" i="13"/>
  <c r="AD83" i="13"/>
  <c r="AF83" i="13"/>
  <c r="Z140" i="13"/>
  <c r="AB140" i="13"/>
  <c r="AD166" i="13"/>
  <c r="AF166" i="13"/>
  <c r="AD170" i="13"/>
  <c r="AF170" i="13"/>
  <c r="Y144" i="13"/>
  <c r="W144" i="13"/>
  <c r="AF62" i="13"/>
  <c r="AD62" i="13"/>
  <c r="AG156" i="13"/>
  <c r="AI156" i="13"/>
  <c r="Y122" i="13"/>
  <c r="W122" i="13"/>
  <c r="AF175" i="13"/>
  <c r="AD175" i="13"/>
  <c r="AF147" i="13"/>
  <c r="AD147" i="13"/>
  <c r="Y174" i="13"/>
  <c r="W174" i="13"/>
  <c r="AA187" i="13"/>
  <c r="S187" i="13"/>
  <c r="T183" i="13"/>
  <c r="T184" i="13" s="1"/>
  <c r="AH187" i="13"/>
  <c r="U187" i="13"/>
  <c r="AG182" i="13"/>
  <c r="AI182" i="13"/>
  <c r="Z173" i="13"/>
  <c r="AB173" i="13"/>
  <c r="AD156" i="13"/>
  <c r="AF156" i="13"/>
  <c r="P178" i="13"/>
  <c r="R178" i="13"/>
  <c r="X178" i="13"/>
  <c r="AE178" i="13"/>
  <c r="Y182" i="13"/>
  <c r="W182" i="13"/>
  <c r="Y83" i="13"/>
  <c r="W83" i="13"/>
  <c r="AI140" i="13"/>
  <c r="AG140" i="13"/>
  <c r="Y170" i="13"/>
  <c r="W170" i="13"/>
  <c r="AI83" i="13"/>
  <c r="AG83" i="13"/>
  <c r="S154" i="13"/>
  <c r="AH154" i="13"/>
  <c r="AA154" i="13"/>
  <c r="U154" i="13"/>
  <c r="AI147" i="13"/>
  <c r="AG147" i="13"/>
  <c r="AE123" i="13"/>
  <c r="X123" i="13"/>
  <c r="R123" i="13"/>
  <c r="P123" i="13"/>
  <c r="Q124" i="13"/>
  <c r="AF122" i="13"/>
  <c r="AD122" i="13"/>
  <c r="AI149" i="13"/>
  <c r="AG149" i="13"/>
  <c r="X119" i="13"/>
  <c r="AE119" i="13"/>
  <c r="P119" i="13"/>
  <c r="R119" i="13"/>
  <c r="W118" i="13"/>
  <c r="Y118" i="13"/>
  <c r="AB170" i="13"/>
  <c r="Z170" i="13"/>
  <c r="X148" i="13"/>
  <c r="R148" i="13"/>
  <c r="AE148" i="13"/>
  <c r="P148" i="13"/>
  <c r="Q149" i="13"/>
  <c r="W161" i="13"/>
  <c r="Y161" i="13"/>
  <c r="W173" i="13"/>
  <c r="Y173" i="13"/>
  <c r="AB148" i="13"/>
  <c r="Z148" i="13"/>
  <c r="AI145" i="13"/>
  <c r="AG145" i="13"/>
  <c r="AD174" i="13"/>
  <c r="AF174" i="13"/>
  <c r="AA92" i="13"/>
  <c r="U92" i="13"/>
  <c r="S92" i="13"/>
  <c r="AH92" i="13"/>
  <c r="T93" i="13"/>
  <c r="Z91" i="13"/>
  <c r="AB91" i="13"/>
  <c r="Z182" i="13"/>
  <c r="AB182" i="13"/>
  <c r="AG173" i="13"/>
  <c r="AI173" i="13"/>
  <c r="W87" i="13"/>
  <c r="Y87" i="13"/>
  <c r="X152" i="13"/>
  <c r="R152" i="13"/>
  <c r="AE152" i="13"/>
  <c r="P152" i="13"/>
  <c r="Q153" i="13"/>
  <c r="R187" i="13"/>
  <c r="AE187" i="13"/>
  <c r="X187" i="13"/>
  <c r="P187" i="13"/>
  <c r="Q183" i="13"/>
  <c r="Q184" i="13" s="1"/>
  <c r="AD182" i="13"/>
  <c r="AF182" i="13"/>
  <c r="X114" i="13"/>
  <c r="AE114" i="13"/>
  <c r="R114" i="13"/>
  <c r="P114" i="13"/>
  <c r="Y113" i="13"/>
  <c r="W113" i="13"/>
  <c r="W166" i="13"/>
  <c r="Y166" i="13"/>
  <c r="Z83" i="13"/>
  <c r="AB83" i="13"/>
  <c r="AE145" i="13"/>
  <c r="X145" i="13"/>
  <c r="P145" i="13"/>
  <c r="R145" i="13"/>
  <c r="AF144" i="13"/>
  <c r="AD144" i="13"/>
  <c r="Y62" i="13"/>
  <c r="W62" i="13"/>
  <c r="U153" i="13"/>
  <c r="AH153" i="13"/>
  <c r="AA153" i="13"/>
  <c r="S153" i="13"/>
  <c r="AB156" i="13"/>
  <c r="Z156" i="13"/>
  <c r="Z147" i="13"/>
  <c r="AB147" i="13"/>
  <c r="AB166" i="13"/>
  <c r="Z166" i="13"/>
  <c r="P176" i="13"/>
  <c r="R176" i="13"/>
  <c r="X176" i="13"/>
  <c r="AE176" i="13"/>
  <c r="Z149" i="13"/>
  <c r="AB149" i="13"/>
  <c r="AD118" i="13"/>
  <c r="AF118" i="13"/>
  <c r="AA171" i="13"/>
  <c r="S171" i="13"/>
  <c r="U171" i="13"/>
  <c r="AH171" i="13"/>
  <c r="AG170" i="13"/>
  <c r="AI170" i="13"/>
  <c r="Y121" i="13"/>
  <c r="W121" i="13"/>
  <c r="AF173" i="13"/>
  <c r="AD173" i="13"/>
  <c r="AG148" i="13"/>
  <c r="AI148" i="13"/>
  <c r="AH174" i="13"/>
  <c r="AA174" i="13"/>
  <c r="S174" i="13"/>
  <c r="U174" i="13"/>
  <c r="T175" i="13"/>
  <c r="Y147" i="13"/>
  <c r="W147" i="13"/>
  <c r="AH178" i="13"/>
  <c r="AA178" i="13"/>
  <c r="U178" i="13"/>
  <c r="S178" i="13"/>
  <c r="AF87" i="13"/>
  <c r="AD87" i="13"/>
  <c r="Q179" i="13"/>
  <c r="AF113" i="13"/>
  <c r="AD113" i="13"/>
  <c r="R171" i="13"/>
  <c r="AE171" i="13"/>
  <c r="X171" i="13"/>
  <c r="P171" i="13"/>
  <c r="T155" i="13"/>
  <c r="S152" i="13"/>
  <c r="U152" i="13"/>
  <c r="AA152" i="13"/>
  <c r="AH152" i="13"/>
  <c r="AG166" i="13"/>
  <c r="AI166" i="13"/>
  <c r="W175" i="13"/>
  <c r="Y175" i="13"/>
  <c r="S150" i="13"/>
  <c r="U150" i="13"/>
  <c r="AA150" i="13"/>
  <c r="AH150" i="13"/>
  <c r="Q282" i="12"/>
  <c r="L923" i="1" s="1"/>
  <c r="L1841" i="1" s="1"/>
  <c r="X277" i="12"/>
  <c r="AE277" i="12"/>
  <c r="L306" i="1" s="1"/>
  <c r="Q273" i="12"/>
  <c r="P277" i="12"/>
  <c r="K918" i="1" s="1"/>
  <c r="K1836" i="1" s="1"/>
  <c r="R277" i="12"/>
  <c r="M918" i="1" s="1"/>
  <c r="M1836" i="1" s="1"/>
  <c r="H363" i="13"/>
  <c r="H364" i="13" s="1"/>
  <c r="H365" i="13" s="1"/>
  <c r="H366" i="13" s="1"/>
  <c r="Q1731" i="1"/>
  <c r="R1461" i="1"/>
  <c r="AI272" i="12"/>
  <c r="P301" i="1" s="1"/>
  <c r="AG272" i="12"/>
  <c r="N301" i="1" s="1"/>
  <c r="R1512" i="1"/>
  <c r="R1412" i="1"/>
  <c r="U219" i="12"/>
  <c r="P860" i="1" s="1"/>
  <c r="P1778" i="1" s="1"/>
  <c r="AH219" i="12"/>
  <c r="O248" i="1" s="1"/>
  <c r="AD79" i="12"/>
  <c r="AF79" i="12"/>
  <c r="AI217" i="12"/>
  <c r="P246" i="1" s="1"/>
  <c r="AG217" i="12"/>
  <c r="N246" i="1" s="1"/>
  <c r="S1327" i="1"/>
  <c r="R1680" i="1"/>
  <c r="AI184" i="12"/>
  <c r="P213" i="1" s="1"/>
  <c r="AG184" i="12"/>
  <c r="N213" i="1" s="1"/>
  <c r="P598" i="1"/>
  <c r="P1516" i="1" s="1"/>
  <c r="AD209" i="12"/>
  <c r="K238" i="1" s="1"/>
  <c r="AF209" i="12"/>
  <c r="M238" i="1" s="1"/>
  <c r="K406" i="1"/>
  <c r="K1324" i="1" s="1"/>
  <c r="AE268" i="12"/>
  <c r="L297" i="1" s="1"/>
  <c r="P268" i="12"/>
  <c r="K909" i="1" s="1"/>
  <c r="K1827" i="1" s="1"/>
  <c r="R268" i="12"/>
  <c r="M909" i="1" s="1"/>
  <c r="M1827" i="1" s="1"/>
  <c r="M402" i="1"/>
  <c r="M1320" i="1" s="1"/>
  <c r="K402" i="1"/>
  <c r="K1320" i="1" s="1"/>
  <c r="R1672" i="1"/>
  <c r="AI125" i="12"/>
  <c r="P154" i="1" s="1"/>
  <c r="AG125" i="12"/>
  <c r="N154" i="1" s="1"/>
  <c r="AB226" i="12"/>
  <c r="P561" i="1" s="1"/>
  <c r="P1479" i="1" s="1"/>
  <c r="Z226" i="12"/>
  <c r="N561" i="1" s="1"/>
  <c r="N1479" i="1" s="1"/>
  <c r="P127" i="12"/>
  <c r="K768" i="1" s="1"/>
  <c r="K1686" i="1" s="1"/>
  <c r="R127" i="12"/>
  <c r="M768" i="1" s="1"/>
  <c r="M1686" i="1" s="1"/>
  <c r="R1323" i="1"/>
  <c r="AG263" i="12"/>
  <c r="N292" i="1" s="1"/>
  <c r="AI263" i="12"/>
  <c r="P292" i="1" s="1"/>
  <c r="AE130" i="12"/>
  <c r="L159" i="1" s="1"/>
  <c r="P130" i="12"/>
  <c r="K771" i="1" s="1"/>
  <c r="K1689" i="1" s="1"/>
  <c r="R130" i="12"/>
  <c r="M771" i="1" s="1"/>
  <c r="M1689" i="1" s="1"/>
  <c r="L465" i="1"/>
  <c r="L1383" i="1" s="1"/>
  <c r="AD134" i="12"/>
  <c r="K163" i="1" s="1"/>
  <c r="AF134" i="12"/>
  <c r="M163" i="1" s="1"/>
  <c r="U268" i="12"/>
  <c r="P909" i="1" s="1"/>
  <c r="P1827" i="1" s="1"/>
  <c r="S268" i="12"/>
  <c r="N909" i="1" s="1"/>
  <c r="N1827" i="1" s="1"/>
  <c r="AH268" i="12"/>
  <c r="O297" i="1" s="1"/>
  <c r="O603" i="1"/>
  <c r="O1521" i="1" s="1"/>
  <c r="S277" i="12"/>
  <c r="N918" i="1" s="1"/>
  <c r="N1836" i="1" s="1"/>
  <c r="U277" i="12"/>
  <c r="P918" i="1" s="1"/>
  <c r="P1836" i="1" s="1"/>
  <c r="T273" i="12"/>
  <c r="AA273" i="12" s="1"/>
  <c r="AH277" i="12"/>
  <c r="O306" i="1" s="1"/>
  <c r="AA277" i="12"/>
  <c r="O612" i="1" s="1"/>
  <c r="O1530" i="1" s="1"/>
  <c r="T282" i="12"/>
  <c r="R1416" i="1"/>
  <c r="R1776" i="1"/>
  <c r="AD217" i="12"/>
  <c r="K246" i="1" s="1"/>
  <c r="AF217" i="12"/>
  <c r="M246" i="1" s="1"/>
  <c r="P81" i="12"/>
  <c r="K722" i="1" s="1"/>
  <c r="K1640" i="1" s="1"/>
  <c r="AE72" i="12"/>
  <c r="P72" i="12"/>
  <c r="K713" i="1" s="1"/>
  <c r="K1631" i="1" s="1"/>
  <c r="R72" i="12"/>
  <c r="M713" i="1" s="1"/>
  <c r="M1631" i="1" s="1"/>
  <c r="L407" i="1"/>
  <c r="L1325" i="1" s="1"/>
  <c r="AB101" i="1" s="1"/>
  <c r="R1373" i="1"/>
  <c r="AG71" i="12"/>
  <c r="AI71" i="12"/>
  <c r="R2032" i="1"/>
  <c r="Y180" i="12"/>
  <c r="M515" i="1" s="1"/>
  <c r="M1433" i="1" s="1"/>
  <c r="W180" i="12"/>
  <c r="K515" i="1" s="1"/>
  <c r="K1433" i="1" s="1"/>
  <c r="N460" i="1"/>
  <c r="N1378" i="1" s="1"/>
  <c r="P460" i="1"/>
  <c r="P1378" i="1" s="1"/>
  <c r="Q236" i="12"/>
  <c r="X231" i="12"/>
  <c r="AE231" i="12"/>
  <c r="L260" i="1" s="1"/>
  <c r="Q227" i="12"/>
  <c r="L868" i="1" s="1"/>
  <c r="L1786" i="1" s="1"/>
  <c r="P231" i="12"/>
  <c r="K872" i="1" s="1"/>
  <c r="K1790" i="1" s="1"/>
  <c r="R231" i="12"/>
  <c r="M872" i="1" s="1"/>
  <c r="M1790" i="1" s="1"/>
  <c r="K506" i="1"/>
  <c r="K1424" i="1" s="1"/>
  <c r="N548" i="1"/>
  <c r="N1466" i="1" s="1"/>
  <c r="P548" i="1"/>
  <c r="P1466" i="1" s="1"/>
  <c r="R1630" i="1"/>
  <c r="Q269" i="12"/>
  <c r="L910" i="1" s="1"/>
  <c r="L1828" i="1" s="1"/>
  <c r="M414" i="1"/>
  <c r="M1332" i="1" s="1"/>
  <c r="K414" i="1"/>
  <c r="K1332" i="1" s="1"/>
  <c r="AI79" i="12"/>
  <c r="AG79" i="12"/>
  <c r="U72" i="12"/>
  <c r="P713" i="1" s="1"/>
  <c r="P1631" i="1" s="1"/>
  <c r="AH72" i="12"/>
  <c r="O407" i="1"/>
  <c r="O1325" i="1" s="1"/>
  <c r="S72" i="12"/>
  <c r="N713" i="1" s="1"/>
  <c r="N1631" i="1" s="1"/>
  <c r="AD113" i="12"/>
  <c r="K142" i="1" s="1"/>
  <c r="AF113" i="12"/>
  <c r="M142" i="1" s="1"/>
  <c r="R1520" i="1"/>
  <c r="AD172" i="12"/>
  <c r="K201" i="1" s="1"/>
  <c r="AF172" i="12"/>
  <c r="M201" i="1" s="1"/>
  <c r="R1319" i="1"/>
  <c r="S231" i="12"/>
  <c r="N872" i="1" s="1"/>
  <c r="N1790" i="1" s="1"/>
  <c r="U231" i="12"/>
  <c r="P872" i="1" s="1"/>
  <c r="P1790" i="1" s="1"/>
  <c r="AH231" i="12"/>
  <c r="O260" i="1" s="1"/>
  <c r="AA231" i="12"/>
  <c r="O566" i="1" s="1"/>
  <c r="O1484" i="1" s="1"/>
  <c r="T227" i="12"/>
  <c r="AA227" i="12" s="1"/>
  <c r="K456" i="1"/>
  <c r="K1374" i="1" s="1"/>
  <c r="AF71" i="12"/>
  <c r="AD71" i="12"/>
  <c r="R1831" i="1"/>
  <c r="C18" i="4"/>
  <c r="N461" i="1"/>
  <c r="N1379" i="1" s="1"/>
  <c r="P461" i="1"/>
  <c r="P1379" i="1" s="1"/>
  <c r="N552" i="1"/>
  <c r="N1470" i="1" s="1"/>
  <c r="P552" i="1"/>
  <c r="P1470" i="1" s="1"/>
  <c r="H312" i="13"/>
  <c r="H313" i="13" s="1"/>
  <c r="H314" i="13" s="1"/>
  <c r="H315" i="13" s="1"/>
  <c r="M448" i="1"/>
  <c r="M1366" i="1" s="1"/>
  <c r="K448" i="1"/>
  <c r="K1366" i="1" s="1"/>
  <c r="R1327" i="1"/>
  <c r="R1723" i="1"/>
  <c r="R1428" i="1"/>
  <c r="S222" i="12"/>
  <c r="N863" i="1" s="1"/>
  <c r="N1781" i="1" s="1"/>
  <c r="O557" i="1"/>
  <c r="O1475" i="1" s="1"/>
  <c r="U222" i="12"/>
  <c r="P863" i="1" s="1"/>
  <c r="P1781" i="1" s="1"/>
  <c r="AH222" i="12"/>
  <c r="O251" i="1" s="1"/>
  <c r="Q1465" i="1"/>
  <c r="AF226" i="12"/>
  <c r="M255" i="1" s="1"/>
  <c r="AD226" i="12"/>
  <c r="K255" i="1" s="1"/>
  <c r="H414" i="13"/>
  <c r="H415" i="13"/>
  <c r="H416" i="13" s="1"/>
  <c r="H417" i="13" s="1"/>
  <c r="Q1461" i="1"/>
  <c r="N448" i="1"/>
  <c r="N1366" i="1" s="1"/>
  <c r="P448" i="1"/>
  <c r="P1366" i="1" s="1"/>
  <c r="U264" i="12"/>
  <c r="P905" i="1" s="1"/>
  <c r="P1823" i="1" s="1"/>
  <c r="S264" i="12"/>
  <c r="N905" i="1" s="1"/>
  <c r="N1823" i="1" s="1"/>
  <c r="AH264" i="12"/>
  <c r="O293" i="1" s="1"/>
  <c r="T265" i="12"/>
  <c r="AF263" i="12"/>
  <c r="M292" i="1" s="1"/>
  <c r="AD263" i="12"/>
  <c r="K292" i="1" s="1"/>
  <c r="N410" i="1"/>
  <c r="N1328" i="1" s="1"/>
  <c r="P410" i="1"/>
  <c r="P1328" i="1" s="1"/>
  <c r="Y134" i="12"/>
  <c r="M469" i="1" s="1"/>
  <c r="M1387" i="1" s="1"/>
  <c r="W134" i="12"/>
  <c r="K469" i="1" s="1"/>
  <c r="K1387" i="1" s="1"/>
  <c r="Q131" i="12"/>
  <c r="L772" i="1" s="1"/>
  <c r="L1690" i="1" s="1"/>
  <c r="R218" i="12"/>
  <c r="M859" i="1" s="1"/>
  <c r="M1777" i="1" s="1"/>
  <c r="AE218" i="12"/>
  <c r="L247" i="1" s="1"/>
  <c r="Z246" i="1" s="1"/>
  <c r="P218" i="12"/>
  <c r="K859" i="1" s="1"/>
  <c r="K1777" i="1" s="1"/>
  <c r="Q219" i="12"/>
  <c r="L860" i="1" s="1"/>
  <c r="L1778" i="1" s="1"/>
  <c r="K544" i="1"/>
  <c r="K1462" i="1" s="1"/>
  <c r="M544" i="1"/>
  <c r="M1462" i="1" s="1"/>
  <c r="S214" i="12"/>
  <c r="N855" i="1" s="1"/>
  <c r="N1773" i="1" s="1"/>
  <c r="O549" i="1"/>
  <c r="O1467" i="1" s="1"/>
  <c r="U214" i="12"/>
  <c r="P855" i="1" s="1"/>
  <c r="P1773" i="1" s="1"/>
  <c r="AH214" i="12"/>
  <c r="O243" i="1" s="1"/>
  <c r="T215" i="12"/>
  <c r="AI213" i="12"/>
  <c r="P242" i="1" s="1"/>
  <c r="AG213" i="12"/>
  <c r="N242" i="1" s="1"/>
  <c r="R1365" i="1"/>
  <c r="AD125" i="12"/>
  <c r="K154" i="1" s="1"/>
  <c r="AF125" i="12"/>
  <c r="M154" i="1" s="1"/>
  <c r="R1474" i="1"/>
  <c r="R1419" i="1"/>
  <c r="AF67" i="12"/>
  <c r="AD67" i="12"/>
  <c r="N414" i="1"/>
  <c r="N1332" i="1" s="1"/>
  <c r="P414" i="1"/>
  <c r="P1332" i="1" s="1"/>
  <c r="P185" i="12"/>
  <c r="K826" i="1" s="1"/>
  <c r="K1744" i="1" s="1"/>
  <c r="AE185" i="12"/>
  <c r="L214" i="1" s="1"/>
  <c r="Q181" i="12"/>
  <c r="X185" i="12"/>
  <c r="R185" i="12"/>
  <c r="M826" i="1" s="1"/>
  <c r="M1744" i="1" s="1"/>
  <c r="AD121" i="12"/>
  <c r="K150" i="1" s="1"/>
  <c r="AF121" i="12"/>
  <c r="M150" i="1" s="1"/>
  <c r="R1465" i="1"/>
  <c r="R1768" i="1"/>
  <c r="R1626" i="1"/>
  <c r="W272" i="12"/>
  <c r="K607" i="1" s="1"/>
  <c r="K1525" i="1" s="1"/>
  <c r="Y272" i="12"/>
  <c r="M607" i="1" s="1"/>
  <c r="M1525" i="1" s="1"/>
  <c r="AF272" i="12"/>
  <c r="M301" i="1" s="1"/>
  <c r="AD272" i="12"/>
  <c r="K301" i="1" s="1"/>
  <c r="R1466" i="1"/>
  <c r="S1672" i="1"/>
  <c r="Y164" i="12"/>
  <c r="M499" i="1" s="1"/>
  <c r="M1417" i="1" s="1"/>
  <c r="W164" i="12"/>
  <c r="K499" i="1" s="1"/>
  <c r="K1417" i="1" s="1"/>
  <c r="R1739" i="1"/>
  <c r="AE176" i="12"/>
  <c r="L205" i="1" s="1"/>
  <c r="P176" i="12"/>
  <c r="K817" i="1" s="1"/>
  <c r="K1735" i="1" s="1"/>
  <c r="R176" i="12"/>
  <c r="M817" i="1" s="1"/>
  <c r="M1735" i="1" s="1"/>
  <c r="AD180" i="12"/>
  <c r="K209" i="1" s="1"/>
  <c r="AF180" i="12"/>
  <c r="M209" i="1" s="1"/>
  <c r="R1511" i="1"/>
  <c r="AG226" i="12"/>
  <c r="N255" i="1" s="1"/>
  <c r="AI226" i="12"/>
  <c r="P255" i="1" s="1"/>
  <c r="AE122" i="12"/>
  <c r="L151" i="1" s="1"/>
  <c r="Z150" i="1" s="1"/>
  <c r="P122" i="12"/>
  <c r="K763" i="1" s="1"/>
  <c r="K1681" i="1" s="1"/>
  <c r="R122" i="12"/>
  <c r="M763" i="1" s="1"/>
  <c r="M1681" i="1" s="1"/>
  <c r="L457" i="1"/>
  <c r="L1375" i="1" s="1"/>
  <c r="Q123" i="12"/>
  <c r="L764" i="1" s="1"/>
  <c r="L1682" i="1" s="1"/>
  <c r="R1785" i="1"/>
  <c r="R222" i="12"/>
  <c r="M863" i="1" s="1"/>
  <c r="M1781" i="1" s="1"/>
  <c r="AE222" i="12"/>
  <c r="L251" i="1" s="1"/>
  <c r="P222" i="12"/>
  <c r="K863" i="1" s="1"/>
  <c r="K1781" i="1" s="1"/>
  <c r="W226" i="12"/>
  <c r="K561" i="1" s="1"/>
  <c r="K1479" i="1" s="1"/>
  <c r="Y226" i="12"/>
  <c r="M561" i="1" s="1"/>
  <c r="M1479" i="1" s="1"/>
  <c r="P519" i="1"/>
  <c r="P1437" i="1" s="1"/>
  <c r="AI113" i="12"/>
  <c r="P142" i="1" s="1"/>
  <c r="AG113" i="12"/>
  <c r="N142" i="1" s="1"/>
  <c r="R1727" i="1"/>
  <c r="AD168" i="12"/>
  <c r="K197" i="1" s="1"/>
  <c r="AF168" i="12"/>
  <c r="M197" i="1" s="1"/>
  <c r="R1361" i="1"/>
  <c r="AD171" i="12"/>
  <c r="K200" i="1" s="1"/>
  <c r="AF171" i="12"/>
  <c r="M200" i="1" s="1"/>
  <c r="U76" i="12"/>
  <c r="P717" i="1" s="1"/>
  <c r="P1635" i="1" s="1"/>
  <c r="AH76" i="12"/>
  <c r="O411" i="1"/>
  <c r="O1329" i="1" s="1"/>
  <c r="S76" i="12"/>
  <c r="N717" i="1" s="1"/>
  <c r="N1635" i="1" s="1"/>
  <c r="T77" i="12"/>
  <c r="O718" i="1" s="1"/>
  <c r="O1636" i="1" s="1"/>
  <c r="AI75" i="12"/>
  <c r="AG75" i="12"/>
  <c r="R1382" i="1"/>
  <c r="R210" i="12"/>
  <c r="M851" i="1" s="1"/>
  <c r="M1769" i="1" s="1"/>
  <c r="AE210" i="12"/>
  <c r="L239" i="1" s="1"/>
  <c r="Z238" i="1" s="1"/>
  <c r="P210" i="12"/>
  <c r="K851" i="1" s="1"/>
  <c r="K1769" i="1" s="1"/>
  <c r="Q1768" i="1"/>
  <c r="Z272" i="12"/>
  <c r="N607" i="1" s="1"/>
  <c r="N1525" i="1" s="1"/>
  <c r="AB272" i="12"/>
  <c r="P607" i="1" s="1"/>
  <c r="P1525" i="1" s="1"/>
  <c r="R1336" i="1"/>
  <c r="M460" i="1"/>
  <c r="M1378" i="1" s="1"/>
  <c r="K460" i="1"/>
  <c r="K1378" i="1" s="1"/>
  <c r="M552" i="1"/>
  <c r="M1470" i="1" s="1"/>
  <c r="K552" i="1"/>
  <c r="K1470" i="1" s="1"/>
  <c r="R515" i="1" l="1"/>
  <c r="AC109" i="1"/>
  <c r="Q805" i="1"/>
  <c r="R859" i="1"/>
  <c r="R100" i="1"/>
  <c r="Q1512" i="1"/>
  <c r="AB48" i="12"/>
  <c r="P383" i="1" s="1"/>
  <c r="W118" i="12"/>
  <c r="Y118" i="12"/>
  <c r="Z80" i="12"/>
  <c r="N415" i="1" s="1"/>
  <c r="N1333" i="1" s="1"/>
  <c r="AB80" i="12"/>
  <c r="P415" i="1" s="1"/>
  <c r="P1333" i="1" s="1"/>
  <c r="AA81" i="12"/>
  <c r="Y218" i="12"/>
  <c r="W218" i="12"/>
  <c r="X219" i="12"/>
  <c r="L110" i="1"/>
  <c r="AC110" i="1" s="1"/>
  <c r="AS82" i="12"/>
  <c r="L111" i="1" s="1"/>
  <c r="Z111" i="1" s="1"/>
  <c r="AB77" i="12"/>
  <c r="Z77" i="12"/>
  <c r="Y76" i="12"/>
  <c r="W76" i="12"/>
  <c r="X77" i="12"/>
  <c r="AV86" i="12"/>
  <c r="O114" i="1"/>
  <c r="N122" i="1"/>
  <c r="AU89" i="12"/>
  <c r="N118" i="1" s="1"/>
  <c r="AU90" i="12"/>
  <c r="N119" i="1" s="1"/>
  <c r="AB118" i="12"/>
  <c r="P453" i="1" s="1"/>
  <c r="P1371" i="1" s="1"/>
  <c r="Z118" i="12"/>
  <c r="N453" i="1" s="1"/>
  <c r="N1371" i="1" s="1"/>
  <c r="W126" i="12"/>
  <c r="Y126" i="12"/>
  <c r="X127" i="12"/>
  <c r="Z84" i="12"/>
  <c r="AB84" i="12"/>
  <c r="K122" i="1"/>
  <c r="AR89" i="12"/>
  <c r="K118" i="1" s="1"/>
  <c r="AR90" i="12"/>
  <c r="K119" i="1" s="1"/>
  <c r="AB264" i="12"/>
  <c r="Z264" i="12"/>
  <c r="N599" i="1" s="1"/>
  <c r="N1517" i="1" s="1"/>
  <c r="X223" i="12"/>
  <c r="W222" i="12"/>
  <c r="Y222" i="12"/>
  <c r="Y210" i="12"/>
  <c r="M545" i="1" s="1"/>
  <c r="M1463" i="1" s="1"/>
  <c r="W210" i="12"/>
  <c r="AB202" i="12"/>
  <c r="Z202" i="12"/>
  <c r="X135" i="12"/>
  <c r="P104" i="1"/>
  <c r="Z273" i="12"/>
  <c r="AB273" i="12"/>
  <c r="Z198" i="12"/>
  <c r="AB198" i="12"/>
  <c r="L553" i="1"/>
  <c r="L1471" i="1" s="1"/>
  <c r="O906" i="1"/>
  <c r="O1824" i="1" s="1"/>
  <c r="AA265" i="12"/>
  <c r="L612" i="1"/>
  <c r="L1530" i="1" s="1"/>
  <c r="X273" i="12"/>
  <c r="AB194" i="12"/>
  <c r="Z194" i="12"/>
  <c r="AW98" i="12"/>
  <c r="AU98" i="12"/>
  <c r="AV94" i="12"/>
  <c r="O127" i="1"/>
  <c r="AC101" i="1"/>
  <c r="O1305" i="1"/>
  <c r="O415" i="1"/>
  <c r="O1333" i="1" s="1"/>
  <c r="L1305" i="1"/>
  <c r="R1305" i="1" s="1"/>
  <c r="O856" i="1"/>
  <c r="O1774" i="1" s="1"/>
  <c r="AA215" i="12"/>
  <c r="AH223" i="12"/>
  <c r="O252" i="1" s="1"/>
  <c r="AA223" i="12"/>
  <c r="O558" i="1" s="1"/>
  <c r="O1476" i="1" s="1"/>
  <c r="R905" i="1"/>
  <c r="AB261" i="12"/>
  <c r="Z261" i="12"/>
  <c r="R598" i="1"/>
  <c r="O1065" i="1"/>
  <c r="O1983" i="1" s="1"/>
  <c r="R713" i="1"/>
  <c r="S693" i="1"/>
  <c r="T41" i="12"/>
  <c r="AA41" i="12" s="1"/>
  <c r="O999" i="1"/>
  <c r="O1917" i="1" s="1"/>
  <c r="L461" i="1"/>
  <c r="L1379" i="1" s="1"/>
  <c r="R1379" i="1" s="1"/>
  <c r="AI52" i="12"/>
  <c r="AI39" i="12"/>
  <c r="P43" i="1" s="1"/>
  <c r="S43" i="1" s="1"/>
  <c r="AH40" i="12"/>
  <c r="AI40" i="12" s="1"/>
  <c r="O860" i="1"/>
  <c r="O1778" i="1" s="1"/>
  <c r="AA219" i="12"/>
  <c r="AL52" i="12"/>
  <c r="K1305" i="1" s="1"/>
  <c r="Q1305" i="1" s="1"/>
  <c r="Y52" i="12"/>
  <c r="M387" i="1" s="1"/>
  <c r="S387" i="1" s="1"/>
  <c r="AB109" i="1"/>
  <c r="Y72" i="12"/>
  <c r="W72" i="12"/>
  <c r="K407" i="1" s="1"/>
  <c r="K1325" i="1" s="1"/>
  <c r="M110" i="1"/>
  <c r="AT82" i="12"/>
  <c r="M111" i="1" s="1"/>
  <c r="AR85" i="12"/>
  <c r="P109" i="1"/>
  <c r="Z214" i="12"/>
  <c r="AB214" i="12"/>
  <c r="AB123" i="12"/>
  <c r="Z123" i="12"/>
  <c r="AU85" i="12"/>
  <c r="Y264" i="12"/>
  <c r="M599" i="1" s="1"/>
  <c r="M1517" i="1" s="1"/>
  <c r="W264" i="12"/>
  <c r="K599" i="1" s="1"/>
  <c r="K1517" i="1" s="1"/>
  <c r="X265" i="12"/>
  <c r="AS90" i="12"/>
  <c r="L520" i="1"/>
  <c r="L1438" i="1" s="1"/>
  <c r="X181" i="12"/>
  <c r="L387" i="1"/>
  <c r="X89" i="12"/>
  <c r="X269" i="12"/>
  <c r="W268" i="12"/>
  <c r="Y268" i="12"/>
  <c r="Z100" i="1"/>
  <c r="AC100" i="1"/>
  <c r="X131" i="12"/>
  <c r="Y130" i="12"/>
  <c r="W130" i="12"/>
  <c r="AB218" i="12"/>
  <c r="P553" i="1" s="1"/>
  <c r="P1471" i="1" s="1"/>
  <c r="Z218" i="12"/>
  <c r="X85" i="12"/>
  <c r="Y84" i="12"/>
  <c r="W84" i="12"/>
  <c r="X177" i="12"/>
  <c r="Y176" i="12"/>
  <c r="W176" i="12"/>
  <c r="P122" i="1"/>
  <c r="P118" i="1"/>
  <c r="P119" i="1"/>
  <c r="P120" i="1"/>
  <c r="P121" i="1"/>
  <c r="N109" i="1"/>
  <c r="AU81" i="12"/>
  <c r="M122" i="1"/>
  <c r="AT89" i="12"/>
  <c r="M118" i="1" s="1"/>
  <c r="AB127" i="12"/>
  <c r="Z127" i="12"/>
  <c r="AA128" i="12"/>
  <c r="AG118" i="12"/>
  <c r="N147" i="1" s="1"/>
  <c r="O599" i="1"/>
  <c r="O1517" i="1" s="1"/>
  <c r="R1517" i="1" s="1"/>
  <c r="L566" i="1"/>
  <c r="L1484" i="1" s="1"/>
  <c r="X227" i="12"/>
  <c r="U123" i="12"/>
  <c r="P764" i="1" s="1"/>
  <c r="P1682" i="1" s="1"/>
  <c r="L545" i="1"/>
  <c r="L1463" i="1" s="1"/>
  <c r="AI118" i="12"/>
  <c r="P147" i="1" s="1"/>
  <c r="L557" i="1"/>
  <c r="L1475" i="1" s="1"/>
  <c r="L511" i="1"/>
  <c r="L1429" i="1" s="1"/>
  <c r="R169" i="12"/>
  <c r="M810" i="1" s="1"/>
  <c r="M1728" i="1" s="1"/>
  <c r="S1728" i="1" s="1"/>
  <c r="Z227" i="12"/>
  <c r="AB227" i="12"/>
  <c r="L603" i="1"/>
  <c r="L1521" i="1" s="1"/>
  <c r="O986" i="1"/>
  <c r="O1904" i="1" s="1"/>
  <c r="R1904" i="1" s="1"/>
  <c r="L371" i="1"/>
  <c r="O910" i="1"/>
  <c r="O1828" i="1" s="1"/>
  <c r="AA269" i="12"/>
  <c r="K35" i="1"/>
  <c r="AR98" i="12"/>
  <c r="L127" i="1"/>
  <c r="AS94" i="12"/>
  <c r="AT98" i="12"/>
  <c r="Q594" i="1"/>
  <c r="R561" i="1"/>
  <c r="AA89" i="12"/>
  <c r="AA90" i="12"/>
  <c r="AA91" i="12"/>
  <c r="AA92" i="12"/>
  <c r="O56" i="1"/>
  <c r="AG39" i="12"/>
  <c r="M104" i="1"/>
  <c r="S104" i="1" s="1"/>
  <c r="AT76" i="12"/>
  <c r="AB100" i="1"/>
  <c r="K109" i="1"/>
  <c r="AR81" i="12"/>
  <c r="W214" i="12"/>
  <c r="K549" i="1" s="1"/>
  <c r="K1467" i="1" s="1"/>
  <c r="Y214" i="12"/>
  <c r="X215" i="12"/>
  <c r="AT86" i="12"/>
  <c r="L114" i="1"/>
  <c r="AS86" i="12"/>
  <c r="Z72" i="12"/>
  <c r="AB72" i="12"/>
  <c r="N105" i="1"/>
  <c r="AU77" i="12"/>
  <c r="N106" i="1" s="1"/>
  <c r="Y168" i="12"/>
  <c r="M503" i="1" s="1"/>
  <c r="M1421" i="1" s="1"/>
  <c r="W168" i="12"/>
  <c r="K503" i="1" s="1"/>
  <c r="K1421" i="1" s="1"/>
  <c r="Q1421" i="1" s="1"/>
  <c r="X169" i="12"/>
  <c r="L503" i="1"/>
  <c r="AV92" i="12"/>
  <c r="O121" i="1" s="1"/>
  <c r="W80" i="12"/>
  <c r="K415" i="1" s="1"/>
  <c r="K1333" i="1" s="1"/>
  <c r="Q1333" i="1" s="1"/>
  <c r="Y80" i="12"/>
  <c r="X81" i="12"/>
  <c r="Y260" i="12"/>
  <c r="W260" i="12"/>
  <c r="X261" i="12"/>
  <c r="W122" i="12"/>
  <c r="Y122" i="12"/>
  <c r="X123" i="12"/>
  <c r="Y172" i="12"/>
  <c r="M507" i="1" s="1"/>
  <c r="M1425" i="1" s="1"/>
  <c r="W172" i="12"/>
  <c r="K507" i="1" s="1"/>
  <c r="K1425" i="1" s="1"/>
  <c r="Q1425" i="1" s="1"/>
  <c r="X173" i="12"/>
  <c r="AA85" i="12"/>
  <c r="K105" i="1"/>
  <c r="AR77" i="12"/>
  <c r="K106" i="1" s="1"/>
  <c r="N100" i="1"/>
  <c r="AU72" i="12"/>
  <c r="N101" i="1" s="1"/>
  <c r="M35" i="1"/>
  <c r="S1105" i="1"/>
  <c r="AD80" i="12"/>
  <c r="K1027" i="1" s="1"/>
  <c r="K1945" i="1" s="1"/>
  <c r="R1935" i="1"/>
  <c r="AA197" i="1"/>
  <c r="M1106" i="1"/>
  <c r="M2024" i="1" s="1"/>
  <c r="S2024" i="1" s="1"/>
  <c r="R985" i="1"/>
  <c r="AA43" i="1"/>
  <c r="AF164" i="12"/>
  <c r="M193" i="1" s="1"/>
  <c r="S193" i="1" s="1"/>
  <c r="R1939" i="1"/>
  <c r="AA288" i="1"/>
  <c r="Z204" i="1"/>
  <c r="AA47" i="1"/>
  <c r="Z47" i="1"/>
  <c r="Z46" i="1"/>
  <c r="L1932" i="1"/>
  <c r="Y96" i="1" s="1"/>
  <c r="AA96" i="1"/>
  <c r="Z158" i="1"/>
  <c r="Z296" i="1"/>
  <c r="L1953" i="1"/>
  <c r="Y117" i="1" s="1"/>
  <c r="AA117" i="1"/>
  <c r="R1927" i="1"/>
  <c r="Z40" i="1"/>
  <c r="L1940" i="1"/>
  <c r="Y104" i="1" s="1"/>
  <c r="AA104" i="1"/>
  <c r="AA192" i="1"/>
  <c r="Z39" i="1"/>
  <c r="AA150" i="1"/>
  <c r="AA238" i="1"/>
  <c r="AA209" i="1"/>
  <c r="AA292" i="1"/>
  <c r="AA188" i="1"/>
  <c r="AA200" i="1"/>
  <c r="L1936" i="1"/>
  <c r="Y100" i="1" s="1"/>
  <c r="AA100" i="1"/>
  <c r="R680" i="1"/>
  <c r="Z147" i="1"/>
  <c r="R193" i="1"/>
  <c r="Z193" i="1"/>
  <c r="AA246" i="1"/>
  <c r="AA39" i="1"/>
  <c r="AA146" i="1"/>
  <c r="Z292" i="1"/>
  <c r="AA163" i="1"/>
  <c r="Z239" i="1"/>
  <c r="Z250" i="1"/>
  <c r="S1109" i="1"/>
  <c r="Q680" i="1"/>
  <c r="L1944" i="1"/>
  <c r="Y108" i="1" s="1"/>
  <c r="AA108" i="1"/>
  <c r="R1931" i="1"/>
  <c r="AA242" i="1"/>
  <c r="Z242" i="1"/>
  <c r="Z241" i="1"/>
  <c r="AA35" i="1"/>
  <c r="Z35" i="1"/>
  <c r="Z34" i="1"/>
  <c r="AA301" i="1"/>
  <c r="Z288" i="1"/>
  <c r="AA142" i="1"/>
  <c r="AA154" i="1"/>
  <c r="AA255" i="1"/>
  <c r="Z43" i="1"/>
  <c r="AA201" i="1"/>
  <c r="S494" i="1"/>
  <c r="S805" i="1"/>
  <c r="M39" i="1"/>
  <c r="S680" i="1"/>
  <c r="R1912" i="1"/>
  <c r="Y51" i="1"/>
  <c r="AA985" i="1"/>
  <c r="Y42" i="1"/>
  <c r="AA978" i="1"/>
  <c r="Y35" i="1"/>
  <c r="AA986" i="1"/>
  <c r="Y43" i="1"/>
  <c r="AA982" i="1"/>
  <c r="Y39" i="1"/>
  <c r="R2028" i="1"/>
  <c r="R2024" i="1"/>
  <c r="R1891" i="1"/>
  <c r="AA973" i="1"/>
  <c r="Q1685" i="1"/>
  <c r="U223" i="12"/>
  <c r="P864" i="1" s="1"/>
  <c r="P1782" i="1" s="1"/>
  <c r="AD164" i="12"/>
  <c r="K193" i="1" s="1"/>
  <c r="Q193" i="1" s="1"/>
  <c r="S767" i="1"/>
  <c r="O681" i="1"/>
  <c r="O1599" i="1" s="1"/>
  <c r="R1599" i="1" s="1"/>
  <c r="S594" i="1"/>
  <c r="AP40" i="12"/>
  <c r="P169" i="12"/>
  <c r="K810" i="1" s="1"/>
  <c r="K1728" i="1" s="1"/>
  <c r="Q1728" i="1" s="1"/>
  <c r="P223" i="12"/>
  <c r="K864" i="1" s="1"/>
  <c r="K1782" i="1" s="1"/>
  <c r="AG80" i="12"/>
  <c r="N1027" i="1" s="1"/>
  <c r="N1945" i="1" s="1"/>
  <c r="R810" i="1"/>
  <c r="L1111" i="1"/>
  <c r="L2029" i="1" s="1"/>
  <c r="Y193" i="1" s="1"/>
  <c r="R1106" i="1"/>
  <c r="S1611" i="1"/>
  <c r="S40" i="12"/>
  <c r="N681" i="1" s="1"/>
  <c r="N1599" i="1" s="1"/>
  <c r="Q1599" i="1" s="1"/>
  <c r="AA40" i="12"/>
  <c r="AB40" i="12" s="1"/>
  <c r="P375" i="1" s="1"/>
  <c r="M415" i="1"/>
  <c r="M1333" i="1" s="1"/>
  <c r="Q266" i="12"/>
  <c r="L907" i="1" s="1"/>
  <c r="L1825" i="1" s="1"/>
  <c r="AE169" i="12"/>
  <c r="L198" i="1" s="1"/>
  <c r="AE223" i="12"/>
  <c r="L252" i="1" s="1"/>
  <c r="Z251" i="1" s="1"/>
  <c r="T220" i="12"/>
  <c r="AI80" i="12"/>
  <c r="P1027" i="1" s="1"/>
  <c r="P1945" i="1" s="1"/>
  <c r="K1110" i="1"/>
  <c r="K2028" i="1" s="1"/>
  <c r="Q2028" i="1" s="1"/>
  <c r="Q767" i="1"/>
  <c r="Q502" i="1"/>
  <c r="R35" i="1"/>
  <c r="Q494" i="1"/>
  <c r="Q809" i="1"/>
  <c r="N1064" i="1"/>
  <c r="N1982" i="1" s="1"/>
  <c r="W36" i="12"/>
  <c r="K371" i="1" s="1"/>
  <c r="S223" i="12"/>
  <c r="N864" i="1" s="1"/>
  <c r="N1782" i="1" s="1"/>
  <c r="P261" i="12"/>
  <c r="K902" i="1" s="1"/>
  <c r="K1820" i="1" s="1"/>
  <c r="S81" i="12"/>
  <c r="N722" i="1" s="1"/>
  <c r="N1640" i="1" s="1"/>
  <c r="Q1640" i="1" s="1"/>
  <c r="AH269" i="12"/>
  <c r="O298" i="1" s="1"/>
  <c r="S502" i="1"/>
  <c r="R1903" i="1"/>
  <c r="M1022" i="1"/>
  <c r="M1940" i="1" s="1"/>
  <c r="P985" i="1"/>
  <c r="P1903" i="1" s="1"/>
  <c r="L1027" i="1"/>
  <c r="R1110" i="1"/>
  <c r="N1206" i="1"/>
  <c r="N2124" i="1" s="1"/>
  <c r="O1292" i="1"/>
  <c r="R1292" i="1" s="1"/>
  <c r="Z52" i="12"/>
  <c r="N387" i="1" s="1"/>
  <c r="Q387" i="1" s="1"/>
  <c r="AI122" i="12"/>
  <c r="P151" i="1" s="1"/>
  <c r="N457" i="1"/>
  <c r="N1375" i="1" s="1"/>
  <c r="R81" i="12"/>
  <c r="M722" i="1" s="1"/>
  <c r="M1640" i="1" s="1"/>
  <c r="O387" i="1"/>
  <c r="Q224" i="12"/>
  <c r="L865" i="1" s="1"/>
  <c r="L1783" i="1" s="1"/>
  <c r="Q82" i="12"/>
  <c r="L723" i="1" s="1"/>
  <c r="L1641" i="1" s="1"/>
  <c r="AC111" i="1" s="1"/>
  <c r="AE81" i="12"/>
  <c r="AD81" i="12" s="1"/>
  <c r="L558" i="1"/>
  <c r="L1476" i="1" s="1"/>
  <c r="Q128" i="12"/>
  <c r="L769" i="1" s="1"/>
  <c r="L1687" i="1" s="1"/>
  <c r="AE127" i="12"/>
  <c r="L156" i="1" s="1"/>
  <c r="S219" i="12"/>
  <c r="N860" i="1" s="1"/>
  <c r="N1778" i="1" s="1"/>
  <c r="S813" i="1"/>
  <c r="W48" i="12"/>
  <c r="K383" i="1" s="1"/>
  <c r="AQ39" i="12"/>
  <c r="P1292" i="1" s="1"/>
  <c r="S1292" i="1" s="1"/>
  <c r="L416" i="1"/>
  <c r="L1334" i="1" s="1"/>
  <c r="AB110" i="1" s="1"/>
  <c r="R223" i="12"/>
  <c r="M864" i="1" s="1"/>
  <c r="M1782" i="1" s="1"/>
  <c r="L462" i="1"/>
  <c r="L1380" i="1" s="1"/>
  <c r="L512" i="1"/>
  <c r="L1430" i="1" s="1"/>
  <c r="O554" i="1"/>
  <c r="O1472" i="1" s="1"/>
  <c r="Q1109" i="1"/>
  <c r="S123" i="12"/>
  <c r="N764" i="1" s="1"/>
  <c r="N1682" i="1" s="1"/>
  <c r="AF260" i="12"/>
  <c r="M289" i="1" s="1"/>
  <c r="P265" i="12"/>
  <c r="K906" i="1" s="1"/>
  <c r="K1824" i="1" s="1"/>
  <c r="T270" i="12"/>
  <c r="O604" i="1"/>
  <c r="O1522" i="1" s="1"/>
  <c r="Q721" i="1"/>
  <c r="R265" i="12"/>
  <c r="M906" i="1" s="1"/>
  <c r="M1824" i="1" s="1"/>
  <c r="O458" i="1"/>
  <c r="O1376" i="1" s="1"/>
  <c r="AG122" i="12"/>
  <c r="N151" i="1" s="1"/>
  <c r="AH123" i="12"/>
  <c r="O152" i="1" s="1"/>
  <c r="AE265" i="12"/>
  <c r="L294" i="1" s="1"/>
  <c r="K1160" i="1"/>
  <c r="K2078" i="1" s="1"/>
  <c r="Z44" i="12"/>
  <c r="N379" i="1" s="1"/>
  <c r="W44" i="12"/>
  <c r="K379" i="1" s="1"/>
  <c r="L1207" i="1"/>
  <c r="L2125" i="1" s="1"/>
  <c r="Y289" i="1" s="1"/>
  <c r="P1068" i="1"/>
  <c r="P1986" i="1" s="1"/>
  <c r="L379" i="1"/>
  <c r="AD260" i="12"/>
  <c r="K289" i="1" s="1"/>
  <c r="P457" i="1"/>
  <c r="P1375" i="1" s="1"/>
  <c r="R544" i="1"/>
  <c r="AF126" i="12"/>
  <c r="M155" i="1" s="1"/>
  <c r="L155" i="1"/>
  <c r="X45" i="12"/>
  <c r="L380" i="1" s="1"/>
  <c r="AM45" i="12"/>
  <c r="AE45" i="12"/>
  <c r="L992" i="1" s="1"/>
  <c r="AN48" i="12"/>
  <c r="M1301" i="1" s="1"/>
  <c r="AL48" i="12"/>
  <c r="K1301" i="1" s="1"/>
  <c r="L1301" i="1"/>
  <c r="AD126" i="12"/>
  <c r="K155" i="1" s="1"/>
  <c r="K39" i="1"/>
  <c r="Q46" i="12"/>
  <c r="P46" i="12" s="1"/>
  <c r="K687" i="1" s="1"/>
  <c r="M1160" i="1"/>
  <c r="M2078" i="1" s="1"/>
  <c r="R461" i="1"/>
  <c r="AB36" i="12"/>
  <c r="P371" i="1" s="1"/>
  <c r="X41" i="12"/>
  <c r="W41" i="12" s="1"/>
  <c r="K376" i="1" s="1"/>
  <c r="AM41" i="12"/>
  <c r="AE41" i="12"/>
  <c r="L988" i="1" s="1"/>
  <c r="AN36" i="12"/>
  <c r="M1289" i="1" s="1"/>
  <c r="AL36" i="12"/>
  <c r="K1289" i="1" s="1"/>
  <c r="L1289" i="1"/>
  <c r="AN40" i="12"/>
  <c r="M1293" i="1" s="1"/>
  <c r="AL40" i="12"/>
  <c r="K1293" i="1" s="1"/>
  <c r="L1293" i="1"/>
  <c r="AF44" i="12"/>
  <c r="M991" i="1" s="1"/>
  <c r="AD44" i="12"/>
  <c r="K991" i="1" s="1"/>
  <c r="L686" i="1"/>
  <c r="L1604" i="1" s="1"/>
  <c r="R1284" i="1"/>
  <c r="AF36" i="12"/>
  <c r="M983" i="1" s="1"/>
  <c r="AD36" i="12"/>
  <c r="K983" i="1" s="1"/>
  <c r="AF40" i="12"/>
  <c r="M987" i="1" s="1"/>
  <c r="AD40" i="12"/>
  <c r="K44" i="1" s="1"/>
  <c r="AN44" i="12"/>
  <c r="M1297" i="1" s="1"/>
  <c r="AL44" i="12"/>
  <c r="K1297" i="1" s="1"/>
  <c r="L1297" i="1"/>
  <c r="AG126" i="12"/>
  <c r="N155" i="1" s="1"/>
  <c r="AI126" i="12"/>
  <c r="P155" i="1" s="1"/>
  <c r="P45" i="12"/>
  <c r="K686" i="1" s="1"/>
  <c r="K1604" i="1" s="1"/>
  <c r="O1073" i="1"/>
  <c r="O1991" i="1" s="1"/>
  <c r="L983" i="1"/>
  <c r="L1901" i="1" s="1"/>
  <c r="L991" i="1"/>
  <c r="L1909" i="1" s="1"/>
  <c r="X49" i="12"/>
  <c r="W49" i="12" s="1"/>
  <c r="AM49" i="12"/>
  <c r="AE49" i="12"/>
  <c r="AF48" i="12"/>
  <c r="AD48" i="12"/>
  <c r="AH41" i="12"/>
  <c r="AG40" i="12"/>
  <c r="AQ48" i="12"/>
  <c r="P1301" i="1" s="1"/>
  <c r="AO48" i="12"/>
  <c r="N1301" i="1" s="1"/>
  <c r="O1301" i="1"/>
  <c r="AG36" i="12"/>
  <c r="AI36" i="12"/>
  <c r="AG44" i="12"/>
  <c r="AI44" i="12"/>
  <c r="AQ40" i="12"/>
  <c r="P1293" i="1" s="1"/>
  <c r="AO40" i="12"/>
  <c r="N1293" i="1" s="1"/>
  <c r="O1293" i="1"/>
  <c r="O1165" i="1"/>
  <c r="O2083" i="1" s="1"/>
  <c r="O247" i="1"/>
  <c r="R247" i="1" s="1"/>
  <c r="AQ36" i="12"/>
  <c r="P1289" i="1" s="1"/>
  <c r="AO36" i="12"/>
  <c r="N1289" i="1" s="1"/>
  <c r="O1289" i="1"/>
  <c r="AQ44" i="12"/>
  <c r="P1297" i="1" s="1"/>
  <c r="AO44" i="12"/>
  <c r="N1297" i="1" s="1"/>
  <c r="O1297" i="1"/>
  <c r="AA45" i="12"/>
  <c r="AB45" i="12" s="1"/>
  <c r="AP45" i="12"/>
  <c r="AH45" i="12"/>
  <c r="N1819" i="1"/>
  <c r="Q1819" i="1" s="1"/>
  <c r="AA49" i="12"/>
  <c r="AB49" i="12" s="1"/>
  <c r="AP49" i="12"/>
  <c r="AH49" i="12"/>
  <c r="AG48" i="12"/>
  <c r="AI48" i="12"/>
  <c r="S1639" i="1"/>
  <c r="R1160" i="1"/>
  <c r="S1328" i="1"/>
  <c r="S1819" i="1"/>
  <c r="S1466" i="1"/>
  <c r="AI218" i="12"/>
  <c r="P247" i="1" s="1"/>
  <c r="S287" i="1"/>
  <c r="Q34" i="1"/>
  <c r="AG218" i="12"/>
  <c r="R154" i="1"/>
  <c r="S103" i="1"/>
  <c r="S241" i="1"/>
  <c r="R301" i="1"/>
  <c r="R366" i="1"/>
  <c r="R41" i="12"/>
  <c r="M682" i="1" s="1"/>
  <c r="M1600" i="1" s="1"/>
  <c r="R1896" i="1"/>
  <c r="R370" i="1"/>
  <c r="R1288" i="1"/>
  <c r="R56" i="1"/>
  <c r="P41" i="12"/>
  <c r="K682" i="1" s="1"/>
  <c r="K1600" i="1" s="1"/>
  <c r="L682" i="1"/>
  <c r="L1600" i="1" s="1"/>
  <c r="K986" i="1"/>
  <c r="K1904" i="1" s="1"/>
  <c r="S296" i="1"/>
  <c r="Q1639" i="1"/>
  <c r="R108" i="1"/>
  <c r="R851" i="1"/>
  <c r="L987" i="1"/>
  <c r="L1905" i="1" s="1"/>
  <c r="M986" i="1"/>
  <c r="M1904" i="1" s="1"/>
  <c r="S1599" i="1"/>
  <c r="S681" i="1"/>
  <c r="Q42" i="1"/>
  <c r="S1895" i="1"/>
  <c r="R47" i="1"/>
  <c r="S42" i="1"/>
  <c r="Q99" i="1"/>
  <c r="S99" i="1"/>
  <c r="Q137" i="1"/>
  <c r="R117" i="1"/>
  <c r="K461" i="1"/>
  <c r="M595" i="1"/>
  <c r="M1513" i="1" s="1"/>
  <c r="AE261" i="12"/>
  <c r="L290" i="1" s="1"/>
  <c r="Z289" i="1" s="1"/>
  <c r="N553" i="1"/>
  <c r="N1471" i="1" s="1"/>
  <c r="AH81" i="12"/>
  <c r="U269" i="12"/>
  <c r="P910" i="1" s="1"/>
  <c r="P1828" i="1" s="1"/>
  <c r="R1022" i="1"/>
  <c r="Q158" i="1"/>
  <c r="Q410" i="1"/>
  <c r="R722" i="1"/>
  <c r="S981" i="1"/>
  <c r="R242" i="1"/>
  <c r="L1073" i="1"/>
  <c r="L1991" i="1" s="1"/>
  <c r="R261" i="12"/>
  <c r="M902" i="1" s="1"/>
  <c r="M1820" i="1" s="1"/>
  <c r="Q677" i="1"/>
  <c r="S721" i="1"/>
  <c r="M461" i="1"/>
  <c r="M1379" i="1" s="1"/>
  <c r="S1379" i="1" s="1"/>
  <c r="K595" i="1"/>
  <c r="K1513" i="1" s="1"/>
  <c r="L596" i="1"/>
  <c r="L1514" i="1" s="1"/>
  <c r="T82" i="12"/>
  <c r="O723" i="1" s="1"/>
  <c r="O1641" i="1" s="1"/>
  <c r="U81" i="12"/>
  <c r="P722" i="1" s="1"/>
  <c r="P1640" i="1" s="1"/>
  <c r="S269" i="12"/>
  <c r="N910" i="1" s="1"/>
  <c r="N1828" i="1" s="1"/>
  <c r="S685" i="1"/>
  <c r="R978" i="1"/>
  <c r="R402" i="1"/>
  <c r="R374" i="1"/>
  <c r="S95" i="1"/>
  <c r="Q287" i="1"/>
  <c r="R1685" i="1"/>
  <c r="S1603" i="1"/>
  <c r="S374" i="1"/>
  <c r="Q370" i="1"/>
  <c r="S366" i="1"/>
  <c r="S1284" i="1"/>
  <c r="Q1284" i="1"/>
  <c r="R1819" i="1"/>
  <c r="Q1288" i="1"/>
  <c r="N978" i="1"/>
  <c r="N1896" i="1" s="1"/>
  <c r="N35" i="1"/>
  <c r="S1378" i="1"/>
  <c r="S460" i="1"/>
  <c r="M1014" i="1"/>
  <c r="M1932" i="1" s="1"/>
  <c r="L1165" i="1"/>
  <c r="L2083" i="1" s="1"/>
  <c r="Y247" i="1" s="1"/>
  <c r="K1210" i="1"/>
  <c r="K2128" i="1" s="1"/>
  <c r="O1169" i="1"/>
  <c r="O2087" i="1" s="1"/>
  <c r="K1018" i="1"/>
  <c r="K1936" i="1" s="1"/>
  <c r="Q1424" i="1"/>
  <c r="Q506" i="1"/>
  <c r="S1320" i="1"/>
  <c r="S402" i="1"/>
  <c r="S1836" i="1"/>
  <c r="S918" i="1"/>
  <c r="P536" i="1"/>
  <c r="P1454" i="1" s="1"/>
  <c r="O536" i="1"/>
  <c r="O1454" i="1" s="1"/>
  <c r="N536" i="1"/>
  <c r="N1454" i="1" s="1"/>
  <c r="O379" i="1"/>
  <c r="P379" i="1"/>
  <c r="Q1948" i="1"/>
  <c r="Q1030" i="1"/>
  <c r="M419" i="1"/>
  <c r="M1337" i="1" s="1"/>
  <c r="K419" i="1"/>
  <c r="K1337" i="1" s="1"/>
  <c r="L419" i="1"/>
  <c r="L1337" i="1" s="1"/>
  <c r="AB113" i="1" s="1"/>
  <c r="P1139" i="1"/>
  <c r="P2057" i="1" s="1"/>
  <c r="L785" i="1"/>
  <c r="L1703" i="1" s="1"/>
  <c r="AE144" i="12"/>
  <c r="L173" i="1" s="1"/>
  <c r="Q140" i="12"/>
  <c r="Q149" i="12"/>
  <c r="X144" i="12"/>
  <c r="P144" i="12"/>
  <c r="K785" i="1" s="1"/>
  <c r="K1703" i="1" s="1"/>
  <c r="R144" i="12"/>
  <c r="M785" i="1" s="1"/>
  <c r="M1703" i="1" s="1"/>
  <c r="L1908" i="1"/>
  <c r="Y47" i="1" s="1"/>
  <c r="R990" i="1"/>
  <c r="O995" i="1"/>
  <c r="O1913" i="1" s="1"/>
  <c r="O52" i="1"/>
  <c r="S1635" i="1"/>
  <c r="S717" i="1"/>
  <c r="L739" i="1"/>
  <c r="L1657" i="1" s="1"/>
  <c r="AC127" i="1" s="1"/>
  <c r="AE98" i="12"/>
  <c r="R98" i="12"/>
  <c r="M739" i="1" s="1"/>
  <c r="M1657" i="1" s="1"/>
  <c r="P98" i="12"/>
  <c r="K739" i="1" s="1"/>
  <c r="K1657" i="1" s="1"/>
  <c r="Q103" i="12"/>
  <c r="AS103" i="12" s="1"/>
  <c r="Q94" i="12"/>
  <c r="X98" i="12"/>
  <c r="AI93" i="12"/>
  <c r="O1040" i="1"/>
  <c r="O1958" i="1" s="1"/>
  <c r="AG93" i="12"/>
  <c r="AG84" i="12"/>
  <c r="O1031" i="1"/>
  <c r="O1949" i="1" s="1"/>
  <c r="AI84" i="12"/>
  <c r="L383" i="1"/>
  <c r="M383" i="1"/>
  <c r="L1917" i="1"/>
  <c r="Y56" i="1" s="1"/>
  <c r="R1341" i="1"/>
  <c r="R423" i="1"/>
  <c r="S677" i="1"/>
  <c r="L1211" i="1"/>
  <c r="L2129" i="1" s="1"/>
  <c r="Y293" i="1" s="1"/>
  <c r="R2082" i="1"/>
  <c r="R1164" i="1"/>
  <c r="Q1931" i="1"/>
  <c r="Q1013" i="1"/>
  <c r="Q1935" i="1"/>
  <c r="Q1017" i="1"/>
  <c r="Q2073" i="1"/>
  <c r="Q1155" i="1"/>
  <c r="S2086" i="1"/>
  <c r="S1168" i="1"/>
  <c r="D16" i="4" s="1"/>
  <c r="R1736" i="1"/>
  <c r="R818" i="1"/>
  <c r="Q2132" i="1"/>
  <c r="Q1214" i="1"/>
  <c r="N1152" i="1"/>
  <c r="N2070" i="1" s="1"/>
  <c r="Q977" i="1"/>
  <c r="R982" i="1"/>
  <c r="R2124" i="1"/>
  <c r="R1206" i="1"/>
  <c r="AD264" i="12"/>
  <c r="K293" i="1" s="1"/>
  <c r="Q1470" i="1"/>
  <c r="Q552" i="1"/>
  <c r="L1157" i="1"/>
  <c r="L2075" i="1" s="1"/>
  <c r="Y239" i="1" s="1"/>
  <c r="O1023" i="1"/>
  <c r="O1941" i="1" s="1"/>
  <c r="M1115" i="1"/>
  <c r="M2033" i="1" s="1"/>
  <c r="S197" i="1"/>
  <c r="P1060" i="1"/>
  <c r="P1978" i="1" s="1"/>
  <c r="Q1781" i="1"/>
  <c r="Q863" i="1"/>
  <c r="R764" i="1"/>
  <c r="L1069" i="1"/>
  <c r="L1987" i="1" s="1"/>
  <c r="Y151" i="1" s="1"/>
  <c r="M1127" i="1"/>
  <c r="M2045" i="1" s="1"/>
  <c r="S209" i="1"/>
  <c r="Q1735" i="1"/>
  <c r="Q817" i="1"/>
  <c r="Q1417" i="1"/>
  <c r="Q499" i="1"/>
  <c r="M1219" i="1"/>
  <c r="M2137" i="1" s="1"/>
  <c r="M1068" i="1"/>
  <c r="M1986" i="1" s="1"/>
  <c r="S150" i="1"/>
  <c r="Q182" i="12"/>
  <c r="R182" i="12" s="1"/>
  <c r="M823" i="1" s="1"/>
  <c r="M1741" i="1" s="1"/>
  <c r="L822" i="1"/>
  <c r="L1740" i="1" s="1"/>
  <c r="M1027" i="1"/>
  <c r="M1945" i="1" s="1"/>
  <c r="M1072" i="1"/>
  <c r="M1990" i="1" s="1"/>
  <c r="N1160" i="1"/>
  <c r="N2078" i="1" s="1"/>
  <c r="Q1462" i="1"/>
  <c r="Q544" i="1"/>
  <c r="S1777" i="1"/>
  <c r="S859" i="1"/>
  <c r="M1210" i="1"/>
  <c r="M2128" i="1" s="1"/>
  <c r="M1173" i="1"/>
  <c r="M2091" i="1" s="1"/>
  <c r="Q1366" i="1"/>
  <c r="Q448" i="1"/>
  <c r="M1018" i="1"/>
  <c r="M1936" i="1" s="1"/>
  <c r="Q1374" i="1"/>
  <c r="Q456" i="1"/>
  <c r="O1178" i="1"/>
  <c r="O2096" i="1" s="1"/>
  <c r="N1026" i="1"/>
  <c r="N1944" i="1" s="1"/>
  <c r="S1424" i="1"/>
  <c r="S506" i="1"/>
  <c r="L1178" i="1"/>
  <c r="L2096" i="1" s="1"/>
  <c r="Y260" i="1" s="1"/>
  <c r="R407" i="1"/>
  <c r="O1224" i="1"/>
  <c r="O2142" i="1" s="1"/>
  <c r="M1081" i="1"/>
  <c r="M1999" i="1" s="1"/>
  <c r="P1210" i="1"/>
  <c r="P2128" i="1" s="1"/>
  <c r="N1072" i="1"/>
  <c r="N1990" i="1" s="1"/>
  <c r="Q178" i="12"/>
  <c r="L819" i="1" s="1"/>
  <c r="L1737" i="1" s="1"/>
  <c r="S1827" i="1"/>
  <c r="S909" i="1"/>
  <c r="M1156" i="1"/>
  <c r="M2074" i="1" s="1"/>
  <c r="R177" i="12"/>
  <c r="M818" i="1" s="1"/>
  <c r="M1736" i="1" s="1"/>
  <c r="K1026" i="1"/>
  <c r="K1944" i="1" s="1"/>
  <c r="Q108" i="1"/>
  <c r="N1219" i="1"/>
  <c r="N2137" i="1" s="1"/>
  <c r="Q1836" i="1"/>
  <c r="Q918" i="1"/>
  <c r="O371" i="1"/>
  <c r="N371" i="1"/>
  <c r="Q174" i="12"/>
  <c r="L814" i="1"/>
  <c r="L1732" i="1" s="1"/>
  <c r="R173" i="12"/>
  <c r="M814" i="1" s="1"/>
  <c r="M1732" i="1" s="1"/>
  <c r="P173" i="12"/>
  <c r="K814" i="1" s="1"/>
  <c r="K1732" i="1" s="1"/>
  <c r="AE173" i="12"/>
  <c r="L202" i="1" s="1"/>
  <c r="Q985" i="1"/>
  <c r="K1903" i="1"/>
  <c r="Q1903" i="1" s="1"/>
  <c r="T203" i="12"/>
  <c r="AA203" i="12" s="1"/>
  <c r="O843" i="1"/>
  <c r="O1761" i="1" s="1"/>
  <c r="U202" i="12"/>
  <c r="P843" i="1" s="1"/>
  <c r="P1761" i="1" s="1"/>
  <c r="AH202" i="12"/>
  <c r="O231" i="1" s="1"/>
  <c r="S202" i="12"/>
  <c r="N843" i="1" s="1"/>
  <c r="N1761" i="1" s="1"/>
  <c r="O686" i="1"/>
  <c r="O1604" i="1" s="1"/>
  <c r="U45" i="12"/>
  <c r="P686" i="1" s="1"/>
  <c r="P1604" i="1" s="1"/>
  <c r="S45" i="12"/>
  <c r="N686" i="1" s="1"/>
  <c r="N1604" i="1" s="1"/>
  <c r="T46" i="12"/>
  <c r="P986" i="1"/>
  <c r="P1904" i="1" s="1"/>
  <c r="R767" i="1"/>
  <c r="N1135" i="1"/>
  <c r="N2053" i="1" s="1"/>
  <c r="S1927" i="1"/>
  <c r="S1009" i="1"/>
  <c r="S141" i="1"/>
  <c r="Q1994" i="1"/>
  <c r="Q1076" i="1"/>
  <c r="S1939" i="1"/>
  <c r="S1021" i="1"/>
  <c r="R2033" i="1"/>
  <c r="R1115" i="1"/>
  <c r="R1986" i="1"/>
  <c r="R1068" i="1"/>
  <c r="T224" i="12"/>
  <c r="AA224" i="12" s="1"/>
  <c r="O864" i="1"/>
  <c r="O1782" i="1" s="1"/>
  <c r="R2037" i="1"/>
  <c r="R1119" i="1"/>
  <c r="Q548" i="1"/>
  <c r="R909" i="1"/>
  <c r="N1035" i="1"/>
  <c r="N1953" i="1" s="1"/>
  <c r="P982" i="1"/>
  <c r="P1900" i="1" s="1"/>
  <c r="P39" i="1"/>
  <c r="S1643" i="1"/>
  <c r="S725" i="1"/>
  <c r="S1370" i="1"/>
  <c r="S452" i="1"/>
  <c r="O902" i="1"/>
  <c r="O1820" i="1" s="1"/>
  <c r="S261" i="12"/>
  <c r="N902" i="1" s="1"/>
  <c r="N1820" i="1" s="1"/>
  <c r="U261" i="12"/>
  <c r="P902" i="1" s="1"/>
  <c r="P1820" i="1" s="1"/>
  <c r="AH261" i="12"/>
  <c r="O290" i="1" s="1"/>
  <c r="S1935" i="1"/>
  <c r="S1017" i="1"/>
  <c r="Q2024" i="1"/>
  <c r="Q1106" i="1"/>
  <c r="R2091" i="1"/>
  <c r="R1173" i="1"/>
  <c r="Q2032" i="1"/>
  <c r="Q1114" i="1"/>
  <c r="R2137" i="1"/>
  <c r="R1219" i="1"/>
  <c r="C19" i="4" s="1"/>
  <c r="AF139" i="12"/>
  <c r="M168" i="1" s="1"/>
  <c r="L1086" i="1"/>
  <c r="L2004" i="1" s="1"/>
  <c r="Y168" i="1" s="1"/>
  <c r="AD139" i="12"/>
  <c r="K168" i="1" s="1"/>
  <c r="Q1698" i="1"/>
  <c r="Q780" i="1"/>
  <c r="L453" i="1"/>
  <c r="L1371" i="1" s="1"/>
  <c r="M453" i="1"/>
  <c r="M1371" i="1" s="1"/>
  <c r="K453" i="1"/>
  <c r="K1371" i="1" s="1"/>
  <c r="R1677" i="1"/>
  <c r="R759" i="1"/>
  <c r="L1161" i="1"/>
  <c r="L2079" i="1" s="1"/>
  <c r="Y243" i="1" s="1"/>
  <c r="AF214" i="12"/>
  <c r="M243" i="1" s="1"/>
  <c r="AD214" i="12"/>
  <c r="K243" i="1" s="1"/>
  <c r="R685" i="1"/>
  <c r="O768" i="1"/>
  <c r="O1686" i="1" s="1"/>
  <c r="U127" i="12"/>
  <c r="P768" i="1" s="1"/>
  <c r="P1686" i="1" s="1"/>
  <c r="T128" i="12"/>
  <c r="AH127" i="12"/>
  <c r="O156" i="1" s="1"/>
  <c r="S127" i="12"/>
  <c r="N768" i="1" s="1"/>
  <c r="N1686" i="1" s="1"/>
  <c r="K47" i="1"/>
  <c r="K990" i="1"/>
  <c r="Q1595" i="1"/>
  <c r="K1891" i="1"/>
  <c r="Q1891" i="1" s="1"/>
  <c r="Q973" i="1"/>
  <c r="L1023" i="1"/>
  <c r="AD76" i="12"/>
  <c r="AF76" i="12"/>
  <c r="R1635" i="1"/>
  <c r="R717" i="1"/>
  <c r="Q1973" i="1"/>
  <c r="Q1055" i="1"/>
  <c r="Q2040" i="1"/>
  <c r="Q1122" i="1"/>
  <c r="R2045" i="1"/>
  <c r="R1127" i="1"/>
  <c r="S2077" i="1"/>
  <c r="S1159" i="1"/>
  <c r="S112" i="1"/>
  <c r="Q91" i="12"/>
  <c r="L731" i="1"/>
  <c r="L1649" i="1" s="1"/>
  <c r="R90" i="12"/>
  <c r="M731" i="1" s="1"/>
  <c r="M1649" i="1" s="1"/>
  <c r="P90" i="12"/>
  <c r="K731" i="1" s="1"/>
  <c r="K1649" i="1" s="1"/>
  <c r="AE90" i="12"/>
  <c r="Q1652" i="1"/>
  <c r="Q734" i="1"/>
  <c r="Q981" i="1"/>
  <c r="P528" i="1"/>
  <c r="P1446" i="1" s="1"/>
  <c r="O528" i="1"/>
  <c r="O1446" i="1" s="1"/>
  <c r="N528" i="1"/>
  <c r="N1446" i="1" s="1"/>
  <c r="S41" i="12"/>
  <c r="N682" i="1" s="1"/>
  <c r="N1600" i="1" s="1"/>
  <c r="U41" i="12"/>
  <c r="P682" i="1" s="1"/>
  <c r="P1600" i="1" s="1"/>
  <c r="O785" i="1"/>
  <c r="O1703" i="1" s="1"/>
  <c r="AA144" i="12"/>
  <c r="S144" i="12"/>
  <c r="N785" i="1" s="1"/>
  <c r="N1703" i="1" s="1"/>
  <c r="U144" i="12"/>
  <c r="P785" i="1" s="1"/>
  <c r="P1703" i="1" s="1"/>
  <c r="AH144" i="12"/>
  <c r="O173" i="1" s="1"/>
  <c r="T149" i="12"/>
  <c r="T140" i="12"/>
  <c r="AI139" i="12"/>
  <c r="P168" i="1" s="1"/>
  <c r="O1086" i="1"/>
  <c r="O2004" i="1" s="1"/>
  <c r="AG139" i="12"/>
  <c r="N168" i="1" s="1"/>
  <c r="S370" i="1"/>
  <c r="S1931" i="1"/>
  <c r="S1013" i="1"/>
  <c r="Q1939" i="1"/>
  <c r="Q1021" i="1"/>
  <c r="R1978" i="1"/>
  <c r="R1060" i="1"/>
  <c r="Q2123" i="1"/>
  <c r="Q1205" i="1"/>
  <c r="O730" i="1"/>
  <c r="O1648" i="1" s="1"/>
  <c r="AH89" i="12"/>
  <c r="S89" i="12"/>
  <c r="N730" i="1" s="1"/>
  <c r="N1648" i="1" s="1"/>
  <c r="U89" i="12"/>
  <c r="P730" i="1" s="1"/>
  <c r="P1648" i="1" s="1"/>
  <c r="K1607" i="1"/>
  <c r="Q1607" i="1" s="1"/>
  <c r="Q689" i="1"/>
  <c r="L995" i="1"/>
  <c r="L52" i="1"/>
  <c r="M999" i="1"/>
  <c r="R1035" i="1"/>
  <c r="S1341" i="1"/>
  <c r="S423" i="1"/>
  <c r="M1064" i="1"/>
  <c r="M1982" i="1" s="1"/>
  <c r="S146" i="1"/>
  <c r="M1903" i="1"/>
  <c r="O1136" i="1"/>
  <c r="O2054" i="1" s="1"/>
  <c r="AI189" i="12"/>
  <c r="P218" i="1" s="1"/>
  <c r="AG189" i="12"/>
  <c r="N218" i="1" s="1"/>
  <c r="S1595" i="1"/>
  <c r="S1899" i="1"/>
  <c r="R1824" i="1"/>
  <c r="R906" i="1"/>
  <c r="S137" i="1"/>
  <c r="S2040" i="1"/>
  <c r="S1122" i="1"/>
  <c r="R1781" i="1"/>
  <c r="R863" i="1"/>
  <c r="S149" i="1"/>
  <c r="Q901" i="1"/>
  <c r="Q241" i="1"/>
  <c r="Q296" i="1"/>
  <c r="R1900" i="1"/>
  <c r="N1022" i="1"/>
  <c r="N1940" i="1" s="1"/>
  <c r="Q104" i="1"/>
  <c r="S598" i="1"/>
  <c r="S1516" i="1"/>
  <c r="Q1479" i="1"/>
  <c r="Q561" i="1"/>
  <c r="S1735" i="1"/>
  <c r="S817" i="1"/>
  <c r="K1219" i="1"/>
  <c r="K2137" i="1" s="1"/>
  <c r="S1462" i="1"/>
  <c r="S544" i="1"/>
  <c r="O1211" i="1"/>
  <c r="O2129" i="1" s="1"/>
  <c r="K1173" i="1"/>
  <c r="K2091" i="1" s="1"/>
  <c r="S1332" i="1"/>
  <c r="S414" i="1"/>
  <c r="S1421" i="1"/>
  <c r="S1433" i="1"/>
  <c r="S515" i="1"/>
  <c r="L1019" i="1"/>
  <c r="R1731" i="1"/>
  <c r="R813" i="1"/>
  <c r="L687" i="1"/>
  <c r="R1296" i="1"/>
  <c r="R378" i="1"/>
  <c r="S1305" i="1"/>
  <c r="Y139" i="12"/>
  <c r="M474" i="1" s="1"/>
  <c r="M1392" i="1" s="1"/>
  <c r="L474" i="1"/>
  <c r="L1392" i="1" s="1"/>
  <c r="W139" i="12"/>
  <c r="K474" i="1" s="1"/>
  <c r="K1392" i="1" s="1"/>
  <c r="L549" i="1"/>
  <c r="L1467" i="1" s="1"/>
  <c r="M549" i="1"/>
  <c r="M1467" i="1" s="1"/>
  <c r="M1900" i="1"/>
  <c r="Q1927" i="1"/>
  <c r="Q1009" i="1"/>
  <c r="R1014" i="1"/>
  <c r="T199" i="12"/>
  <c r="AA199" i="12" s="1"/>
  <c r="O839" i="1"/>
  <c r="O1757" i="1" s="1"/>
  <c r="U198" i="12"/>
  <c r="P839" i="1" s="1"/>
  <c r="P1757" i="1" s="1"/>
  <c r="AH198" i="12"/>
  <c r="O227" i="1" s="1"/>
  <c r="S198" i="12"/>
  <c r="N839" i="1" s="1"/>
  <c r="N1757" i="1" s="1"/>
  <c r="AH194" i="12"/>
  <c r="O223" i="1" s="1"/>
  <c r="U194" i="12"/>
  <c r="P835" i="1" s="1"/>
  <c r="P1753" i="1" s="1"/>
  <c r="O835" i="1"/>
  <c r="O1753" i="1" s="1"/>
  <c r="S194" i="12"/>
  <c r="N835" i="1" s="1"/>
  <c r="N1753" i="1" s="1"/>
  <c r="U135" i="12"/>
  <c r="P776" i="1" s="1"/>
  <c r="P1694" i="1" s="1"/>
  <c r="O776" i="1"/>
  <c r="O1694" i="1" s="1"/>
  <c r="S135" i="12"/>
  <c r="N776" i="1" s="1"/>
  <c r="N1694" i="1" s="1"/>
  <c r="AH135" i="12"/>
  <c r="O164" i="1" s="1"/>
  <c r="Q103" i="1"/>
  <c r="O739" i="1"/>
  <c r="O1657" i="1" s="1"/>
  <c r="AA98" i="12"/>
  <c r="U98" i="12"/>
  <c r="P739" i="1" s="1"/>
  <c r="P1657" i="1" s="1"/>
  <c r="S98" i="12"/>
  <c r="N739" i="1" s="1"/>
  <c r="N1657" i="1" s="1"/>
  <c r="AH98" i="12"/>
  <c r="T103" i="12"/>
  <c r="AV103" i="12" s="1"/>
  <c r="T94" i="12"/>
  <c r="T95" i="12" s="1"/>
  <c r="K1064" i="1"/>
  <c r="K1982" i="1" s="1"/>
  <c r="Q146" i="1"/>
  <c r="R2128" i="1"/>
  <c r="R1210" i="1"/>
  <c r="N999" i="1"/>
  <c r="N1917" i="1" s="1"/>
  <c r="N56" i="1"/>
  <c r="P35" i="1"/>
  <c r="S35" i="1" s="1"/>
  <c r="P978" i="1"/>
  <c r="P1896" i="1" s="1"/>
  <c r="P1022" i="1"/>
  <c r="P1940" i="1" s="1"/>
  <c r="K1118" i="1"/>
  <c r="K2036" i="1" s="1"/>
  <c r="Q200" i="1"/>
  <c r="AF264" i="12"/>
  <c r="M293" i="1" s="1"/>
  <c r="S552" i="1"/>
  <c r="S1470" i="1"/>
  <c r="S1769" i="1"/>
  <c r="S851" i="1"/>
  <c r="K1115" i="1"/>
  <c r="K2033" i="1" s="1"/>
  <c r="Q197" i="1"/>
  <c r="L1169" i="1"/>
  <c r="L2087" i="1" s="1"/>
  <c r="Y251" i="1" s="1"/>
  <c r="R457" i="1"/>
  <c r="P1173" i="1"/>
  <c r="P2091" i="1" s="1"/>
  <c r="O1170" i="1"/>
  <c r="O2088" i="1" s="1"/>
  <c r="K1127" i="1"/>
  <c r="K2045" i="1" s="1"/>
  <c r="Q209" i="1"/>
  <c r="L1123" i="1"/>
  <c r="L2041" i="1" s="1"/>
  <c r="Y205" i="1" s="1"/>
  <c r="R205" i="1"/>
  <c r="S1417" i="1"/>
  <c r="S499" i="1"/>
  <c r="S607" i="1"/>
  <c r="D17" i="4" s="1"/>
  <c r="K30" i="4" s="1"/>
  <c r="K35" i="4" s="1"/>
  <c r="S1525" i="1"/>
  <c r="K1068" i="1"/>
  <c r="K1986" i="1" s="1"/>
  <c r="Q150" i="1"/>
  <c r="L1132" i="1"/>
  <c r="L2050" i="1" s="1"/>
  <c r="Y214" i="1" s="1"/>
  <c r="R214" i="1"/>
  <c r="K1072" i="1"/>
  <c r="K1990" i="1" s="1"/>
  <c r="P1160" i="1"/>
  <c r="P2078" i="1" s="1"/>
  <c r="S242" i="1"/>
  <c r="R860" i="1"/>
  <c r="R553" i="1"/>
  <c r="S1366" i="1"/>
  <c r="S448" i="1"/>
  <c r="S1374" i="1"/>
  <c r="S456" i="1"/>
  <c r="M1119" i="1"/>
  <c r="M2037" i="1" s="1"/>
  <c r="S201" i="1"/>
  <c r="M1060" i="1"/>
  <c r="M1978" i="1" s="1"/>
  <c r="S142" i="1"/>
  <c r="P1026" i="1"/>
  <c r="P1944" i="1" s="1"/>
  <c r="S1790" i="1"/>
  <c r="S872" i="1"/>
  <c r="S1631" i="1"/>
  <c r="S713" i="1"/>
  <c r="T274" i="12"/>
  <c r="O914" i="1"/>
  <c r="O1832" i="1" s="1"/>
  <c r="O1215" i="1"/>
  <c r="O2133" i="1" s="1"/>
  <c r="K1081" i="1"/>
  <c r="K1999" i="1" s="1"/>
  <c r="L1077" i="1"/>
  <c r="L1995" i="1" s="1"/>
  <c r="Y159" i="1" s="1"/>
  <c r="N1210" i="1"/>
  <c r="N2128" i="1" s="1"/>
  <c r="P1072" i="1"/>
  <c r="P1990" i="1" s="1"/>
  <c r="Q1827" i="1"/>
  <c r="Q909" i="1"/>
  <c r="S1324" i="1"/>
  <c r="S406" i="1"/>
  <c r="K1156" i="1"/>
  <c r="K2074" i="1" s="1"/>
  <c r="P177" i="12"/>
  <c r="K818" i="1" s="1"/>
  <c r="K1736" i="1" s="1"/>
  <c r="N1164" i="1"/>
  <c r="N2082" i="1" s="1"/>
  <c r="O1166" i="1"/>
  <c r="O2084" i="1" s="1"/>
  <c r="P1219" i="1"/>
  <c r="P2137" i="1" s="1"/>
  <c r="Q274" i="12"/>
  <c r="L914" i="1"/>
  <c r="L1832" i="1" s="1"/>
  <c r="T86" i="12"/>
  <c r="O726" i="1"/>
  <c r="O1644" i="1" s="1"/>
  <c r="AH85" i="12"/>
  <c r="U85" i="12"/>
  <c r="P726" i="1" s="1"/>
  <c r="P1644" i="1" s="1"/>
  <c r="S85" i="12"/>
  <c r="N726" i="1" s="1"/>
  <c r="N1644" i="1" s="1"/>
  <c r="O983" i="1"/>
  <c r="O1901" i="1" s="1"/>
  <c r="O40" i="1"/>
  <c r="R40" i="1" s="1"/>
  <c r="N986" i="1"/>
  <c r="N1904" i="1" s="1"/>
  <c r="N43" i="1"/>
  <c r="Q43" i="1" s="1"/>
  <c r="K1900" i="1"/>
  <c r="Q374" i="1"/>
  <c r="M1604" i="1"/>
  <c r="S1296" i="1"/>
  <c r="S378" i="1"/>
  <c r="O1157" i="1"/>
  <c r="O2075" i="1" s="1"/>
  <c r="AI210" i="12"/>
  <c r="P239" i="1" s="1"/>
  <c r="AG210" i="12"/>
  <c r="N239" i="1" s="1"/>
  <c r="M1891" i="1"/>
  <c r="S1891" i="1" s="1"/>
  <c r="S973" i="1"/>
  <c r="Q1823" i="1"/>
  <c r="Q905" i="1"/>
  <c r="S1977" i="1"/>
  <c r="S1059" i="1"/>
  <c r="Q242" i="1"/>
  <c r="L831" i="1"/>
  <c r="L1749" i="1" s="1"/>
  <c r="R190" i="12"/>
  <c r="M831" i="1" s="1"/>
  <c r="M1749" i="1" s="1"/>
  <c r="P190" i="12"/>
  <c r="K831" i="1" s="1"/>
  <c r="K1749" i="1" s="1"/>
  <c r="Q186" i="12"/>
  <c r="X190" i="12"/>
  <c r="Q195" i="12"/>
  <c r="AE190" i="12"/>
  <c r="L219" i="1" s="1"/>
  <c r="R1026" i="1"/>
  <c r="R1018" i="1"/>
  <c r="M1896" i="1"/>
  <c r="N982" i="1"/>
  <c r="N1900" i="1" s="1"/>
  <c r="N39" i="1"/>
  <c r="Q1643" i="1"/>
  <c r="Q725" i="1"/>
  <c r="R1643" i="1"/>
  <c r="R725" i="1"/>
  <c r="R1370" i="1"/>
  <c r="R452" i="1"/>
  <c r="O595" i="1"/>
  <c r="O1513" i="1" s="1"/>
  <c r="N595" i="1"/>
  <c r="N1513" i="1" s="1"/>
  <c r="P595" i="1"/>
  <c r="P1513" i="1" s="1"/>
  <c r="Q51" i="1"/>
  <c r="S410" i="1"/>
  <c r="S2073" i="1"/>
  <c r="S1155" i="1"/>
  <c r="L776" i="1"/>
  <c r="L1694" i="1" s="1"/>
  <c r="R135" i="12"/>
  <c r="M776" i="1" s="1"/>
  <c r="M1694" i="1" s="1"/>
  <c r="P135" i="12"/>
  <c r="K776" i="1" s="1"/>
  <c r="K1694" i="1" s="1"/>
  <c r="AE135" i="12"/>
  <c r="L164" i="1" s="1"/>
  <c r="S1698" i="1"/>
  <c r="S780" i="1"/>
  <c r="S1677" i="1"/>
  <c r="S759" i="1"/>
  <c r="S1773" i="1"/>
  <c r="S855" i="1"/>
  <c r="R1603" i="1"/>
  <c r="M990" i="1"/>
  <c r="M47" i="1"/>
  <c r="O383" i="1"/>
  <c r="N383" i="1"/>
  <c r="N1014" i="1"/>
  <c r="N1932" i="1" s="1"/>
  <c r="P1156" i="1"/>
  <c r="P2074" i="1" s="1"/>
  <c r="L411" i="1"/>
  <c r="L1329" i="1" s="1"/>
  <c r="AB105" i="1" s="1"/>
  <c r="M411" i="1"/>
  <c r="M1329" i="1" s="1"/>
  <c r="K411" i="1"/>
  <c r="K1329" i="1" s="1"/>
  <c r="S1823" i="1"/>
  <c r="S905" i="1"/>
  <c r="S158" i="1"/>
  <c r="R238" i="1"/>
  <c r="Q2086" i="1"/>
  <c r="Q1168" i="1"/>
  <c r="B16" i="4" s="1"/>
  <c r="T241" i="12"/>
  <c r="O877" i="1"/>
  <c r="O1795" i="1" s="1"/>
  <c r="Q149" i="1"/>
  <c r="S901" i="1"/>
  <c r="M1206" i="1"/>
  <c r="M2124" i="1" s="1"/>
  <c r="S288" i="1"/>
  <c r="S1948" i="1"/>
  <c r="S1030" i="1"/>
  <c r="S2132" i="1"/>
  <c r="S1214" i="1"/>
  <c r="S2028" i="1"/>
  <c r="S1110" i="1"/>
  <c r="K1896" i="1"/>
  <c r="N532" i="1"/>
  <c r="N1450" i="1" s="1"/>
  <c r="O532" i="1"/>
  <c r="O1450" i="1" s="1"/>
  <c r="P532" i="1"/>
  <c r="P1450" i="1" s="1"/>
  <c r="AE89" i="12"/>
  <c r="R89" i="12"/>
  <c r="M730" i="1" s="1"/>
  <c r="M1648" i="1" s="1"/>
  <c r="P89" i="12"/>
  <c r="K730" i="1" s="1"/>
  <c r="K1648" i="1" s="1"/>
  <c r="L730" i="1"/>
  <c r="L1648" i="1" s="1"/>
  <c r="AC118" i="1" s="1"/>
  <c r="Y93" i="12"/>
  <c r="M428" i="1" s="1"/>
  <c r="M1346" i="1" s="1"/>
  <c r="L428" i="1"/>
  <c r="L1346" i="1" s="1"/>
  <c r="AB122" i="1" s="1"/>
  <c r="W93" i="12"/>
  <c r="K428" i="1" s="1"/>
  <c r="K1346" i="1" s="1"/>
  <c r="Q1899" i="1"/>
  <c r="AI193" i="12"/>
  <c r="P222" i="1" s="1"/>
  <c r="O1140" i="1"/>
  <c r="O2058" i="1" s="1"/>
  <c r="AG193" i="12"/>
  <c r="N222" i="1" s="1"/>
  <c r="O375" i="1"/>
  <c r="T136" i="12"/>
  <c r="S1288" i="1"/>
  <c r="Q141" i="1"/>
  <c r="R872" i="1"/>
  <c r="S548" i="1"/>
  <c r="AB93" i="12"/>
  <c r="P428" i="1" s="1"/>
  <c r="P1346" i="1" s="1"/>
  <c r="O428" i="1"/>
  <c r="O1346" i="1" s="1"/>
  <c r="Z93" i="12"/>
  <c r="N428" i="1" s="1"/>
  <c r="N1346" i="1" s="1"/>
  <c r="R689" i="1"/>
  <c r="L1607" i="1"/>
  <c r="R1607" i="1" s="1"/>
  <c r="R49" i="12"/>
  <c r="M690" i="1" s="1"/>
  <c r="P49" i="12"/>
  <c r="K690" i="1" s="1"/>
  <c r="L690" i="1"/>
  <c r="Q50" i="12"/>
  <c r="K56" i="1"/>
  <c r="K999" i="1"/>
  <c r="P990" i="1"/>
  <c r="P1908" i="1" s="1"/>
  <c r="P47" i="1"/>
  <c r="K1035" i="1"/>
  <c r="K1953" i="1" s="1"/>
  <c r="Q685" i="1"/>
  <c r="S977" i="1"/>
  <c r="O524" i="1"/>
  <c r="O1442" i="1" s="1"/>
  <c r="P524" i="1"/>
  <c r="P1442" i="1" s="1"/>
  <c r="N524" i="1"/>
  <c r="N1442" i="1" s="1"/>
  <c r="R677" i="1"/>
  <c r="S994" i="1"/>
  <c r="M1912" i="1"/>
  <c r="S1912" i="1" s="1"/>
  <c r="S1973" i="1"/>
  <c r="S1055" i="1"/>
  <c r="S1985" i="1"/>
  <c r="S1067" i="1"/>
  <c r="Q2031" i="1"/>
  <c r="Q1113" i="1"/>
  <c r="Q2077" i="1"/>
  <c r="Q1159" i="1"/>
  <c r="Q1769" i="1"/>
  <c r="Q851" i="1"/>
  <c r="M1118" i="1"/>
  <c r="M2036" i="1" s="1"/>
  <c r="S200" i="1"/>
  <c r="N1060" i="1"/>
  <c r="N1978" i="1" s="1"/>
  <c r="Q1681" i="1"/>
  <c r="Q763" i="1"/>
  <c r="O1161" i="1"/>
  <c r="O2079" i="1" s="1"/>
  <c r="Q810" i="1"/>
  <c r="S1425" i="1"/>
  <c r="S507" i="1"/>
  <c r="N1018" i="1"/>
  <c r="N1936" i="1" s="1"/>
  <c r="K1164" i="1"/>
  <c r="K2082" i="1" s="1"/>
  <c r="L1215" i="1"/>
  <c r="L2133" i="1" s="1"/>
  <c r="Y297" i="1" s="1"/>
  <c r="P1131" i="1"/>
  <c r="P2049" i="1" s="1"/>
  <c r="M1026" i="1"/>
  <c r="M1944" i="1" s="1"/>
  <c r="P1135" i="1"/>
  <c r="P2053" i="1" s="1"/>
  <c r="P1035" i="1"/>
  <c r="P1953" i="1" s="1"/>
  <c r="Q1370" i="1"/>
  <c r="Q452" i="1"/>
  <c r="N1143" i="1"/>
  <c r="N2061" i="1" s="1"/>
  <c r="Q1677" i="1"/>
  <c r="Q759" i="1"/>
  <c r="L856" i="1"/>
  <c r="L1774" i="1" s="1"/>
  <c r="AE215" i="12"/>
  <c r="L244" i="1" s="1"/>
  <c r="P215" i="12"/>
  <c r="K856" i="1" s="1"/>
  <c r="K1774" i="1" s="1"/>
  <c r="R215" i="12"/>
  <c r="M856" i="1" s="1"/>
  <c r="M1774" i="1" s="1"/>
  <c r="O690" i="1"/>
  <c r="O1608" i="1" s="1"/>
  <c r="S49" i="12"/>
  <c r="N690" i="1" s="1"/>
  <c r="N1608" i="1" s="1"/>
  <c r="U49" i="12"/>
  <c r="P690" i="1" s="1"/>
  <c r="P1608" i="1" s="1"/>
  <c r="T50" i="12"/>
  <c r="L718" i="1"/>
  <c r="L1636" i="1" s="1"/>
  <c r="AC106" i="1" s="1"/>
  <c r="AE77" i="12"/>
  <c r="R77" i="12"/>
  <c r="M718" i="1" s="1"/>
  <c r="M1636" i="1" s="1"/>
  <c r="P77" i="12"/>
  <c r="K718" i="1" s="1"/>
  <c r="K1636" i="1" s="1"/>
  <c r="R1027" i="1"/>
  <c r="R1652" i="1"/>
  <c r="R734" i="1"/>
  <c r="R986" i="1"/>
  <c r="AB139" i="12"/>
  <c r="P474" i="1" s="1"/>
  <c r="P1392" i="1" s="1"/>
  <c r="O474" i="1"/>
  <c r="O1392" i="1" s="1"/>
  <c r="Z139" i="12"/>
  <c r="N474" i="1" s="1"/>
  <c r="N1392" i="1" s="1"/>
  <c r="R142" i="1"/>
  <c r="Q1378" i="1"/>
  <c r="Q460" i="1"/>
  <c r="Q598" i="1"/>
  <c r="Q1516" i="1"/>
  <c r="S561" i="1"/>
  <c r="S1479" i="1"/>
  <c r="S1781" i="1"/>
  <c r="S863" i="1"/>
  <c r="S1681" i="1"/>
  <c r="S763" i="1"/>
  <c r="N1173" i="1"/>
  <c r="N2091" i="1" s="1"/>
  <c r="R511" i="1"/>
  <c r="Q607" i="1"/>
  <c r="B17" i="4" s="1"/>
  <c r="I30" i="4" s="1"/>
  <c r="I35" i="4" s="1"/>
  <c r="Q1525" i="1"/>
  <c r="S1744" i="1"/>
  <c r="S826" i="1"/>
  <c r="Q1744" i="1"/>
  <c r="Q826" i="1"/>
  <c r="K1014" i="1"/>
  <c r="K1932" i="1" s="1"/>
  <c r="Q1777" i="1"/>
  <c r="Q859" i="1"/>
  <c r="R599" i="1"/>
  <c r="Q507" i="1"/>
  <c r="T228" i="12"/>
  <c r="O868" i="1"/>
  <c r="O1786" i="1" s="1"/>
  <c r="K1119" i="1"/>
  <c r="K2037" i="1" s="1"/>
  <c r="Q201" i="1"/>
  <c r="K1060" i="1"/>
  <c r="K1978" i="1" s="1"/>
  <c r="Q142" i="1"/>
  <c r="O1019" i="1"/>
  <c r="O1937" i="1" s="1"/>
  <c r="Q1332" i="1"/>
  <c r="Q414" i="1"/>
  <c r="Q503" i="1"/>
  <c r="Q1790" i="1"/>
  <c r="Q872" i="1"/>
  <c r="L877" i="1"/>
  <c r="L1795" i="1" s="1"/>
  <c r="Q241" i="12"/>
  <c r="Q1433" i="1"/>
  <c r="Q515" i="1"/>
  <c r="P1018" i="1"/>
  <c r="P1936" i="1" s="1"/>
  <c r="Q1631" i="1"/>
  <c r="Q713" i="1"/>
  <c r="M1164" i="1"/>
  <c r="M2082" i="1" s="1"/>
  <c r="O923" i="1"/>
  <c r="O1841" i="1" s="1"/>
  <c r="T287" i="12"/>
  <c r="Q1320" i="1"/>
  <c r="Q402" i="1"/>
  <c r="R603" i="1"/>
  <c r="Q1324" i="1"/>
  <c r="Q406" i="1"/>
  <c r="N1131" i="1"/>
  <c r="N2049" i="1" s="1"/>
  <c r="AE177" i="12"/>
  <c r="L206" i="1" s="1"/>
  <c r="Z205" i="1" s="1"/>
  <c r="P1164" i="1"/>
  <c r="P2082" i="1" s="1"/>
  <c r="L1224" i="1"/>
  <c r="L2142" i="1" s="1"/>
  <c r="Y306" i="1" s="1"/>
  <c r="AI201" i="12"/>
  <c r="P230" i="1" s="1"/>
  <c r="O1148" i="1"/>
  <c r="O2066" i="1" s="1"/>
  <c r="AG201" i="12"/>
  <c r="N230" i="1" s="1"/>
  <c r="O48" i="1"/>
  <c r="R48" i="1" s="1"/>
  <c r="O991" i="1"/>
  <c r="O1909" i="1" s="1"/>
  <c r="Q1292" i="1"/>
  <c r="Q1296" i="1"/>
  <c r="Q378" i="1"/>
  <c r="O545" i="1"/>
  <c r="O1463" i="1" s="1"/>
  <c r="P545" i="1"/>
  <c r="P1463" i="1" s="1"/>
  <c r="N545" i="1"/>
  <c r="N1463" i="1" s="1"/>
  <c r="O1069" i="1"/>
  <c r="O1987" i="1" s="1"/>
  <c r="R1990" i="1"/>
  <c r="R1072" i="1"/>
  <c r="S1106" i="1"/>
  <c r="R1744" i="1"/>
  <c r="R826" i="1"/>
  <c r="S2032" i="1"/>
  <c r="S1114" i="1"/>
  <c r="S2123" i="1"/>
  <c r="S1205" i="1"/>
  <c r="Q112" i="1"/>
  <c r="Q366" i="1"/>
  <c r="AD84" i="12"/>
  <c r="L1031" i="1"/>
  <c r="AF84" i="12"/>
  <c r="Q86" i="12"/>
  <c r="L726" i="1"/>
  <c r="L1644" i="1" s="1"/>
  <c r="AE85" i="12"/>
  <c r="P85" i="12"/>
  <c r="K726" i="1" s="1"/>
  <c r="K1644" i="1" s="1"/>
  <c r="R85" i="12"/>
  <c r="M726" i="1" s="1"/>
  <c r="M1644" i="1" s="1"/>
  <c r="O1207" i="1"/>
  <c r="O2125" i="1" s="1"/>
  <c r="R289" i="1"/>
  <c r="AI260" i="12"/>
  <c r="P289" i="1" s="1"/>
  <c r="AG260" i="12"/>
  <c r="N289" i="1" s="1"/>
  <c r="N1139" i="1"/>
  <c r="N2057" i="1" s="1"/>
  <c r="K1912" i="1"/>
  <c r="Q1912" i="1" s="1"/>
  <c r="Q994" i="1"/>
  <c r="S2031" i="1"/>
  <c r="S1113" i="1"/>
  <c r="P1143" i="1"/>
  <c r="P2061" i="1" s="1"/>
  <c r="Q137" i="12"/>
  <c r="L777" i="1"/>
  <c r="L1695" i="1" s="1"/>
  <c r="AE136" i="12"/>
  <c r="L165" i="1" s="1"/>
  <c r="P136" i="12"/>
  <c r="K777" i="1" s="1"/>
  <c r="K1695" i="1" s="1"/>
  <c r="R136" i="12"/>
  <c r="M777" i="1" s="1"/>
  <c r="M1695" i="1" s="1"/>
  <c r="R1698" i="1"/>
  <c r="R780" i="1"/>
  <c r="L1065" i="1"/>
  <c r="L1983" i="1" s="1"/>
  <c r="Y147" i="1" s="1"/>
  <c r="R147" i="1"/>
  <c r="AF118" i="12"/>
  <c r="M147" i="1" s="1"/>
  <c r="AD118" i="12"/>
  <c r="K147" i="1" s="1"/>
  <c r="Q1773" i="1"/>
  <c r="Q855" i="1"/>
  <c r="R1773" i="1"/>
  <c r="R855" i="1"/>
  <c r="P1014" i="1"/>
  <c r="P1932" i="1" s="1"/>
  <c r="N1156" i="1"/>
  <c r="N2074" i="1" s="1"/>
  <c r="Q91" i="1"/>
  <c r="Q1635" i="1"/>
  <c r="Q717" i="1"/>
  <c r="R109" i="1"/>
  <c r="S1994" i="1"/>
  <c r="S1076" i="1"/>
  <c r="R2074" i="1"/>
  <c r="R1156" i="1"/>
  <c r="R2036" i="1"/>
  <c r="R1118" i="1"/>
  <c r="Q250" i="1"/>
  <c r="Q1985" i="1"/>
  <c r="Q1067" i="1"/>
  <c r="R96" i="1"/>
  <c r="O1144" i="1"/>
  <c r="O2062" i="1" s="1"/>
  <c r="AI197" i="12"/>
  <c r="P226" i="1" s="1"/>
  <c r="AG197" i="12"/>
  <c r="N226" i="1" s="1"/>
  <c r="S1652" i="1"/>
  <c r="S734" i="1"/>
  <c r="AF93" i="12"/>
  <c r="L1040" i="1"/>
  <c r="AD93" i="12"/>
  <c r="R122" i="1"/>
  <c r="O987" i="1"/>
  <c r="O1905" i="1" s="1"/>
  <c r="Q1977" i="1"/>
  <c r="Q1059" i="1"/>
  <c r="T91" i="12"/>
  <c r="O731" i="1"/>
  <c r="O1649" i="1" s="1"/>
  <c r="AH90" i="12"/>
  <c r="U90" i="12"/>
  <c r="P731" i="1" s="1"/>
  <c r="P1649" i="1" s="1"/>
  <c r="S90" i="12"/>
  <c r="N731" i="1" s="1"/>
  <c r="N1649" i="1" s="1"/>
  <c r="P419" i="1"/>
  <c r="P1337" i="1" s="1"/>
  <c r="O419" i="1"/>
  <c r="O1337" i="1" s="1"/>
  <c r="N419" i="1"/>
  <c r="N1337" i="1" s="1"/>
  <c r="M1607" i="1"/>
  <c r="S1607" i="1" s="1"/>
  <c r="S689" i="1"/>
  <c r="N990" i="1"/>
  <c r="N1908" i="1" s="1"/>
  <c r="N47" i="1"/>
  <c r="M1035" i="1"/>
  <c r="M1953" i="1" s="1"/>
  <c r="S117" i="1"/>
  <c r="Q1341" i="1"/>
  <c r="Q423" i="1"/>
  <c r="R1982" i="1"/>
  <c r="R1064" i="1"/>
  <c r="Q1603" i="1"/>
  <c r="R901" i="1"/>
  <c r="R1595" i="1"/>
  <c r="S51" i="1"/>
  <c r="R246" i="1"/>
  <c r="Q95" i="1"/>
  <c r="R292" i="1"/>
  <c r="S250" i="1"/>
  <c r="R1735" i="1"/>
  <c r="R817" i="1"/>
  <c r="K1206" i="1"/>
  <c r="K2124" i="1" s="1"/>
  <c r="Q288" i="1"/>
  <c r="P1152" i="1"/>
  <c r="P2070" i="1" s="1"/>
  <c r="R288" i="1"/>
  <c r="P999" i="1"/>
  <c r="P1917" i="1" s="1"/>
  <c r="P56" i="1"/>
  <c r="R2078" i="1"/>
  <c r="Q1895" i="1"/>
  <c r="R1328" i="1"/>
  <c r="Q1466" i="1"/>
  <c r="Q1328" i="1"/>
  <c r="AH184" i="13"/>
  <c r="S184" i="13"/>
  <c r="U184" i="13"/>
  <c r="AA184" i="13"/>
  <c r="T185" i="13"/>
  <c r="P184" i="13"/>
  <c r="X184" i="13"/>
  <c r="AE184" i="13"/>
  <c r="R184" i="13"/>
  <c r="Q185" i="13"/>
  <c r="AG150" i="13"/>
  <c r="AI150" i="13"/>
  <c r="AG152" i="13"/>
  <c r="AI152" i="13"/>
  <c r="U155" i="13"/>
  <c r="S155" i="13"/>
  <c r="AH155" i="13"/>
  <c r="AA155" i="13"/>
  <c r="Z178" i="13"/>
  <c r="AB178" i="13"/>
  <c r="AA175" i="13"/>
  <c r="AH175" i="13"/>
  <c r="U175" i="13"/>
  <c r="S175" i="13"/>
  <c r="T176" i="13"/>
  <c r="AI174" i="13"/>
  <c r="AG174" i="13"/>
  <c r="AB171" i="13"/>
  <c r="Z171" i="13"/>
  <c r="Z153" i="13"/>
  <c r="AB153" i="13"/>
  <c r="W114" i="13"/>
  <c r="Y114" i="13"/>
  <c r="AA93" i="13"/>
  <c r="U93" i="13"/>
  <c r="AH93" i="13"/>
  <c r="S93" i="13"/>
  <c r="AB92" i="13"/>
  <c r="Z92" i="13"/>
  <c r="AE124" i="13"/>
  <c r="P124" i="13"/>
  <c r="X124" i="13"/>
  <c r="R124" i="13"/>
  <c r="AF123" i="13"/>
  <c r="AD123" i="13"/>
  <c r="AB154" i="13"/>
  <c r="Z154" i="13"/>
  <c r="AI187" i="13"/>
  <c r="AG187" i="13"/>
  <c r="AI179" i="13"/>
  <c r="AG179" i="13"/>
  <c r="AB150" i="13"/>
  <c r="Z150" i="13"/>
  <c r="AB152" i="13"/>
  <c r="Z152" i="13"/>
  <c r="AG178" i="13"/>
  <c r="AI178" i="13"/>
  <c r="AG171" i="13"/>
  <c r="AI171" i="13"/>
  <c r="AD176" i="13"/>
  <c r="AF176" i="13"/>
  <c r="AI153" i="13"/>
  <c r="AG153" i="13"/>
  <c r="W145" i="13"/>
  <c r="Y145" i="13"/>
  <c r="W187" i="13"/>
  <c r="Y187" i="13"/>
  <c r="AF187" i="13"/>
  <c r="AD187" i="13"/>
  <c r="AF152" i="13"/>
  <c r="AD152" i="13"/>
  <c r="AI92" i="13"/>
  <c r="AG92" i="13"/>
  <c r="AD148" i="13"/>
  <c r="AF148" i="13"/>
  <c r="AG154" i="13"/>
  <c r="AI154" i="13"/>
  <c r="AD178" i="13"/>
  <c r="AF178" i="13"/>
  <c r="AA183" i="13"/>
  <c r="AH183" i="13"/>
  <c r="U183" i="13"/>
  <c r="S183" i="13"/>
  <c r="W88" i="13"/>
  <c r="Y88" i="13"/>
  <c r="W171" i="13"/>
  <c r="Y171" i="13"/>
  <c r="Y176" i="13"/>
  <c r="W176" i="13"/>
  <c r="AD145" i="13"/>
  <c r="AF145" i="13"/>
  <c r="AF119" i="13"/>
  <c r="AD119" i="13"/>
  <c r="Y178" i="13"/>
  <c r="W178" i="13"/>
  <c r="AB187" i="13"/>
  <c r="Z187" i="13"/>
  <c r="AF171" i="13"/>
  <c r="AD171" i="13"/>
  <c r="R179" i="13"/>
  <c r="AE179" i="13"/>
  <c r="X179" i="13"/>
  <c r="P179" i="13"/>
  <c r="Q180" i="13"/>
  <c r="Z174" i="13"/>
  <c r="AB174" i="13"/>
  <c r="AD114" i="13"/>
  <c r="AF114" i="13"/>
  <c r="R183" i="13"/>
  <c r="P183" i="13"/>
  <c r="AE183" i="13"/>
  <c r="X183" i="13"/>
  <c r="AE153" i="13"/>
  <c r="X153" i="13"/>
  <c r="R153" i="13"/>
  <c r="P153" i="13"/>
  <c r="Q154" i="13"/>
  <c r="Y152" i="13"/>
  <c r="W152" i="13"/>
  <c r="AE149" i="13"/>
  <c r="X149" i="13"/>
  <c r="P149" i="13"/>
  <c r="R149" i="13"/>
  <c r="Q150" i="13"/>
  <c r="W148" i="13"/>
  <c r="Y148" i="13"/>
  <c r="W119" i="13"/>
  <c r="Y119" i="13"/>
  <c r="Y123" i="13"/>
  <c r="W123" i="13"/>
  <c r="AF88" i="13"/>
  <c r="AD88" i="13"/>
  <c r="AH180" i="13"/>
  <c r="U180" i="13"/>
  <c r="AA180" i="13"/>
  <c r="S180" i="13"/>
  <c r="T181" i="13"/>
  <c r="AB179" i="13"/>
  <c r="Z179" i="13"/>
  <c r="AG123" i="12"/>
  <c r="N152" i="1" s="1"/>
  <c r="R1769" i="1"/>
  <c r="M457" i="1"/>
  <c r="M1375" i="1" s="1"/>
  <c r="K457" i="1"/>
  <c r="K1375" i="1" s="1"/>
  <c r="AD176" i="12"/>
  <c r="K205" i="1" s="1"/>
  <c r="AF176" i="12"/>
  <c r="M205" i="1" s="1"/>
  <c r="K553" i="1"/>
  <c r="K1471" i="1" s="1"/>
  <c r="M553" i="1"/>
  <c r="M1471" i="1" s="1"/>
  <c r="AB231" i="12"/>
  <c r="P566" i="1" s="1"/>
  <c r="P1484" i="1" s="1"/>
  <c r="Z231" i="12"/>
  <c r="N566" i="1" s="1"/>
  <c r="N1484" i="1" s="1"/>
  <c r="N407" i="1"/>
  <c r="N1325" i="1" s="1"/>
  <c r="P407" i="1"/>
  <c r="P1325" i="1" s="1"/>
  <c r="Y231" i="12"/>
  <c r="M566" i="1" s="1"/>
  <c r="M1484" i="1" s="1"/>
  <c r="W231" i="12"/>
  <c r="K566" i="1" s="1"/>
  <c r="K1484" i="1" s="1"/>
  <c r="AG269" i="12"/>
  <c r="N298" i="1" s="1"/>
  <c r="AE282" i="12"/>
  <c r="L311" i="1" s="1"/>
  <c r="Q278" i="12"/>
  <c r="Q287" i="12"/>
  <c r="X282" i="12"/>
  <c r="R282" i="12"/>
  <c r="M923" i="1" s="1"/>
  <c r="M1841" i="1" s="1"/>
  <c r="P282" i="12"/>
  <c r="K923" i="1" s="1"/>
  <c r="K1841" i="1" s="1"/>
  <c r="N458" i="1"/>
  <c r="N1376" i="1" s="1"/>
  <c r="R1479" i="1"/>
  <c r="R1681" i="1"/>
  <c r="AD122" i="12"/>
  <c r="K151" i="1" s="1"/>
  <c r="AF122" i="12"/>
  <c r="M151" i="1" s="1"/>
  <c r="R181" i="12"/>
  <c r="M822" i="1" s="1"/>
  <c r="M1740" i="1" s="1"/>
  <c r="AE181" i="12"/>
  <c r="L210" i="1" s="1"/>
  <c r="L516" i="1"/>
  <c r="L1434" i="1" s="1"/>
  <c r="P181" i="12"/>
  <c r="K822" i="1" s="1"/>
  <c r="K1740" i="1" s="1"/>
  <c r="AE219" i="12"/>
  <c r="L248" i="1" s="1"/>
  <c r="P219" i="12"/>
  <c r="K860" i="1" s="1"/>
  <c r="K1778" i="1" s="1"/>
  <c r="R219" i="12"/>
  <c r="M860" i="1" s="1"/>
  <c r="M1778" i="1" s="1"/>
  <c r="Q220" i="12"/>
  <c r="L861" i="1" s="1"/>
  <c r="L1779" i="1" s="1"/>
  <c r="AE131" i="12"/>
  <c r="L160" i="1" s="1"/>
  <c r="Z159" i="1" s="1"/>
  <c r="P131" i="12"/>
  <c r="K772" i="1" s="1"/>
  <c r="K1690" i="1" s="1"/>
  <c r="R131" i="12"/>
  <c r="M772" i="1" s="1"/>
  <c r="M1690" i="1" s="1"/>
  <c r="L466" i="1"/>
  <c r="L1384" i="1" s="1"/>
  <c r="Q132" i="12"/>
  <c r="L773" i="1" s="1"/>
  <c r="L1691" i="1" s="1"/>
  <c r="P599" i="1"/>
  <c r="P1517" i="1" s="1"/>
  <c r="P557" i="1"/>
  <c r="P1475" i="1" s="1"/>
  <c r="N557" i="1"/>
  <c r="N1475" i="1" s="1"/>
  <c r="R1425" i="1"/>
  <c r="R1366" i="1"/>
  <c r="U227" i="12"/>
  <c r="P868" i="1" s="1"/>
  <c r="P1786" i="1" s="1"/>
  <c r="AH227" i="12"/>
  <c r="O256" i="1" s="1"/>
  <c r="S227" i="12"/>
  <c r="N868" i="1" s="1"/>
  <c r="N1786" i="1" s="1"/>
  <c r="O562" i="1"/>
  <c r="O1480" i="1" s="1"/>
  <c r="AE227" i="12"/>
  <c r="L256" i="1" s="1"/>
  <c r="L562" i="1"/>
  <c r="L1480" i="1" s="1"/>
  <c r="R227" i="12"/>
  <c r="M868" i="1" s="1"/>
  <c r="M1786" i="1" s="1"/>
  <c r="P227" i="12"/>
  <c r="K868" i="1" s="1"/>
  <c r="K1786" i="1" s="1"/>
  <c r="R1631" i="1"/>
  <c r="AD72" i="12"/>
  <c r="AF72" i="12"/>
  <c r="AG277" i="12"/>
  <c r="N306" i="1" s="1"/>
  <c r="AI277" i="12"/>
  <c r="P306" i="1" s="1"/>
  <c r="AD130" i="12"/>
  <c r="K159" i="1" s="1"/>
  <c r="AF130" i="12"/>
  <c r="M159" i="1" s="1"/>
  <c r="K603" i="1"/>
  <c r="K1521" i="1" s="1"/>
  <c r="M603" i="1"/>
  <c r="M1521" i="1" s="1"/>
  <c r="R1836" i="1"/>
  <c r="Y277" i="12"/>
  <c r="M612" i="1" s="1"/>
  <c r="M1530" i="1" s="1"/>
  <c r="W277" i="12"/>
  <c r="K612" i="1" s="1"/>
  <c r="K1530" i="1" s="1"/>
  <c r="K545" i="1"/>
  <c r="K1463" i="1" s="1"/>
  <c r="R1516" i="1"/>
  <c r="P549" i="1"/>
  <c r="P1467" i="1" s="1"/>
  <c r="N549" i="1"/>
  <c r="N1467" i="1" s="1"/>
  <c r="R1462" i="1"/>
  <c r="R1790" i="1"/>
  <c r="U282" i="12"/>
  <c r="P923" i="1" s="1"/>
  <c r="P1841" i="1" s="1"/>
  <c r="S282" i="12"/>
  <c r="N923" i="1" s="1"/>
  <c r="N1841" i="1" s="1"/>
  <c r="AA282" i="12"/>
  <c r="O617" i="1" s="1"/>
  <c r="O1535" i="1" s="1"/>
  <c r="AH282" i="12"/>
  <c r="O311" i="1" s="1"/>
  <c r="T278" i="12"/>
  <c r="AA278" i="12" s="1"/>
  <c r="AF268" i="12"/>
  <c r="M297" i="1" s="1"/>
  <c r="AD268" i="12"/>
  <c r="K297" i="1" s="1"/>
  <c r="AD277" i="12"/>
  <c r="K306" i="1" s="1"/>
  <c r="AF277" i="12"/>
  <c r="M306" i="1" s="1"/>
  <c r="R1378" i="1"/>
  <c r="U77" i="12"/>
  <c r="P718" i="1" s="1"/>
  <c r="P1636" i="1" s="1"/>
  <c r="AH77" i="12"/>
  <c r="O412" i="1"/>
  <c r="O1330" i="1" s="1"/>
  <c r="S77" i="12"/>
  <c r="N718" i="1" s="1"/>
  <c r="N1636" i="1" s="1"/>
  <c r="AI76" i="12"/>
  <c r="AG76" i="12"/>
  <c r="AI223" i="12"/>
  <c r="P252" i="1" s="1"/>
  <c r="AG223" i="12"/>
  <c r="N252" i="1" s="1"/>
  <c r="M511" i="1"/>
  <c r="M1429" i="1" s="1"/>
  <c r="K511" i="1"/>
  <c r="K1429" i="1" s="1"/>
  <c r="AD185" i="12"/>
  <c r="K214" i="1" s="1"/>
  <c r="AF185" i="12"/>
  <c r="M214" i="1" s="1"/>
  <c r="R266" i="12"/>
  <c r="M907" i="1" s="1"/>
  <c r="M1825" i="1" s="1"/>
  <c r="S265" i="12"/>
  <c r="N906" i="1" s="1"/>
  <c r="N1824" i="1" s="1"/>
  <c r="U265" i="12"/>
  <c r="P906" i="1" s="1"/>
  <c r="P1824" i="1" s="1"/>
  <c r="O600" i="1"/>
  <c r="O1518" i="1" s="1"/>
  <c r="AH265" i="12"/>
  <c r="O294" i="1" s="1"/>
  <c r="T266" i="12"/>
  <c r="AG222" i="12"/>
  <c r="N251" i="1" s="1"/>
  <c r="AI222" i="12"/>
  <c r="P251" i="1" s="1"/>
  <c r="AI72" i="12"/>
  <c r="AG72" i="12"/>
  <c r="R1332" i="1"/>
  <c r="AF231" i="12"/>
  <c r="M260" i="1" s="1"/>
  <c r="AD231" i="12"/>
  <c r="K260" i="1" s="1"/>
  <c r="AE236" i="12"/>
  <c r="L265" i="1" s="1"/>
  <c r="Q232" i="12"/>
  <c r="X236" i="12"/>
  <c r="P236" i="12"/>
  <c r="K877" i="1" s="1"/>
  <c r="K1795" i="1" s="1"/>
  <c r="R236" i="12"/>
  <c r="M877" i="1" s="1"/>
  <c r="M1795" i="1" s="1"/>
  <c r="R1433" i="1"/>
  <c r="R1640" i="1"/>
  <c r="S273" i="12"/>
  <c r="N914" i="1" s="1"/>
  <c r="N1832" i="1" s="1"/>
  <c r="U273" i="12"/>
  <c r="P914" i="1" s="1"/>
  <c r="P1832" i="1" s="1"/>
  <c r="AH273" i="12"/>
  <c r="O302" i="1" s="1"/>
  <c r="O608" i="1"/>
  <c r="O1526" i="1" s="1"/>
  <c r="N603" i="1"/>
  <c r="N1521" i="1" s="1"/>
  <c r="P603" i="1"/>
  <c r="P1521" i="1" s="1"/>
  <c r="R1320" i="1"/>
  <c r="AI219" i="12"/>
  <c r="P248" i="1" s="1"/>
  <c r="AG219" i="12"/>
  <c r="N248" i="1" s="1"/>
  <c r="R274" i="12"/>
  <c r="M915" i="1" s="1"/>
  <c r="M1833" i="1" s="1"/>
  <c r="N411" i="1"/>
  <c r="N1329" i="1" s="1"/>
  <c r="P411" i="1"/>
  <c r="P1329" i="1" s="1"/>
  <c r="AF222" i="12"/>
  <c r="M251" i="1" s="1"/>
  <c r="AD222" i="12"/>
  <c r="K251" i="1" s="1"/>
  <c r="U215" i="12"/>
  <c r="P856" i="1" s="1"/>
  <c r="P1774" i="1" s="1"/>
  <c r="AH215" i="12"/>
  <c r="O244" i="1" s="1"/>
  <c r="O550" i="1"/>
  <c r="O1468" i="1" s="1"/>
  <c r="S215" i="12"/>
  <c r="N856" i="1" s="1"/>
  <c r="N1774" i="1" s="1"/>
  <c r="R1777" i="1"/>
  <c r="AI264" i="12"/>
  <c r="P293" i="1" s="1"/>
  <c r="AG264" i="12"/>
  <c r="N293" i="1" s="1"/>
  <c r="AG231" i="12"/>
  <c r="N260" i="1" s="1"/>
  <c r="AI231" i="12"/>
  <c r="P260" i="1" s="1"/>
  <c r="R1424" i="1"/>
  <c r="M407" i="1"/>
  <c r="M1325" i="1" s="1"/>
  <c r="M465" i="1"/>
  <c r="M1383" i="1" s="1"/>
  <c r="K465" i="1"/>
  <c r="K1383" i="1" s="1"/>
  <c r="R1827" i="1"/>
  <c r="R1333" i="1"/>
  <c r="R1470" i="1"/>
  <c r="AF210" i="12"/>
  <c r="M239" i="1" s="1"/>
  <c r="AD210" i="12"/>
  <c r="K239" i="1" s="1"/>
  <c r="K557" i="1"/>
  <c r="K1475" i="1" s="1"/>
  <c r="M557" i="1"/>
  <c r="M1475" i="1" s="1"/>
  <c r="AE123" i="12"/>
  <c r="L152" i="1" s="1"/>
  <c r="Z151" i="1" s="1"/>
  <c r="P123" i="12"/>
  <c r="K764" i="1" s="1"/>
  <c r="K1682" i="1" s="1"/>
  <c r="R123" i="12"/>
  <c r="M764" i="1" s="1"/>
  <c r="M1682" i="1" s="1"/>
  <c r="R1417" i="1"/>
  <c r="R1525" i="1"/>
  <c r="C17" i="4"/>
  <c r="J30" i="4" s="1"/>
  <c r="J35" i="4" s="1"/>
  <c r="Y185" i="12"/>
  <c r="M520" i="1" s="1"/>
  <c r="M1438" i="1" s="1"/>
  <c r="W185" i="12"/>
  <c r="K520" i="1" s="1"/>
  <c r="K1438" i="1" s="1"/>
  <c r="AG214" i="12"/>
  <c r="N243" i="1" s="1"/>
  <c r="AI214" i="12"/>
  <c r="P243" i="1" s="1"/>
  <c r="AF218" i="12"/>
  <c r="M247" i="1" s="1"/>
  <c r="AD218" i="12"/>
  <c r="K247" i="1" s="1"/>
  <c r="R1728" i="1"/>
  <c r="R1374" i="1"/>
  <c r="U236" i="12"/>
  <c r="P877" i="1" s="1"/>
  <c r="P1795" i="1" s="1"/>
  <c r="S236" i="12"/>
  <c r="N877" i="1" s="1"/>
  <c r="N1795" i="1" s="1"/>
  <c r="T232" i="12"/>
  <c r="AA232" i="12" s="1"/>
  <c r="AH236" i="12"/>
  <c r="O265" i="1" s="1"/>
  <c r="AA236" i="12"/>
  <c r="O571" i="1" s="1"/>
  <c r="O1489" i="1" s="1"/>
  <c r="AE269" i="12"/>
  <c r="L298" i="1" s="1"/>
  <c r="Z297" i="1" s="1"/>
  <c r="R269" i="12"/>
  <c r="M910" i="1" s="1"/>
  <c r="M1828" i="1" s="1"/>
  <c r="P269" i="12"/>
  <c r="K910" i="1" s="1"/>
  <c r="K1828" i="1" s="1"/>
  <c r="Q270" i="12"/>
  <c r="L911" i="1" s="1"/>
  <c r="L1829" i="1" s="1"/>
  <c r="Q228" i="12"/>
  <c r="L869" i="1" s="1"/>
  <c r="L1787" i="1" s="1"/>
  <c r="AB277" i="12"/>
  <c r="P612" i="1" s="1"/>
  <c r="P1530" i="1" s="1"/>
  <c r="Z277" i="12"/>
  <c r="N612" i="1" s="1"/>
  <c r="N1530" i="1" s="1"/>
  <c r="AI268" i="12"/>
  <c r="P297" i="1" s="1"/>
  <c r="AG268" i="12"/>
  <c r="N297" i="1" s="1"/>
  <c r="R1324" i="1"/>
  <c r="L608" i="1"/>
  <c r="L1526" i="1" s="1"/>
  <c r="AE273" i="12"/>
  <c r="L302" i="1" s="1"/>
  <c r="R273" i="12"/>
  <c r="M914" i="1" s="1"/>
  <c r="M1832" i="1" s="1"/>
  <c r="P273" i="12"/>
  <c r="K914" i="1" s="1"/>
  <c r="K1832" i="1" s="1"/>
  <c r="Y155" i="1" l="1"/>
  <c r="R1940" i="1"/>
  <c r="S810" i="1"/>
  <c r="R566" i="1"/>
  <c r="Q35" i="1"/>
  <c r="R415" i="1"/>
  <c r="Z40" i="12"/>
  <c r="N375" i="1" s="1"/>
  <c r="AB41" i="12"/>
  <c r="P376" i="1" s="1"/>
  <c r="Z41" i="12"/>
  <c r="N376" i="1" s="1"/>
  <c r="R387" i="1"/>
  <c r="Y81" i="12"/>
  <c r="M416" i="1" s="1"/>
  <c r="M1334" i="1" s="1"/>
  <c r="W81" i="12"/>
  <c r="X82" i="12"/>
  <c r="L1421" i="1"/>
  <c r="R1421" i="1" s="1"/>
  <c r="R503" i="1"/>
  <c r="P115" i="1"/>
  <c r="P116" i="1"/>
  <c r="Y215" i="12"/>
  <c r="M550" i="1" s="1"/>
  <c r="M1468" i="1" s="1"/>
  <c r="W215" i="12"/>
  <c r="Z90" i="12"/>
  <c r="AB90" i="12"/>
  <c r="M127" i="1"/>
  <c r="AT95" i="12"/>
  <c r="M124" i="1" s="1"/>
  <c r="AT94" i="12"/>
  <c r="M123" i="1" s="1"/>
  <c r="X228" i="12"/>
  <c r="W227" i="12"/>
  <c r="Y227" i="12"/>
  <c r="AB128" i="12"/>
  <c r="Z128" i="12"/>
  <c r="N110" i="1"/>
  <c r="AU82" i="12"/>
  <c r="N111" i="1" s="1"/>
  <c r="Y85" i="12"/>
  <c r="W85" i="12"/>
  <c r="K420" i="1" s="1"/>
  <c r="K1338" i="1" s="1"/>
  <c r="X86" i="12"/>
  <c r="L119" i="1"/>
  <c r="AS91" i="12"/>
  <c r="N114" i="1"/>
  <c r="AU86" i="12"/>
  <c r="Z219" i="12"/>
  <c r="N554" i="1" s="1"/>
  <c r="N1472" i="1" s="1"/>
  <c r="AB219" i="12"/>
  <c r="P554" i="1" s="1"/>
  <c r="P1472" i="1" s="1"/>
  <c r="P127" i="1"/>
  <c r="P123" i="1"/>
  <c r="P124" i="1"/>
  <c r="P125" i="1"/>
  <c r="P126" i="1"/>
  <c r="L571" i="1"/>
  <c r="L1489" i="1" s="1"/>
  <c r="X232" i="12"/>
  <c r="Z278" i="12"/>
  <c r="AB278" i="12"/>
  <c r="L617" i="1"/>
  <c r="L1535" i="1" s="1"/>
  <c r="X278" i="12"/>
  <c r="AR103" i="12"/>
  <c r="AS99" i="12"/>
  <c r="L128" i="1" s="1"/>
  <c r="Z127" i="1" s="1"/>
  <c r="L132" i="1"/>
  <c r="AT103" i="12"/>
  <c r="Z85" i="12"/>
  <c r="AB85" i="12"/>
  <c r="AA86" i="12"/>
  <c r="W123" i="12"/>
  <c r="Y123" i="12"/>
  <c r="Z113" i="1"/>
  <c r="M105" i="1"/>
  <c r="AT77" i="12"/>
  <c r="M106" i="1" s="1"/>
  <c r="Z92" i="12"/>
  <c r="AB92" i="12"/>
  <c r="Y269" i="12"/>
  <c r="W269" i="12"/>
  <c r="K604" i="1" s="1"/>
  <c r="K1522" i="1" s="1"/>
  <c r="X270" i="12"/>
  <c r="N127" i="1"/>
  <c r="AU94" i="12"/>
  <c r="N123" i="1" s="1"/>
  <c r="AU95" i="12"/>
  <c r="N124" i="1" s="1"/>
  <c r="P106" i="1"/>
  <c r="P105" i="1"/>
  <c r="X136" i="12"/>
  <c r="W135" i="12"/>
  <c r="Y135" i="12"/>
  <c r="O115" i="1"/>
  <c r="AV87" i="12"/>
  <c r="O116" i="1" s="1"/>
  <c r="Y219" i="12"/>
  <c r="W219" i="12"/>
  <c r="K554" i="1" s="1"/>
  <c r="K1472" i="1" s="1"/>
  <c r="X220" i="12"/>
  <c r="Z232" i="12"/>
  <c r="AB232" i="12"/>
  <c r="L458" i="1"/>
  <c r="L1376" i="1" s="1"/>
  <c r="L554" i="1"/>
  <c r="L1472" i="1" s="1"/>
  <c r="P82" i="12"/>
  <c r="K723" i="1" s="1"/>
  <c r="K1641" i="1" s="1"/>
  <c r="O915" i="1"/>
  <c r="O1833" i="1" s="1"/>
  <c r="AA274" i="12"/>
  <c r="AB199" i="12"/>
  <c r="Z199" i="12"/>
  <c r="AA140" i="12"/>
  <c r="AA141" i="12"/>
  <c r="AA142" i="12"/>
  <c r="Z224" i="12"/>
  <c r="AB224" i="12"/>
  <c r="Z203" i="12"/>
  <c r="AB203" i="12"/>
  <c r="X140" i="12"/>
  <c r="R520" i="1"/>
  <c r="O911" i="1"/>
  <c r="O1829" i="1" s="1"/>
  <c r="AA270" i="12"/>
  <c r="O861" i="1"/>
  <c r="O1779" i="1" s="1"/>
  <c r="AA220" i="12"/>
  <c r="S1333" i="1"/>
  <c r="W173" i="12"/>
  <c r="K508" i="1" s="1"/>
  <c r="K1426" i="1" s="1"/>
  <c r="Y173" i="12"/>
  <c r="X174" i="12"/>
  <c r="M115" i="1"/>
  <c r="AT87" i="12"/>
  <c r="M116" i="1" s="1"/>
  <c r="K110" i="1"/>
  <c r="AR82" i="12"/>
  <c r="K111" i="1" s="1"/>
  <c r="Z91" i="12"/>
  <c r="AB91" i="12"/>
  <c r="K127" i="1"/>
  <c r="AR94" i="12"/>
  <c r="K123" i="1" s="1"/>
  <c r="AR95" i="12"/>
  <c r="K124" i="1" s="1"/>
  <c r="AR96" i="12"/>
  <c r="K125" i="1" s="1"/>
  <c r="AR97" i="12"/>
  <c r="K126" i="1" s="1"/>
  <c r="K114" i="1"/>
  <c r="AR86" i="12"/>
  <c r="AB223" i="12"/>
  <c r="Z223" i="12"/>
  <c r="N558" i="1" s="1"/>
  <c r="N1476" i="1" s="1"/>
  <c r="Z265" i="12"/>
  <c r="AB265" i="12"/>
  <c r="W127" i="12"/>
  <c r="K462" i="1" s="1"/>
  <c r="K1380" i="1" s="1"/>
  <c r="Y127" i="12"/>
  <c r="M462" i="1" s="1"/>
  <c r="M1380" i="1" s="1"/>
  <c r="X128" i="12"/>
  <c r="W77" i="12"/>
  <c r="Y77" i="12"/>
  <c r="L604" i="1"/>
  <c r="L1522" i="1" s="1"/>
  <c r="O907" i="1"/>
  <c r="O1825" i="1" s="1"/>
  <c r="AA266" i="12"/>
  <c r="AE266" i="12"/>
  <c r="L295" i="1" s="1"/>
  <c r="Z294" i="1" s="1"/>
  <c r="AC114" i="1"/>
  <c r="AH228" i="12"/>
  <c r="O257" i="1" s="1"/>
  <c r="AA228" i="12"/>
  <c r="P1065" i="1"/>
  <c r="P1983" i="1" s="1"/>
  <c r="R557" i="1"/>
  <c r="Q415" i="1"/>
  <c r="AW103" i="12"/>
  <c r="AV99" i="12"/>
  <c r="O128" i="1" s="1"/>
  <c r="AU103" i="12"/>
  <c r="O132" i="1"/>
  <c r="AA94" i="12"/>
  <c r="AA95" i="12"/>
  <c r="AA96" i="12"/>
  <c r="AA97" i="12"/>
  <c r="X94" i="12"/>
  <c r="AP41" i="12"/>
  <c r="AQ41" i="12" s="1"/>
  <c r="P1294" i="1" s="1"/>
  <c r="P266" i="12"/>
  <c r="K907" i="1" s="1"/>
  <c r="K1825" i="1" s="1"/>
  <c r="O44" i="1"/>
  <c r="R44" i="1" s="1"/>
  <c r="S415" i="1"/>
  <c r="X186" i="12"/>
  <c r="R910" i="1"/>
  <c r="N1065" i="1"/>
  <c r="N1983" i="1" s="1"/>
  <c r="R612" i="1"/>
  <c r="S503" i="1"/>
  <c r="O682" i="1"/>
  <c r="O1600" i="1" s="1"/>
  <c r="R1600" i="1" s="1"/>
  <c r="AC119" i="1"/>
  <c r="R999" i="1"/>
  <c r="W261" i="12"/>
  <c r="Y261" i="12"/>
  <c r="Y169" i="12"/>
  <c r="M504" i="1" s="1"/>
  <c r="M1422" i="1" s="1"/>
  <c r="S1422" i="1" s="1"/>
  <c r="W169" i="12"/>
  <c r="K504" i="1" s="1"/>
  <c r="K1422" i="1" s="1"/>
  <c r="L504" i="1"/>
  <c r="L115" i="1"/>
  <c r="AS87" i="12"/>
  <c r="L116" i="1" s="1"/>
  <c r="Z116" i="1" s="1"/>
  <c r="Z89" i="12"/>
  <c r="AB89" i="12"/>
  <c r="P424" i="1" s="1"/>
  <c r="P1342" i="1" s="1"/>
  <c r="AS95" i="12"/>
  <c r="L123" i="1"/>
  <c r="AB269" i="12"/>
  <c r="Z269" i="12"/>
  <c r="AT90" i="12"/>
  <c r="Y177" i="12"/>
  <c r="M512" i="1" s="1"/>
  <c r="M1430" i="1" s="1"/>
  <c r="S1430" i="1" s="1"/>
  <c r="W177" i="12"/>
  <c r="K512" i="1" s="1"/>
  <c r="K1430" i="1" s="1"/>
  <c r="X178" i="12"/>
  <c r="Y131" i="12"/>
  <c r="W131" i="12"/>
  <c r="K466" i="1" s="1"/>
  <c r="K1384" i="1" s="1"/>
  <c r="X132" i="12"/>
  <c r="X90" i="12"/>
  <c r="W89" i="12"/>
  <c r="K424" i="1" s="1"/>
  <c r="K1342" i="1" s="1"/>
  <c r="Y89" i="12"/>
  <c r="M424" i="1" s="1"/>
  <c r="M1342" i="1" s="1"/>
  <c r="X182" i="12"/>
  <c r="W181" i="12"/>
  <c r="Y181" i="12"/>
  <c r="W265" i="12"/>
  <c r="K600" i="1" s="1"/>
  <c r="K1518" i="1" s="1"/>
  <c r="Y265" i="12"/>
  <c r="M600" i="1" s="1"/>
  <c r="M1518" i="1" s="1"/>
  <c r="X266" i="12"/>
  <c r="L600" i="1"/>
  <c r="L1518" i="1" s="1"/>
  <c r="P110" i="1"/>
  <c r="P111" i="1"/>
  <c r="AB215" i="12"/>
  <c r="Z215" i="12"/>
  <c r="N550" i="1" s="1"/>
  <c r="N1468" i="1" s="1"/>
  <c r="AV95" i="12"/>
  <c r="O123" i="1"/>
  <c r="X274" i="12"/>
  <c r="W273" i="12"/>
  <c r="Y273" i="12"/>
  <c r="M608" i="1" s="1"/>
  <c r="M1526" i="1" s="1"/>
  <c r="Y223" i="12"/>
  <c r="W223" i="12"/>
  <c r="K558" i="1" s="1"/>
  <c r="K1476" i="1" s="1"/>
  <c r="X224" i="12"/>
  <c r="AR91" i="12"/>
  <c r="AU91" i="12"/>
  <c r="Z109" i="1"/>
  <c r="Z110" i="1"/>
  <c r="Z81" i="12"/>
  <c r="N416" i="1" s="1"/>
  <c r="N1334" i="1" s="1"/>
  <c r="AB81" i="12"/>
  <c r="P416" i="1" s="1"/>
  <c r="P1334" i="1" s="1"/>
  <c r="AA82" i="12"/>
  <c r="O416" i="1"/>
  <c r="O1334" i="1" s="1"/>
  <c r="R1334" i="1" s="1"/>
  <c r="R1111" i="1"/>
  <c r="AD223" i="12"/>
  <c r="K252" i="1" s="1"/>
  <c r="AF81" i="12"/>
  <c r="AF265" i="12"/>
  <c r="M294" i="1" s="1"/>
  <c r="L1116" i="1"/>
  <c r="L2034" i="1" s="1"/>
  <c r="Y198" i="1" s="1"/>
  <c r="R1932" i="1"/>
  <c r="S39" i="1"/>
  <c r="R1953" i="1"/>
  <c r="AF169" i="12"/>
  <c r="M198" i="1" s="1"/>
  <c r="S198" i="1" s="1"/>
  <c r="M1073" i="1"/>
  <c r="M1991" i="1" s="1"/>
  <c r="O1070" i="1"/>
  <c r="O1988" i="1" s="1"/>
  <c r="K1073" i="1"/>
  <c r="K1991" i="1" s="1"/>
  <c r="M1207" i="1"/>
  <c r="M2125" i="1" s="1"/>
  <c r="AA247" i="1"/>
  <c r="AI123" i="12"/>
  <c r="P152" i="1" s="1"/>
  <c r="M40" i="1"/>
  <c r="AD169" i="12"/>
  <c r="K198" i="1" s="1"/>
  <c r="Q198" i="1" s="1"/>
  <c r="AI269" i="12"/>
  <c r="P298" i="1" s="1"/>
  <c r="L49" i="1"/>
  <c r="AA49" i="1" s="1"/>
  <c r="M1111" i="1"/>
  <c r="M2029" i="1" s="1"/>
  <c r="S2029" i="1" s="1"/>
  <c r="M48" i="1"/>
  <c r="K1111" i="1"/>
  <c r="K2029" i="1" s="1"/>
  <c r="Q1110" i="1"/>
  <c r="O1216" i="1"/>
  <c r="O2134" i="1" s="1"/>
  <c r="AA48" i="1"/>
  <c r="AA289" i="1"/>
  <c r="L1958" i="1"/>
  <c r="Y122" i="1" s="1"/>
  <c r="AA122" i="1"/>
  <c r="AA52" i="1"/>
  <c r="Z51" i="1"/>
  <c r="R198" i="1"/>
  <c r="Z198" i="1"/>
  <c r="AA198" i="1"/>
  <c r="Z197" i="1"/>
  <c r="Z209" i="1"/>
  <c r="Q681" i="1"/>
  <c r="Z244" i="1"/>
  <c r="R1936" i="1"/>
  <c r="R1073" i="1"/>
  <c r="Q864" i="1"/>
  <c r="Z243" i="1"/>
  <c r="AA251" i="1"/>
  <c r="AA147" i="1"/>
  <c r="AA260" i="1"/>
  <c r="AA297" i="1"/>
  <c r="AA159" i="1"/>
  <c r="Z152" i="1"/>
  <c r="Z255" i="1"/>
  <c r="L1949" i="1"/>
  <c r="Y113" i="1" s="1"/>
  <c r="AA113" i="1"/>
  <c r="Q595" i="1"/>
  <c r="Z164" i="1"/>
  <c r="Z163" i="1"/>
  <c r="L1941" i="1"/>
  <c r="Y105" i="1" s="1"/>
  <c r="AA105" i="1"/>
  <c r="Z201" i="1"/>
  <c r="AA243" i="1"/>
  <c r="AA151" i="1"/>
  <c r="AA193" i="1"/>
  <c r="AA293" i="1"/>
  <c r="AA40" i="1"/>
  <c r="AA214" i="1"/>
  <c r="Z295" i="1"/>
  <c r="L1937" i="1"/>
  <c r="Y101" i="1" s="1"/>
  <c r="AA101" i="1"/>
  <c r="Z290" i="1"/>
  <c r="Z301" i="1"/>
  <c r="R1944" i="1"/>
  <c r="R512" i="1"/>
  <c r="R155" i="1"/>
  <c r="AA155" i="1"/>
  <c r="Z155" i="1"/>
  <c r="Z154" i="1"/>
  <c r="L1945" i="1"/>
  <c r="Y109" i="1" s="1"/>
  <c r="AA109" i="1"/>
  <c r="Z247" i="1"/>
  <c r="AA239" i="1"/>
  <c r="Z293" i="1"/>
  <c r="AA168" i="1"/>
  <c r="AA44" i="1"/>
  <c r="AA306" i="1"/>
  <c r="AA205" i="1"/>
  <c r="AA987" i="1"/>
  <c r="Y44" i="1"/>
  <c r="AA991" i="1"/>
  <c r="Y48" i="1"/>
  <c r="AA983" i="1"/>
  <c r="Y40" i="1"/>
  <c r="R1917" i="1"/>
  <c r="R2029" i="1"/>
  <c r="R1908" i="1"/>
  <c r="AA990" i="1"/>
  <c r="S1782" i="1"/>
  <c r="S1903" i="1"/>
  <c r="R1991" i="1"/>
  <c r="Q1782" i="1"/>
  <c r="S155" i="1"/>
  <c r="S220" i="12"/>
  <c r="N861" i="1" s="1"/>
  <c r="N1779" i="1" s="1"/>
  <c r="AH82" i="12"/>
  <c r="AI82" i="12" s="1"/>
  <c r="R128" i="12"/>
  <c r="M769" i="1" s="1"/>
  <c r="M1687" i="1" s="1"/>
  <c r="U220" i="12"/>
  <c r="P861" i="1" s="1"/>
  <c r="P1779" i="1" s="1"/>
  <c r="Q225" i="12"/>
  <c r="L866" i="1" s="1"/>
  <c r="L1784" i="1" s="1"/>
  <c r="R558" i="1"/>
  <c r="K416" i="1"/>
  <c r="K1334" i="1" s="1"/>
  <c r="AF223" i="12"/>
  <c r="M252" i="1" s="1"/>
  <c r="P558" i="1"/>
  <c r="P1476" i="1" s="1"/>
  <c r="AH220" i="12"/>
  <c r="O249" i="1" s="1"/>
  <c r="AE224" i="12"/>
  <c r="L253" i="1" s="1"/>
  <c r="Z252" i="1" s="1"/>
  <c r="L517" i="1"/>
  <c r="L1435" i="1" s="1"/>
  <c r="L1028" i="1"/>
  <c r="R681" i="1"/>
  <c r="Q39" i="1"/>
  <c r="P1165" i="1"/>
  <c r="P2083" i="1" s="1"/>
  <c r="S985" i="1"/>
  <c r="Q1820" i="1"/>
  <c r="L1170" i="1"/>
  <c r="L2088" i="1" s="1"/>
  <c r="Y252" i="1" s="1"/>
  <c r="K1207" i="1"/>
  <c r="K2125" i="1" s="1"/>
  <c r="N604" i="1"/>
  <c r="N1522" i="1" s="1"/>
  <c r="AF127" i="12"/>
  <c r="M156" i="1" s="1"/>
  <c r="AE82" i="12"/>
  <c r="M596" i="1"/>
  <c r="M1514" i="1" s="1"/>
  <c r="P604" i="1"/>
  <c r="P1522" i="1" s="1"/>
  <c r="AF261" i="12"/>
  <c r="M290" i="1" s="1"/>
  <c r="AD127" i="12"/>
  <c r="K156" i="1" s="1"/>
  <c r="P128" i="12"/>
  <c r="K769" i="1" s="1"/>
  <c r="K1687" i="1" s="1"/>
  <c r="P224" i="12"/>
  <c r="K865" i="1" s="1"/>
  <c r="K1783" i="1" s="1"/>
  <c r="L417" i="1"/>
  <c r="L1335" i="1" s="1"/>
  <c r="AB111" i="1" s="1"/>
  <c r="L1208" i="1"/>
  <c r="L2126" i="1" s="1"/>
  <c r="Y290" i="1" s="1"/>
  <c r="N1073" i="1"/>
  <c r="N1991" i="1" s="1"/>
  <c r="J26" i="12"/>
  <c r="L26" i="12" s="1"/>
  <c r="K596" i="1"/>
  <c r="K1514" i="1" s="1"/>
  <c r="AD261" i="12"/>
  <c r="K290" i="1" s="1"/>
  <c r="AE128" i="12"/>
  <c r="L157" i="1" s="1"/>
  <c r="R224" i="12"/>
  <c r="M865" i="1" s="1"/>
  <c r="M1783" i="1" s="1"/>
  <c r="S270" i="12"/>
  <c r="N911" i="1" s="1"/>
  <c r="N1829" i="1" s="1"/>
  <c r="R82" i="12"/>
  <c r="M723" i="1" s="1"/>
  <c r="M1641" i="1" s="1"/>
  <c r="S864" i="1"/>
  <c r="L1074" i="1"/>
  <c r="L1992" i="1" s="1"/>
  <c r="Y156" i="1" s="1"/>
  <c r="Q722" i="1"/>
  <c r="P1069" i="1"/>
  <c r="P1987" i="1" s="1"/>
  <c r="N1069" i="1"/>
  <c r="N1987" i="1" s="1"/>
  <c r="Y49" i="12"/>
  <c r="M384" i="1" s="1"/>
  <c r="U82" i="12"/>
  <c r="P723" i="1" s="1"/>
  <c r="P1641" i="1" s="1"/>
  <c r="M558" i="1"/>
  <c r="M1476" i="1" s="1"/>
  <c r="AD265" i="12"/>
  <c r="K294" i="1" s="1"/>
  <c r="R723" i="1"/>
  <c r="S461" i="1"/>
  <c r="K48" i="1"/>
  <c r="S82" i="12"/>
  <c r="N723" i="1" s="1"/>
  <c r="N1641" i="1" s="1"/>
  <c r="K40" i="1"/>
  <c r="L1212" i="1"/>
  <c r="L2130" i="1" s="1"/>
  <c r="Y294" i="1" s="1"/>
  <c r="O417" i="1"/>
  <c r="O1335" i="1" s="1"/>
  <c r="R178" i="12"/>
  <c r="M819" i="1" s="1"/>
  <c r="M1737" i="1" s="1"/>
  <c r="S1737" i="1" s="1"/>
  <c r="T271" i="12"/>
  <c r="U270" i="12"/>
  <c r="P911" i="1" s="1"/>
  <c r="P1829" i="1" s="1"/>
  <c r="S274" i="12"/>
  <c r="N915" i="1" s="1"/>
  <c r="N1833" i="1" s="1"/>
  <c r="R46" i="12"/>
  <c r="M687" i="1" s="1"/>
  <c r="M1605" i="1" s="1"/>
  <c r="P1073" i="1"/>
  <c r="P1991" i="1" s="1"/>
  <c r="AH270" i="12"/>
  <c r="O299" i="1" s="1"/>
  <c r="P458" i="1"/>
  <c r="P1376" i="1" s="1"/>
  <c r="M44" i="1"/>
  <c r="Q1022" i="1"/>
  <c r="Z45" i="12"/>
  <c r="N380" i="1" s="1"/>
  <c r="Y41" i="12"/>
  <c r="M376" i="1" s="1"/>
  <c r="X46" i="12"/>
  <c r="L381" i="1" s="1"/>
  <c r="AM46" i="12"/>
  <c r="AE46" i="12"/>
  <c r="L993" i="1" s="1"/>
  <c r="Y45" i="12"/>
  <c r="M380" i="1" s="1"/>
  <c r="W45" i="12"/>
  <c r="K380" i="1" s="1"/>
  <c r="AN45" i="12"/>
  <c r="M1298" i="1" s="1"/>
  <c r="AL45" i="12"/>
  <c r="K1298" i="1" s="1"/>
  <c r="L1298" i="1"/>
  <c r="L376" i="1"/>
  <c r="Z49" i="12"/>
  <c r="N384" i="1" s="1"/>
  <c r="AD49" i="12"/>
  <c r="AF49" i="12"/>
  <c r="AD41" i="12"/>
  <c r="K45" i="1" s="1"/>
  <c r="AF41" i="12"/>
  <c r="M988" i="1" s="1"/>
  <c r="X50" i="12"/>
  <c r="Y50" i="12" s="1"/>
  <c r="AE50" i="12"/>
  <c r="AM50" i="12"/>
  <c r="K1379" i="1"/>
  <c r="Q1379" i="1" s="1"/>
  <c r="AN49" i="12"/>
  <c r="M1302" i="1" s="1"/>
  <c r="AL49" i="12"/>
  <c r="K1302" i="1" s="1"/>
  <c r="L1302" i="1"/>
  <c r="AN41" i="12"/>
  <c r="M1294" i="1" s="1"/>
  <c r="AL41" i="12"/>
  <c r="K1294" i="1" s="1"/>
  <c r="L1294" i="1"/>
  <c r="AD45" i="12"/>
  <c r="K992" i="1" s="1"/>
  <c r="AF45" i="12"/>
  <c r="M49" i="1" s="1"/>
  <c r="AA46" i="12"/>
  <c r="Z46" i="12" s="1"/>
  <c r="AP46" i="12"/>
  <c r="AH46" i="12"/>
  <c r="AG49" i="12"/>
  <c r="AI49" i="12"/>
  <c r="AG41" i="12"/>
  <c r="AI41" i="12"/>
  <c r="AA50" i="12"/>
  <c r="Z50" i="12" s="1"/>
  <c r="AP50" i="12"/>
  <c r="AH50" i="12"/>
  <c r="AI81" i="12"/>
  <c r="P1028" i="1" s="1"/>
  <c r="P1946" i="1" s="1"/>
  <c r="N1165" i="1"/>
  <c r="N2083" i="1" s="1"/>
  <c r="N247" i="1"/>
  <c r="Q247" i="1" s="1"/>
  <c r="AO49" i="12"/>
  <c r="N1302" i="1" s="1"/>
  <c r="AQ49" i="12"/>
  <c r="P1302" i="1" s="1"/>
  <c r="O1302" i="1"/>
  <c r="AG45" i="12"/>
  <c r="AI45" i="12"/>
  <c r="AO41" i="12"/>
  <c r="N1294" i="1" s="1"/>
  <c r="AO45" i="12"/>
  <c r="N1298" i="1" s="1"/>
  <c r="O1298" i="1"/>
  <c r="AQ45" i="12"/>
  <c r="P1298" i="1" s="1"/>
  <c r="S978" i="1"/>
  <c r="S1820" i="1"/>
  <c r="S47" i="1"/>
  <c r="L45" i="1"/>
  <c r="Q978" i="1"/>
  <c r="Q379" i="1"/>
  <c r="T275" i="12"/>
  <c r="U274" i="12"/>
  <c r="P915" i="1" s="1"/>
  <c r="P1833" i="1" s="1"/>
  <c r="Q1160" i="1"/>
  <c r="Q1513" i="1"/>
  <c r="AH274" i="12"/>
  <c r="O303" i="1" s="1"/>
  <c r="S722" i="1"/>
  <c r="R113" i="1"/>
  <c r="S1640" i="1"/>
  <c r="R371" i="1"/>
  <c r="S1896" i="1"/>
  <c r="K987" i="1"/>
  <c r="K1905" i="1" s="1"/>
  <c r="R682" i="1"/>
  <c r="R252" i="1"/>
  <c r="R379" i="1"/>
  <c r="Q56" i="1"/>
  <c r="R375" i="1"/>
  <c r="Q682" i="1"/>
  <c r="Q371" i="1"/>
  <c r="R52" i="1"/>
  <c r="S686" i="1"/>
  <c r="R991" i="1"/>
  <c r="S1604" i="1"/>
  <c r="Q1600" i="1"/>
  <c r="Q686" i="1"/>
  <c r="AG81" i="12"/>
  <c r="P178" i="12"/>
  <c r="K819" i="1" s="1"/>
  <c r="K1737" i="1" s="1"/>
  <c r="Q1737" i="1" s="1"/>
  <c r="AE182" i="12"/>
  <c r="L211" i="1" s="1"/>
  <c r="R306" i="1"/>
  <c r="Q96" i="1"/>
  <c r="Q109" i="1"/>
  <c r="Q461" i="1"/>
  <c r="R260" i="1"/>
  <c r="Q179" i="12"/>
  <c r="L820" i="1" s="1"/>
  <c r="L1738" i="1" s="1"/>
  <c r="AE178" i="12"/>
  <c r="L207" i="1" s="1"/>
  <c r="Z206" i="1" s="1"/>
  <c r="P182" i="12"/>
  <c r="K823" i="1" s="1"/>
  <c r="Q246" i="1"/>
  <c r="S595" i="1"/>
  <c r="O1028" i="1"/>
  <c r="O1946" i="1" s="1"/>
  <c r="S109" i="1"/>
  <c r="Q599" i="1"/>
  <c r="L513" i="1"/>
  <c r="Q47" i="1"/>
  <c r="S108" i="1"/>
  <c r="Q902" i="1"/>
  <c r="Q117" i="1"/>
  <c r="R251" i="1"/>
  <c r="Q155" i="1"/>
  <c r="S56" i="1"/>
  <c r="R983" i="1"/>
  <c r="R987" i="1"/>
  <c r="S100" i="1"/>
  <c r="R1289" i="1"/>
  <c r="S1900" i="1"/>
  <c r="Q2078" i="1"/>
  <c r="S1686" i="1"/>
  <c r="Q1517" i="1"/>
  <c r="S1513" i="1"/>
  <c r="Q1686" i="1"/>
  <c r="R2125" i="1"/>
  <c r="R1909" i="1"/>
  <c r="R1297" i="1"/>
  <c r="Q1940" i="1"/>
  <c r="R1293" i="1"/>
  <c r="S371" i="1"/>
  <c r="S1289" i="1"/>
  <c r="R1782" i="1"/>
  <c r="Q1289" i="1"/>
  <c r="Q1297" i="1"/>
  <c r="T96" i="12"/>
  <c r="O736" i="1"/>
  <c r="O1654" i="1" s="1"/>
  <c r="AH95" i="12"/>
  <c r="S95" i="12"/>
  <c r="N736" i="1" s="1"/>
  <c r="N1654" i="1" s="1"/>
  <c r="U95" i="12"/>
  <c r="P736" i="1" s="1"/>
  <c r="P1654" i="1" s="1"/>
  <c r="Q1832" i="1"/>
  <c r="Q914" i="1"/>
  <c r="O1183" i="1"/>
  <c r="O2101" i="1" s="1"/>
  <c r="K1170" i="1"/>
  <c r="K2088" i="1" s="1"/>
  <c r="N1178" i="1"/>
  <c r="N2096" i="1" s="1"/>
  <c r="R571" i="1"/>
  <c r="O1175" i="1"/>
  <c r="O2093" i="1" s="1"/>
  <c r="N1170" i="1"/>
  <c r="N2088" i="1" s="1"/>
  <c r="K1224" i="1"/>
  <c r="K2142" i="1" s="1"/>
  <c r="T279" i="12"/>
  <c r="O919" i="1"/>
  <c r="O1837" i="1" s="1"/>
  <c r="M1019" i="1"/>
  <c r="M1937" i="1" s="1"/>
  <c r="N1216" i="1"/>
  <c r="N2134" i="1" s="1"/>
  <c r="T229" i="12"/>
  <c r="AA229" i="12" s="1"/>
  <c r="O869" i="1"/>
  <c r="O1787" i="1" s="1"/>
  <c r="Q1636" i="1"/>
  <c r="Q718" i="1"/>
  <c r="S1774" i="1"/>
  <c r="S856" i="1"/>
  <c r="L827" i="1"/>
  <c r="L1745" i="1" s="1"/>
  <c r="R186" i="12"/>
  <c r="M827" i="1" s="1"/>
  <c r="M1745" i="1" s="1"/>
  <c r="P186" i="12"/>
  <c r="K827" i="1" s="1"/>
  <c r="K1745" i="1" s="1"/>
  <c r="AE186" i="12"/>
  <c r="L215" i="1" s="1"/>
  <c r="Q275" i="12"/>
  <c r="L915" i="1"/>
  <c r="L1833" i="1" s="1"/>
  <c r="S599" i="1"/>
  <c r="N1086" i="1"/>
  <c r="N2004" i="1" s="1"/>
  <c r="AD90" i="12"/>
  <c r="L1037" i="1"/>
  <c r="AF90" i="12"/>
  <c r="M1023" i="1"/>
  <c r="M1941" i="1" s="1"/>
  <c r="M1161" i="1"/>
  <c r="M2079" i="1" s="1"/>
  <c r="R2004" i="1"/>
  <c r="R1086" i="1"/>
  <c r="AG202" i="12"/>
  <c r="N231" i="1" s="1"/>
  <c r="O1149" i="1"/>
  <c r="O2067" i="1" s="1"/>
  <c r="AI202" i="12"/>
  <c r="P231" i="1" s="1"/>
  <c r="L815" i="1"/>
  <c r="L1733" i="1" s="1"/>
  <c r="R174" i="12"/>
  <c r="M815" i="1" s="1"/>
  <c r="M1733" i="1" s="1"/>
  <c r="AE174" i="12"/>
  <c r="L203" i="1" s="1"/>
  <c r="P174" i="12"/>
  <c r="K815" i="1" s="1"/>
  <c r="K1733" i="1" s="1"/>
  <c r="K1211" i="1"/>
  <c r="K2129" i="1" s="1"/>
  <c r="R2129" i="1"/>
  <c r="R1211" i="1"/>
  <c r="P1040" i="1"/>
  <c r="P1958" i="1" s="1"/>
  <c r="P995" i="1"/>
  <c r="P1913" i="1" s="1"/>
  <c r="P52" i="1"/>
  <c r="S1703" i="1"/>
  <c r="S785" i="1"/>
  <c r="S1337" i="1"/>
  <c r="S419" i="1"/>
  <c r="P1215" i="1"/>
  <c r="P2133" i="1" s="1"/>
  <c r="R604" i="1"/>
  <c r="T233" i="12"/>
  <c r="O873" i="1"/>
  <c r="O1791" i="1" s="1"/>
  <c r="Q1438" i="1"/>
  <c r="Q520" i="1"/>
  <c r="S557" i="1"/>
  <c r="S1475" i="1"/>
  <c r="S1325" i="1"/>
  <c r="S407" i="1"/>
  <c r="P1211" i="1"/>
  <c r="P2129" i="1" s="1"/>
  <c r="O1162" i="1"/>
  <c r="O2080" i="1" s="1"/>
  <c r="L609" i="1"/>
  <c r="L1527" i="1" s="1"/>
  <c r="O1220" i="1"/>
  <c r="O2138" i="1" s="1"/>
  <c r="M1028" i="1"/>
  <c r="M1946" i="1" s="1"/>
  <c r="Q233" i="12"/>
  <c r="L874" i="1" s="1"/>
  <c r="L1792" i="1" s="1"/>
  <c r="L873" i="1"/>
  <c r="L1791" i="1" s="1"/>
  <c r="N1019" i="1"/>
  <c r="N1937" i="1" s="1"/>
  <c r="S228" i="12"/>
  <c r="N869" i="1" s="1"/>
  <c r="N1787" i="1" s="1"/>
  <c r="L1213" i="1"/>
  <c r="L2131" i="1" s="1"/>
  <c r="Y295" i="1" s="1"/>
  <c r="M1132" i="1"/>
  <c r="M2050" i="1" s="1"/>
  <c r="S214" i="1"/>
  <c r="P1170" i="1"/>
  <c r="P2088" i="1" s="1"/>
  <c r="M1215" i="1"/>
  <c r="M2133" i="1" s="1"/>
  <c r="O1229" i="1"/>
  <c r="O2147" i="1" s="1"/>
  <c r="Q612" i="1"/>
  <c r="Q1530" i="1"/>
  <c r="S1521" i="1"/>
  <c r="S603" i="1"/>
  <c r="P1224" i="1"/>
  <c r="P2142" i="1" s="1"/>
  <c r="K1019" i="1"/>
  <c r="K1937" i="1" s="1"/>
  <c r="Q101" i="1"/>
  <c r="S1786" i="1"/>
  <c r="S868" i="1"/>
  <c r="O1174" i="1"/>
  <c r="O2092" i="1" s="1"/>
  <c r="R516" i="1"/>
  <c r="Q1841" i="1"/>
  <c r="Q923" i="1"/>
  <c r="Q279" i="12"/>
  <c r="L920" i="1" s="1"/>
  <c r="L1838" i="1" s="1"/>
  <c r="L919" i="1"/>
  <c r="L1837" i="1" s="1"/>
  <c r="S553" i="1"/>
  <c r="S1471" i="1"/>
  <c r="Q1375" i="1"/>
  <c r="Q457" i="1"/>
  <c r="S379" i="1"/>
  <c r="N425" i="1"/>
  <c r="N1343" i="1" s="1"/>
  <c r="O425" i="1"/>
  <c r="O1343" i="1" s="1"/>
  <c r="P425" i="1"/>
  <c r="P1343" i="1" s="1"/>
  <c r="K1040" i="1"/>
  <c r="K1958" i="1" s="1"/>
  <c r="R1983" i="1"/>
  <c r="R1065" i="1"/>
  <c r="Q138" i="12"/>
  <c r="R137" i="12"/>
  <c r="M778" i="1" s="1"/>
  <c r="M1696" i="1" s="1"/>
  <c r="P137" i="12"/>
  <c r="K778" i="1" s="1"/>
  <c r="K1696" i="1" s="1"/>
  <c r="L778" i="1"/>
  <c r="L1696" i="1" s="1"/>
  <c r="AE137" i="12"/>
  <c r="L166" i="1" s="1"/>
  <c r="L420" i="1"/>
  <c r="L1338" i="1" s="1"/>
  <c r="AB114" i="1" s="1"/>
  <c r="M420" i="1"/>
  <c r="M1338" i="1" s="1"/>
  <c r="R1031" i="1"/>
  <c r="R2142" i="1"/>
  <c r="R1224" i="1"/>
  <c r="S246" i="1"/>
  <c r="L882" i="1"/>
  <c r="L1800" i="1" s="1"/>
  <c r="AE241" i="12"/>
  <c r="L270" i="1" s="1"/>
  <c r="P241" i="12"/>
  <c r="K882" i="1" s="1"/>
  <c r="K1800" i="1" s="1"/>
  <c r="X241" i="12"/>
  <c r="R241" i="12"/>
  <c r="M882" i="1" s="1"/>
  <c r="M1800" i="1" s="1"/>
  <c r="Q237" i="12"/>
  <c r="Q238" i="12" s="1"/>
  <c r="Q246" i="12"/>
  <c r="R545" i="1"/>
  <c r="S1636" i="1"/>
  <c r="S718" i="1"/>
  <c r="O691" i="1"/>
  <c r="O1609" i="1" s="1"/>
  <c r="S50" i="12"/>
  <c r="N691" i="1" s="1"/>
  <c r="N1609" i="1" s="1"/>
  <c r="U50" i="12"/>
  <c r="P691" i="1" s="1"/>
  <c r="P1609" i="1" s="1"/>
  <c r="T51" i="12"/>
  <c r="L550" i="1"/>
  <c r="L1468" i="1" s="1"/>
  <c r="K550" i="1"/>
  <c r="K1468" i="1" s="1"/>
  <c r="R297" i="1"/>
  <c r="R868" i="1"/>
  <c r="R907" i="1"/>
  <c r="L691" i="1"/>
  <c r="P50" i="12"/>
  <c r="K691" i="1" s="1"/>
  <c r="R50" i="12"/>
  <c r="M691" i="1" s="1"/>
  <c r="Q51" i="12"/>
  <c r="M1608" i="1"/>
  <c r="S1608" i="1" s="1"/>
  <c r="S690" i="1"/>
  <c r="Q1346" i="1"/>
  <c r="Q428" i="1"/>
  <c r="Q1648" i="1"/>
  <c r="Q730" i="1"/>
  <c r="S2124" i="1"/>
  <c r="S1206" i="1"/>
  <c r="T246" i="12"/>
  <c r="AA241" i="12"/>
  <c r="T237" i="12"/>
  <c r="AH241" i="12"/>
  <c r="O270" i="1" s="1"/>
  <c r="U241" i="12"/>
  <c r="P882" i="1" s="1"/>
  <c r="P1800" i="1" s="1"/>
  <c r="S241" i="12"/>
  <c r="N882" i="1" s="1"/>
  <c r="N1800" i="1" s="1"/>
  <c r="O882" i="1"/>
  <c r="O1800" i="1" s="1"/>
  <c r="S1329" i="1"/>
  <c r="S411" i="1"/>
  <c r="AF135" i="12"/>
  <c r="M164" i="1" s="1"/>
  <c r="L1082" i="1"/>
  <c r="L2000" i="1" s="1"/>
  <c r="Y164" i="1" s="1"/>
  <c r="AD135" i="12"/>
  <c r="K164" i="1" s="1"/>
  <c r="R1694" i="1"/>
  <c r="R776" i="1"/>
  <c r="Q187" i="12"/>
  <c r="Q1749" i="1"/>
  <c r="Q831" i="1"/>
  <c r="N1157" i="1"/>
  <c r="N2075" i="1" s="1"/>
  <c r="N983" i="1"/>
  <c r="N1901" i="1" s="1"/>
  <c r="N40" i="1"/>
  <c r="Q2074" i="1"/>
  <c r="Q1156" i="1"/>
  <c r="S1978" i="1"/>
  <c r="S1060" i="1"/>
  <c r="Q1945" i="1"/>
  <c r="Q1027" i="1"/>
  <c r="Q1986" i="1"/>
  <c r="Q1068" i="1"/>
  <c r="Q2045" i="1"/>
  <c r="Q1127" i="1"/>
  <c r="R2087" i="1"/>
  <c r="R1169" i="1"/>
  <c r="Q2033" i="1"/>
  <c r="Q1115" i="1"/>
  <c r="AI135" i="12"/>
  <c r="P164" i="1" s="1"/>
  <c r="O1082" i="1"/>
  <c r="O2000" i="1" s="1"/>
  <c r="AG135" i="12"/>
  <c r="N164" i="1" s="1"/>
  <c r="Q549" i="1"/>
  <c r="Q1467" i="1"/>
  <c r="S1392" i="1"/>
  <c r="S474" i="1"/>
  <c r="K1605" i="1"/>
  <c r="Q255" i="1"/>
  <c r="Q301" i="1"/>
  <c r="M1917" i="1"/>
  <c r="S1917" i="1" s="1"/>
  <c r="S999" i="1"/>
  <c r="K52" i="1"/>
  <c r="K995" i="1"/>
  <c r="O790" i="1"/>
  <c r="O1708" i="1" s="1"/>
  <c r="AH149" i="12"/>
  <c r="O178" i="1" s="1"/>
  <c r="AA149" i="12"/>
  <c r="U149" i="12"/>
  <c r="P790" i="1" s="1"/>
  <c r="P1708" i="1" s="1"/>
  <c r="S149" i="12"/>
  <c r="N790" i="1" s="1"/>
  <c r="N1708" i="1" s="1"/>
  <c r="T154" i="12"/>
  <c r="T145" i="12"/>
  <c r="AB144" i="12"/>
  <c r="P479" i="1" s="1"/>
  <c r="P1397" i="1" s="1"/>
  <c r="O479" i="1"/>
  <c r="O1397" i="1" s="1"/>
  <c r="Z144" i="12"/>
  <c r="N479" i="1" s="1"/>
  <c r="N1397" i="1" s="1"/>
  <c r="K1909" i="1"/>
  <c r="Q1649" i="1"/>
  <c r="Q731" i="1"/>
  <c r="Q92" i="12"/>
  <c r="L732" i="1"/>
  <c r="L1650" i="1" s="1"/>
  <c r="R91" i="12"/>
  <c r="M732" i="1" s="1"/>
  <c r="M1650" i="1" s="1"/>
  <c r="AE91" i="12"/>
  <c r="P91" i="12"/>
  <c r="K732" i="1" s="1"/>
  <c r="K1650" i="1" s="1"/>
  <c r="K1023" i="1"/>
  <c r="K1941" i="1" s="1"/>
  <c r="S986" i="1"/>
  <c r="R1686" i="1"/>
  <c r="R768" i="1"/>
  <c r="R243" i="1"/>
  <c r="Q1371" i="1"/>
  <c r="Q453" i="1"/>
  <c r="M1086" i="1"/>
  <c r="M2004" i="1" s="1"/>
  <c r="R1901" i="1"/>
  <c r="T225" i="12"/>
  <c r="AA225" i="12" s="1"/>
  <c r="O865" i="1"/>
  <c r="O1783" i="1" s="1"/>
  <c r="S224" i="12"/>
  <c r="N865" i="1" s="1"/>
  <c r="N1783" i="1" s="1"/>
  <c r="U224" i="12"/>
  <c r="P865" i="1" s="1"/>
  <c r="P1783" i="1" s="1"/>
  <c r="AH224" i="12"/>
  <c r="O253" i="1" s="1"/>
  <c r="Q1604" i="1"/>
  <c r="Q1293" i="1"/>
  <c r="U46" i="12"/>
  <c r="P687" i="1" s="1"/>
  <c r="P1605" i="1" s="1"/>
  <c r="S46" i="12"/>
  <c r="N687" i="1" s="1"/>
  <c r="N1605" i="1" s="1"/>
  <c r="O687" i="1"/>
  <c r="O1605" i="1" s="1"/>
  <c r="P380" i="1"/>
  <c r="O380" i="1"/>
  <c r="P537" i="1"/>
  <c r="P1455" i="1" s="1"/>
  <c r="O537" i="1"/>
  <c r="O1455" i="1" s="1"/>
  <c r="N537" i="1"/>
  <c r="N1455" i="1" s="1"/>
  <c r="L508" i="1"/>
  <c r="L1426" i="1" s="1"/>
  <c r="M508" i="1"/>
  <c r="M1426" i="1" s="1"/>
  <c r="Q1944" i="1"/>
  <c r="Q1026" i="1"/>
  <c r="S1936" i="1"/>
  <c r="S1018" i="1"/>
  <c r="S1945" i="1"/>
  <c r="S1027" i="1"/>
  <c r="S1986" i="1"/>
  <c r="S1068" i="1"/>
  <c r="S2045" i="1"/>
  <c r="S1127" i="1"/>
  <c r="P1031" i="1"/>
  <c r="P1949" i="1" s="1"/>
  <c r="N1040" i="1"/>
  <c r="N1958" i="1" s="1"/>
  <c r="Q1657" i="1"/>
  <c r="Q739" i="1"/>
  <c r="N995" i="1"/>
  <c r="N1913" i="1" s="1"/>
  <c r="N52" i="1"/>
  <c r="Q1703" i="1"/>
  <c r="Q785" i="1"/>
  <c r="AF144" i="12"/>
  <c r="M173" i="1" s="1"/>
  <c r="L1091" i="1"/>
  <c r="L2009" i="1" s="1"/>
  <c r="Y173" i="1" s="1"/>
  <c r="AD144" i="12"/>
  <c r="K173" i="1" s="1"/>
  <c r="R1165" i="1"/>
  <c r="L1216" i="1"/>
  <c r="L2134" i="1" s="1"/>
  <c r="Y298" i="1" s="1"/>
  <c r="R298" i="1"/>
  <c r="L1070" i="1"/>
  <c r="L1988" i="1" s="1"/>
  <c r="Y152" i="1" s="1"/>
  <c r="R152" i="1"/>
  <c r="S1429" i="1"/>
  <c r="S511" i="1"/>
  <c r="K1215" i="1"/>
  <c r="K2133" i="1" s="1"/>
  <c r="Q2124" i="1"/>
  <c r="Q1206" i="1"/>
  <c r="L1032" i="1"/>
  <c r="AD85" i="12"/>
  <c r="AF85" i="12"/>
  <c r="L1124" i="1"/>
  <c r="L2042" i="1" s="1"/>
  <c r="Y206" i="1" s="1"/>
  <c r="R206" i="1"/>
  <c r="R1636" i="1"/>
  <c r="R718" i="1"/>
  <c r="K1608" i="1"/>
  <c r="Q1608" i="1" s="1"/>
  <c r="Q690" i="1"/>
  <c r="N1140" i="1"/>
  <c r="N2058" i="1" s="1"/>
  <c r="R1648" i="1"/>
  <c r="R730" i="1"/>
  <c r="M1901" i="1"/>
  <c r="P983" i="1"/>
  <c r="P1901" i="1" s="1"/>
  <c r="P40" i="1"/>
  <c r="Q238" i="1"/>
  <c r="O735" i="1"/>
  <c r="O1653" i="1" s="1"/>
  <c r="U94" i="12"/>
  <c r="P735" i="1" s="1"/>
  <c r="P1653" i="1" s="1"/>
  <c r="S94" i="12"/>
  <c r="N735" i="1" s="1"/>
  <c r="N1653" i="1" s="1"/>
  <c r="AH94" i="12"/>
  <c r="N529" i="1"/>
  <c r="N1447" i="1" s="1"/>
  <c r="O529" i="1"/>
  <c r="O1447" i="1" s="1"/>
  <c r="P529" i="1"/>
  <c r="P1447" i="1" s="1"/>
  <c r="S549" i="1"/>
  <c r="S1467" i="1"/>
  <c r="R1019" i="1"/>
  <c r="Q2029" i="1"/>
  <c r="O424" i="1"/>
  <c r="O1342" i="1" s="1"/>
  <c r="N424" i="1"/>
  <c r="N1342" i="1" s="1"/>
  <c r="O462" i="1"/>
  <c r="O1380" i="1" s="1"/>
  <c r="N462" i="1"/>
  <c r="N1380" i="1" s="1"/>
  <c r="P462" i="1"/>
  <c r="P1380" i="1" s="1"/>
  <c r="T204" i="12"/>
  <c r="AA204" i="12" s="1"/>
  <c r="O844" i="1"/>
  <c r="O1762" i="1" s="1"/>
  <c r="S203" i="12"/>
  <c r="N844" i="1" s="1"/>
  <c r="N1762" i="1" s="1"/>
  <c r="AH203" i="12"/>
  <c r="O232" i="1" s="1"/>
  <c r="U203" i="12"/>
  <c r="P844" i="1" s="1"/>
  <c r="P1762" i="1" s="1"/>
  <c r="N1031" i="1"/>
  <c r="N1949" i="1" s="1"/>
  <c r="R1657" i="1"/>
  <c r="R739" i="1"/>
  <c r="L1220" i="1"/>
  <c r="L2138" i="1" s="1"/>
  <c r="Y302" i="1" s="1"/>
  <c r="Q1828" i="1"/>
  <c r="Q910" i="1"/>
  <c r="P1161" i="1"/>
  <c r="P2079" i="1" s="1"/>
  <c r="S1438" i="1"/>
  <c r="S520" i="1"/>
  <c r="S1682" i="1"/>
  <c r="S764" i="1"/>
  <c r="Q1475" i="1"/>
  <c r="Q557" i="1"/>
  <c r="K1157" i="1"/>
  <c r="K2075" i="1" s="1"/>
  <c r="K1169" i="1"/>
  <c r="K2087" i="1" s="1"/>
  <c r="AE274" i="12"/>
  <c r="L303" i="1" s="1"/>
  <c r="Z302" i="1" s="1"/>
  <c r="Q558" i="1"/>
  <c r="K1028" i="1"/>
  <c r="K1946" i="1" s="1"/>
  <c r="S1795" i="1"/>
  <c r="S877" i="1"/>
  <c r="L1183" i="1"/>
  <c r="L2101" i="1" s="1"/>
  <c r="Y265" i="1" s="1"/>
  <c r="P1019" i="1"/>
  <c r="P1937" i="1" s="1"/>
  <c r="U228" i="12"/>
  <c r="P869" i="1" s="1"/>
  <c r="P1787" i="1" s="1"/>
  <c r="K1208" i="1"/>
  <c r="K2126" i="1" s="1"/>
  <c r="P1169" i="1"/>
  <c r="P2087" i="1" s="1"/>
  <c r="O1212" i="1"/>
  <c r="O2130" i="1" s="1"/>
  <c r="R294" i="1"/>
  <c r="K1132" i="1"/>
  <c r="K2050" i="1" s="1"/>
  <c r="Q214" i="1"/>
  <c r="N1023" i="1"/>
  <c r="N1941" i="1" s="1"/>
  <c r="O1024" i="1"/>
  <c r="O1942" i="1" s="1"/>
  <c r="AF177" i="12"/>
  <c r="M206" i="1" s="1"/>
  <c r="S1463" i="1"/>
  <c r="S545" i="1"/>
  <c r="S1530" i="1"/>
  <c r="S612" i="1"/>
  <c r="Q603" i="1"/>
  <c r="Q1521" i="1"/>
  <c r="M1077" i="1"/>
  <c r="M1995" i="1" s="1"/>
  <c r="N1224" i="1"/>
  <c r="N2142" i="1" s="1"/>
  <c r="R562" i="1"/>
  <c r="Q1422" i="1"/>
  <c r="L1078" i="1"/>
  <c r="L1996" i="1" s="1"/>
  <c r="Y160" i="1" s="1"/>
  <c r="S1778" i="1"/>
  <c r="S860" i="1"/>
  <c r="L1128" i="1"/>
  <c r="L2046" i="1" s="1"/>
  <c r="Y210" i="1" s="1"/>
  <c r="R210" i="1"/>
  <c r="S1741" i="1"/>
  <c r="S823" i="1"/>
  <c r="S1841" i="1"/>
  <c r="S923" i="1"/>
  <c r="L1229" i="1"/>
  <c r="L2147" i="1" s="1"/>
  <c r="Y311" i="1" s="1"/>
  <c r="Q1471" i="1"/>
  <c r="Q553" i="1"/>
  <c r="S1375" i="1"/>
  <c r="S457" i="1"/>
  <c r="N1070" i="1"/>
  <c r="N1988" i="1" s="1"/>
  <c r="S1297" i="1"/>
  <c r="T92" i="12"/>
  <c r="O732" i="1"/>
  <c r="O1650" i="1" s="1"/>
  <c r="AH91" i="12"/>
  <c r="U91" i="12"/>
  <c r="P732" i="1" s="1"/>
  <c r="P1650" i="1" s="1"/>
  <c r="S91" i="12"/>
  <c r="N732" i="1" s="1"/>
  <c r="N1650" i="1" s="1"/>
  <c r="P987" i="1"/>
  <c r="P1905" i="1" s="1"/>
  <c r="P44" i="1"/>
  <c r="R1040" i="1"/>
  <c r="N1144" i="1"/>
  <c r="N2062" i="1" s="1"/>
  <c r="K1065" i="1"/>
  <c r="K1983" i="1" s="1"/>
  <c r="Q147" i="1"/>
  <c r="L471" i="1"/>
  <c r="L1389" i="1" s="1"/>
  <c r="S1022" i="1"/>
  <c r="N1207" i="1"/>
  <c r="N2125" i="1" s="1"/>
  <c r="S1644" i="1"/>
  <c r="S726" i="1"/>
  <c r="R1644" i="1"/>
  <c r="R726" i="1"/>
  <c r="L1910" i="1"/>
  <c r="M1905" i="1"/>
  <c r="N48" i="1"/>
  <c r="N991" i="1"/>
  <c r="N1909" i="1" s="1"/>
  <c r="S2082" i="1"/>
  <c r="S1164" i="1"/>
  <c r="R1795" i="1"/>
  <c r="R877" i="1"/>
  <c r="Q2037" i="1"/>
  <c r="Q1119" i="1"/>
  <c r="Q1932" i="1"/>
  <c r="Q1014" i="1"/>
  <c r="L1024" i="1"/>
  <c r="R106" i="1"/>
  <c r="AF77" i="12"/>
  <c r="AD77" i="12"/>
  <c r="Q1774" i="1"/>
  <c r="Q856" i="1"/>
  <c r="S1944" i="1"/>
  <c r="S1026" i="1"/>
  <c r="R2133" i="1"/>
  <c r="R1215" i="1"/>
  <c r="Q2082" i="1"/>
  <c r="Q1164" i="1"/>
  <c r="S2036" i="1"/>
  <c r="S1118" i="1"/>
  <c r="R864" i="1"/>
  <c r="L384" i="1"/>
  <c r="K384" i="1"/>
  <c r="L996" i="1"/>
  <c r="L53" i="1"/>
  <c r="Z52" i="1" s="1"/>
  <c r="R428" i="1"/>
  <c r="R1346" i="1"/>
  <c r="S1648" i="1"/>
  <c r="S730" i="1"/>
  <c r="R1329" i="1"/>
  <c r="R411" i="1"/>
  <c r="L470" i="1"/>
  <c r="L1388" i="1" s="1"/>
  <c r="M470" i="1"/>
  <c r="M1388" i="1" s="1"/>
  <c r="K470" i="1"/>
  <c r="K1388" i="1" s="1"/>
  <c r="L836" i="1"/>
  <c r="L1754" i="1" s="1"/>
  <c r="AE195" i="12"/>
  <c r="L224" i="1" s="1"/>
  <c r="R195" i="12"/>
  <c r="M836" i="1" s="1"/>
  <c r="M1754" i="1" s="1"/>
  <c r="Q200" i="12"/>
  <c r="X195" i="12"/>
  <c r="P195" i="12"/>
  <c r="K836" i="1" s="1"/>
  <c r="K1754" i="1" s="1"/>
  <c r="Q191" i="12"/>
  <c r="S1749" i="1"/>
  <c r="S831" i="1"/>
  <c r="P1157" i="1"/>
  <c r="P2075" i="1" s="1"/>
  <c r="Q982" i="1"/>
  <c r="S1293" i="1"/>
  <c r="T87" i="12"/>
  <c r="O727" i="1"/>
  <c r="O1645" i="1" s="1"/>
  <c r="U86" i="12"/>
  <c r="P727" i="1" s="1"/>
  <c r="P1645" i="1" s="1"/>
  <c r="S86" i="12"/>
  <c r="N727" i="1" s="1"/>
  <c r="N1645" i="1" s="1"/>
  <c r="AH86" i="12"/>
  <c r="Q1990" i="1"/>
  <c r="Q1072" i="1"/>
  <c r="S906" i="1"/>
  <c r="Q1118" i="1"/>
  <c r="AA103" i="12"/>
  <c r="U103" i="12"/>
  <c r="P744" i="1" s="1"/>
  <c r="P1662" i="1" s="1"/>
  <c r="T99" i="12"/>
  <c r="T100" i="12" s="1"/>
  <c r="O744" i="1"/>
  <c r="O1662" i="1" s="1"/>
  <c r="AH103" i="12"/>
  <c r="S103" i="12"/>
  <c r="N744" i="1" s="1"/>
  <c r="N1662" i="1" s="1"/>
  <c r="AB98" i="12"/>
  <c r="P433" i="1" s="1"/>
  <c r="P1351" i="1" s="1"/>
  <c r="O433" i="1"/>
  <c r="O1351" i="1" s="1"/>
  <c r="Z98" i="12"/>
  <c r="N433" i="1" s="1"/>
  <c r="N1351" i="1" s="1"/>
  <c r="AI194" i="12"/>
  <c r="P223" i="1" s="1"/>
  <c r="O1141" i="1"/>
  <c r="O2059" i="1" s="1"/>
  <c r="AG194" i="12"/>
  <c r="N223" i="1" s="1"/>
  <c r="P533" i="1"/>
  <c r="P1451" i="1" s="1"/>
  <c r="O533" i="1"/>
  <c r="O1451" i="1" s="1"/>
  <c r="N533" i="1"/>
  <c r="N1451" i="1" s="1"/>
  <c r="O840" i="1"/>
  <c r="O1758" i="1" s="1"/>
  <c r="S199" i="12"/>
  <c r="N840" i="1" s="1"/>
  <c r="N1758" i="1" s="1"/>
  <c r="AH199" i="12"/>
  <c r="O228" i="1" s="1"/>
  <c r="U199" i="12"/>
  <c r="P840" i="1" s="1"/>
  <c r="P1758" i="1" s="1"/>
  <c r="R1467" i="1"/>
  <c r="R549" i="1"/>
  <c r="L1605" i="1"/>
  <c r="Q2091" i="1"/>
  <c r="Q1173" i="1"/>
  <c r="Q2137" i="1"/>
  <c r="Q1219" i="1"/>
  <c r="B19" i="4" s="1"/>
  <c r="N1136" i="1"/>
  <c r="N2054" i="1" s="1"/>
  <c r="Q1904" i="1"/>
  <c r="AI144" i="12"/>
  <c r="P173" i="1" s="1"/>
  <c r="O1091" i="1"/>
  <c r="O2009" i="1" s="1"/>
  <c r="AG144" i="12"/>
  <c r="N173" i="1" s="1"/>
  <c r="O376" i="1"/>
  <c r="S1649" i="1"/>
  <c r="S731" i="1"/>
  <c r="S1160" i="1"/>
  <c r="R105" i="1"/>
  <c r="S1904" i="1"/>
  <c r="O1074" i="1"/>
  <c r="O1992" i="1" s="1"/>
  <c r="R156" i="1"/>
  <c r="AI127" i="12"/>
  <c r="P156" i="1" s="1"/>
  <c r="AG127" i="12"/>
  <c r="N156" i="1" s="1"/>
  <c r="R2079" i="1"/>
  <c r="R1161" i="1"/>
  <c r="S1371" i="1"/>
  <c r="S453" i="1"/>
  <c r="R168" i="1"/>
  <c r="O596" i="1"/>
  <c r="O1514" i="1" s="1"/>
  <c r="N596" i="1"/>
  <c r="N1514" i="1" s="1"/>
  <c r="P596" i="1"/>
  <c r="P1514" i="1" s="1"/>
  <c r="R1820" i="1"/>
  <c r="R902" i="1"/>
  <c r="R686" i="1"/>
  <c r="Q375" i="1"/>
  <c r="O992" i="1"/>
  <c r="O1910" i="1" s="1"/>
  <c r="O49" i="1"/>
  <c r="R49" i="1" s="1"/>
  <c r="S1732" i="1"/>
  <c r="S814" i="1"/>
  <c r="S1736" i="1"/>
  <c r="S818" i="1"/>
  <c r="Q768" i="1"/>
  <c r="S902" i="1"/>
  <c r="S2091" i="1"/>
  <c r="S1173" i="1"/>
  <c r="S292" i="1"/>
  <c r="S154" i="1"/>
  <c r="Q906" i="1"/>
  <c r="R1740" i="1"/>
  <c r="R822" i="1"/>
  <c r="S2137" i="1"/>
  <c r="S1219" i="1"/>
  <c r="D19" i="4" s="1"/>
  <c r="R151" i="1"/>
  <c r="R239" i="1"/>
  <c r="S1301" i="1"/>
  <c r="S383" i="1"/>
  <c r="Y98" i="12"/>
  <c r="M433" i="1" s="1"/>
  <c r="M1351" i="1" s="1"/>
  <c r="L433" i="1"/>
  <c r="L1351" i="1" s="1"/>
  <c r="AB127" i="1" s="1"/>
  <c r="W98" i="12"/>
  <c r="K433" i="1" s="1"/>
  <c r="K1351" i="1" s="1"/>
  <c r="S1657" i="1"/>
  <c r="S739" i="1"/>
  <c r="S682" i="1"/>
  <c r="Y144" i="12"/>
  <c r="M479" i="1" s="1"/>
  <c r="M1397" i="1" s="1"/>
  <c r="L479" i="1"/>
  <c r="L1397" i="1" s="1"/>
  <c r="W144" i="12"/>
  <c r="K479" i="1" s="1"/>
  <c r="K1397" i="1" s="1"/>
  <c r="R1703" i="1"/>
  <c r="R785" i="1"/>
  <c r="R1337" i="1"/>
  <c r="R419" i="1"/>
  <c r="Q100" i="1"/>
  <c r="Q292" i="1"/>
  <c r="S96" i="1"/>
  <c r="Q289" i="1"/>
  <c r="N1215" i="1"/>
  <c r="N2133" i="1" s="1"/>
  <c r="M1165" i="1"/>
  <c r="M2083" i="1" s="1"/>
  <c r="S247" i="1"/>
  <c r="Q1325" i="1"/>
  <c r="Q407" i="1"/>
  <c r="N1211" i="1"/>
  <c r="N2129" i="1" s="1"/>
  <c r="P1166" i="1"/>
  <c r="P2084" i="1" s="1"/>
  <c r="M1178" i="1"/>
  <c r="M2096" i="1" s="1"/>
  <c r="Q1786" i="1"/>
  <c r="Q868" i="1"/>
  <c r="L1166" i="1"/>
  <c r="L2084" i="1" s="1"/>
  <c r="Y248" i="1" s="1"/>
  <c r="R248" i="1"/>
  <c r="Q1740" i="1"/>
  <c r="Q822" i="1"/>
  <c r="K1069" i="1"/>
  <c r="K1987" i="1" s="1"/>
  <c r="Q151" i="1"/>
  <c r="L928" i="1"/>
  <c r="L1846" i="1" s="1"/>
  <c r="Q292" i="12"/>
  <c r="S566" i="1"/>
  <c r="S1484" i="1"/>
  <c r="K1123" i="1"/>
  <c r="K2041" i="1" s="1"/>
  <c r="Q205" i="1"/>
  <c r="AG90" i="12"/>
  <c r="O1037" i="1"/>
  <c r="O1955" i="1" s="1"/>
  <c r="AI90" i="12"/>
  <c r="M1031" i="1"/>
  <c r="M1949" i="1" s="1"/>
  <c r="S113" i="1"/>
  <c r="P991" i="1"/>
  <c r="P1909" i="1" s="1"/>
  <c r="P48" i="1"/>
  <c r="N1148" i="1"/>
  <c r="N2066" i="1" s="1"/>
  <c r="Q1060" i="1"/>
  <c r="O996" i="1"/>
  <c r="O1914" i="1" s="1"/>
  <c r="O53" i="1"/>
  <c r="R1774" i="1"/>
  <c r="R856" i="1"/>
  <c r="Q1953" i="1"/>
  <c r="Q1035" i="1"/>
  <c r="O777" i="1"/>
  <c r="O1695" i="1" s="1"/>
  <c r="AH136" i="12"/>
  <c r="O165" i="1" s="1"/>
  <c r="S136" i="12"/>
  <c r="N777" i="1" s="1"/>
  <c r="N1695" i="1" s="1"/>
  <c r="U136" i="12"/>
  <c r="P777" i="1" s="1"/>
  <c r="P1695" i="1" s="1"/>
  <c r="T137" i="12"/>
  <c r="L424" i="1"/>
  <c r="L1342" i="1" s="1"/>
  <c r="AB118" i="1" s="1"/>
  <c r="Q1329" i="1"/>
  <c r="Q411" i="1"/>
  <c r="S1694" i="1"/>
  <c r="S776" i="1"/>
  <c r="AF190" i="12"/>
  <c r="M219" i="1" s="1"/>
  <c r="L1137" i="1"/>
  <c r="L2055" i="1" s="1"/>
  <c r="Y219" i="1" s="1"/>
  <c r="R219" i="1"/>
  <c r="AD190" i="12"/>
  <c r="K219" i="1" s="1"/>
  <c r="AG85" i="12"/>
  <c r="O1032" i="1"/>
  <c r="O1950" i="1" s="1"/>
  <c r="AI85" i="12"/>
  <c r="M1211" i="1"/>
  <c r="M2129" i="1" s="1"/>
  <c r="R1392" i="1"/>
  <c r="R474" i="1"/>
  <c r="M995" i="1"/>
  <c r="M52" i="1"/>
  <c r="T141" i="12"/>
  <c r="O781" i="1"/>
  <c r="O1699" i="1" s="1"/>
  <c r="S140" i="12"/>
  <c r="N781" i="1" s="1"/>
  <c r="N1699" i="1" s="1"/>
  <c r="AH140" i="12"/>
  <c r="O169" i="1" s="1"/>
  <c r="U140" i="12"/>
  <c r="P781" i="1" s="1"/>
  <c r="P1699" i="1" s="1"/>
  <c r="R1649" i="1"/>
  <c r="R731" i="1"/>
  <c r="Q1732" i="1"/>
  <c r="Q814" i="1"/>
  <c r="R923" i="1"/>
  <c r="S2074" i="1"/>
  <c r="S1156" i="1"/>
  <c r="R383" i="1"/>
  <c r="R1301" i="1"/>
  <c r="L744" i="1"/>
  <c r="L1662" i="1" s="1"/>
  <c r="AC132" i="1" s="1"/>
  <c r="AE103" i="12"/>
  <c r="Q99" i="12"/>
  <c r="X103" i="12"/>
  <c r="P103" i="12"/>
  <c r="K744" i="1" s="1"/>
  <c r="K1662" i="1" s="1"/>
  <c r="R103" i="12"/>
  <c r="M744" i="1" s="1"/>
  <c r="M1662" i="1" s="1"/>
  <c r="Q141" i="12"/>
  <c r="L781" i="1"/>
  <c r="L1699" i="1" s="1"/>
  <c r="AE140" i="12"/>
  <c r="L169" i="1" s="1"/>
  <c r="P140" i="12"/>
  <c r="K781" i="1" s="1"/>
  <c r="K1699" i="1" s="1"/>
  <c r="R140" i="12"/>
  <c r="M781" i="1" s="1"/>
  <c r="M1699" i="1" s="1"/>
  <c r="S1832" i="1"/>
  <c r="S914" i="1"/>
  <c r="R608" i="1"/>
  <c r="O1029" i="1"/>
  <c r="O1947" i="1" s="1"/>
  <c r="S1828" i="1"/>
  <c r="S910" i="1"/>
  <c r="K1165" i="1"/>
  <c r="K2083" i="1" s="1"/>
  <c r="N1161" i="1"/>
  <c r="N2079" i="1" s="1"/>
  <c r="Q1682" i="1"/>
  <c r="Q764" i="1"/>
  <c r="S239" i="1"/>
  <c r="M1157" i="1"/>
  <c r="M2075" i="1" s="1"/>
  <c r="P1178" i="1"/>
  <c r="P2096" i="1" s="1"/>
  <c r="M1169" i="1"/>
  <c r="M2087" i="1" s="1"/>
  <c r="P274" i="12"/>
  <c r="K915" i="1" s="1"/>
  <c r="K1833" i="1" s="1"/>
  <c r="N1166" i="1"/>
  <c r="N2084" i="1" s="1"/>
  <c r="Q1430" i="1"/>
  <c r="Q1795" i="1"/>
  <c r="Q877" i="1"/>
  <c r="K1178" i="1"/>
  <c r="K2096" i="1" s="1"/>
  <c r="Q260" i="1"/>
  <c r="O563" i="1"/>
  <c r="O1481" i="1" s="1"/>
  <c r="N1169" i="1"/>
  <c r="N2087" i="1" s="1"/>
  <c r="Q1429" i="1"/>
  <c r="Q511" i="1"/>
  <c r="P1023" i="1"/>
  <c r="P1941" i="1" s="1"/>
  <c r="M1224" i="1"/>
  <c r="M2142" i="1" s="1"/>
  <c r="S306" i="1"/>
  <c r="AD177" i="12"/>
  <c r="K206" i="1" s="1"/>
  <c r="Q1463" i="1"/>
  <c r="Q545" i="1"/>
  <c r="K1077" i="1"/>
  <c r="K1995" i="1" s="1"/>
  <c r="L1174" i="1"/>
  <c r="L2092" i="1" s="1"/>
  <c r="Y256" i="1" s="1"/>
  <c r="R256" i="1"/>
  <c r="S504" i="1"/>
  <c r="Q1778" i="1"/>
  <c r="Q860" i="1"/>
  <c r="S1740" i="1"/>
  <c r="S822" i="1"/>
  <c r="M1069" i="1"/>
  <c r="M1987" i="1" s="1"/>
  <c r="S151" i="1"/>
  <c r="R617" i="1"/>
  <c r="Q566" i="1"/>
  <c r="Q1484" i="1"/>
  <c r="M1123" i="1"/>
  <c r="M2041" i="1" s="1"/>
  <c r="S205" i="1"/>
  <c r="S1953" i="1"/>
  <c r="S1035" i="1"/>
  <c r="N987" i="1"/>
  <c r="N1905" i="1" s="1"/>
  <c r="N44" i="1"/>
  <c r="Q44" i="1" s="1"/>
  <c r="M1040" i="1"/>
  <c r="M1958" i="1" s="1"/>
  <c r="P1144" i="1"/>
  <c r="P2062" i="1" s="1"/>
  <c r="M1065" i="1"/>
  <c r="M1983" i="1" s="1"/>
  <c r="S147" i="1"/>
  <c r="L1083" i="1"/>
  <c r="L2001" i="1" s="1"/>
  <c r="Y165" i="1" s="1"/>
  <c r="AD136" i="12"/>
  <c r="K165" i="1" s="1"/>
  <c r="AF136" i="12"/>
  <c r="M165" i="1" s="1"/>
  <c r="K1901" i="1"/>
  <c r="P1207" i="1"/>
  <c r="P2125" i="1" s="1"/>
  <c r="S289" i="1"/>
  <c r="Q1644" i="1"/>
  <c r="Q726" i="1"/>
  <c r="Q87" i="12"/>
  <c r="J27" i="12" s="1"/>
  <c r="L27" i="12" s="1"/>
  <c r="L727" i="1"/>
  <c r="L1645" i="1" s="1"/>
  <c r="AE86" i="12"/>
  <c r="R86" i="12"/>
  <c r="M727" i="1" s="1"/>
  <c r="M1645" i="1" s="1"/>
  <c r="P86" i="12"/>
  <c r="K727" i="1" s="1"/>
  <c r="K1645" i="1" s="1"/>
  <c r="K1031" i="1"/>
  <c r="K1949" i="1" s="1"/>
  <c r="Q113" i="1"/>
  <c r="K49" i="1"/>
  <c r="P1148" i="1"/>
  <c r="P2066" i="1" s="1"/>
  <c r="T292" i="12"/>
  <c r="O928" i="1"/>
  <c r="O1846" i="1" s="1"/>
  <c r="R110" i="1"/>
  <c r="L412" i="1"/>
  <c r="L1330" i="1" s="1"/>
  <c r="AB106" i="1" s="1"/>
  <c r="K412" i="1"/>
  <c r="K1330" i="1" s="1"/>
  <c r="M412" i="1"/>
  <c r="M1330" i="1" s="1"/>
  <c r="O384" i="1"/>
  <c r="P384" i="1"/>
  <c r="L1162" i="1"/>
  <c r="L2080" i="1" s="1"/>
  <c r="Y244" i="1" s="1"/>
  <c r="R244" i="1"/>
  <c r="AF215" i="12"/>
  <c r="M244" i="1" s="1"/>
  <c r="AD215" i="12"/>
  <c r="K244" i="1" s="1"/>
  <c r="S768" i="1"/>
  <c r="Q999" i="1"/>
  <c r="K1917" i="1"/>
  <c r="Q1917" i="1" s="1"/>
  <c r="L1608" i="1"/>
  <c r="R1608" i="1" s="1"/>
  <c r="R690" i="1"/>
  <c r="P1140" i="1"/>
  <c r="P2058" i="1" s="1"/>
  <c r="S1346" i="1"/>
  <c r="S428" i="1"/>
  <c r="AF89" i="12"/>
  <c r="L1036" i="1"/>
  <c r="AD89" i="12"/>
  <c r="M1908" i="1"/>
  <c r="S1908" i="1" s="1"/>
  <c r="S990" i="1"/>
  <c r="Q1694" i="1"/>
  <c r="Q776" i="1"/>
  <c r="R595" i="1"/>
  <c r="R1513" i="1"/>
  <c r="Y190" i="12"/>
  <c r="M525" i="1" s="1"/>
  <c r="M1443" i="1" s="1"/>
  <c r="L525" i="1"/>
  <c r="L1443" i="1" s="1"/>
  <c r="W190" i="12"/>
  <c r="K525" i="1" s="1"/>
  <c r="K1443" i="1" s="1"/>
  <c r="R1749" i="1"/>
  <c r="R831" i="1"/>
  <c r="Q1900" i="1"/>
  <c r="S375" i="1"/>
  <c r="P420" i="1"/>
  <c r="P1338" i="1" s="1"/>
  <c r="O420" i="1"/>
  <c r="O1338" i="1" s="1"/>
  <c r="N420" i="1"/>
  <c r="N1338" i="1" s="1"/>
  <c r="R1832" i="1"/>
  <c r="R914" i="1"/>
  <c r="Q1736" i="1"/>
  <c r="Q818" i="1"/>
  <c r="S2037" i="1"/>
  <c r="S1119" i="1"/>
  <c r="Q154" i="1"/>
  <c r="R2050" i="1"/>
  <c r="R1132" i="1"/>
  <c r="R2041" i="1"/>
  <c r="R1123" i="1"/>
  <c r="Q1982" i="1"/>
  <c r="Q1064" i="1"/>
  <c r="AI98" i="12"/>
  <c r="O1045" i="1"/>
  <c r="O1963" i="1" s="1"/>
  <c r="AG98" i="12"/>
  <c r="M1909" i="1"/>
  <c r="AI198" i="12"/>
  <c r="P227" i="1" s="1"/>
  <c r="O1145" i="1"/>
  <c r="O2063" i="1" s="1"/>
  <c r="AG198" i="12"/>
  <c r="N227" i="1" s="1"/>
  <c r="S982" i="1"/>
  <c r="Q1392" i="1"/>
  <c r="Q474" i="1"/>
  <c r="R101" i="1"/>
  <c r="P1136" i="1"/>
  <c r="P2054" i="1" s="1"/>
  <c r="Q986" i="1"/>
  <c r="S1982" i="1"/>
  <c r="S1064" i="1"/>
  <c r="L1913" i="1"/>
  <c r="R995" i="1"/>
  <c r="AI89" i="12"/>
  <c r="O1036" i="1"/>
  <c r="O1954" i="1" s="1"/>
  <c r="AG89" i="12"/>
  <c r="R1207" i="1"/>
  <c r="P1086" i="1"/>
  <c r="P2004" i="1" s="1"/>
  <c r="O45" i="1"/>
  <c r="O988" i="1"/>
  <c r="O1906" i="1" s="1"/>
  <c r="L425" i="1"/>
  <c r="L1343" i="1" s="1"/>
  <c r="AB119" i="1" s="1"/>
  <c r="R1023" i="1"/>
  <c r="K1908" i="1"/>
  <c r="Q1908" i="1" s="1"/>
  <c r="Q990" i="1"/>
  <c r="L1906" i="1"/>
  <c r="O769" i="1"/>
  <c r="O1687" i="1" s="1"/>
  <c r="S128" i="12"/>
  <c r="N769" i="1" s="1"/>
  <c r="N1687" i="1" s="1"/>
  <c r="U128" i="12"/>
  <c r="P769" i="1" s="1"/>
  <c r="P1687" i="1" s="1"/>
  <c r="AH128" i="12"/>
  <c r="O157" i="1" s="1"/>
  <c r="K1161" i="1"/>
  <c r="K2079" i="1" s="1"/>
  <c r="R1371" i="1"/>
  <c r="R453" i="1"/>
  <c r="Q168" i="1"/>
  <c r="K1086" i="1"/>
  <c r="K2004" i="1" s="1"/>
  <c r="R290" i="1"/>
  <c r="O1208" i="1"/>
  <c r="O2126" i="1" s="1"/>
  <c r="AG261" i="12"/>
  <c r="N290" i="1" s="1"/>
  <c r="AI261" i="12"/>
  <c r="P290" i="1" s="1"/>
  <c r="R1604" i="1"/>
  <c r="R1905" i="1"/>
  <c r="L1120" i="1"/>
  <c r="L2038" i="1" s="1"/>
  <c r="Y202" i="1" s="1"/>
  <c r="R202" i="1"/>
  <c r="AD173" i="12"/>
  <c r="K202" i="1" s="1"/>
  <c r="AF173" i="12"/>
  <c r="M202" i="1" s="1"/>
  <c r="R1732" i="1"/>
  <c r="R814" i="1"/>
  <c r="S238" i="1"/>
  <c r="R1737" i="1"/>
  <c r="R819" i="1"/>
  <c r="R1178" i="1"/>
  <c r="S255" i="1"/>
  <c r="S2128" i="1"/>
  <c r="S1210" i="1"/>
  <c r="S1990" i="1"/>
  <c r="S1072" i="1"/>
  <c r="Q183" i="12"/>
  <c r="L823" i="1"/>
  <c r="L1741" i="1" s="1"/>
  <c r="S301" i="1"/>
  <c r="R1987" i="1"/>
  <c r="R1069" i="1"/>
  <c r="S2033" i="1"/>
  <c r="S1115" i="1"/>
  <c r="R2075" i="1"/>
  <c r="R1157" i="1"/>
  <c r="R293" i="1"/>
  <c r="Q1301" i="1"/>
  <c r="Q383" i="1"/>
  <c r="Q95" i="12"/>
  <c r="L735" i="1"/>
  <c r="L1653" i="1" s="1"/>
  <c r="AE94" i="12"/>
  <c r="R94" i="12"/>
  <c r="M735" i="1" s="1"/>
  <c r="M1653" i="1" s="1"/>
  <c r="P94" i="12"/>
  <c r="K735" i="1" s="1"/>
  <c r="K1653" i="1" s="1"/>
  <c r="AF98" i="12"/>
  <c r="L1045" i="1"/>
  <c r="R127" i="1"/>
  <c r="AD98" i="12"/>
  <c r="S1600" i="1"/>
  <c r="L790" i="1"/>
  <c r="L1708" i="1" s="1"/>
  <c r="R149" i="12"/>
  <c r="M790" i="1" s="1"/>
  <c r="M1708" i="1" s="1"/>
  <c r="Q145" i="12"/>
  <c r="Q154" i="12"/>
  <c r="AE149" i="12"/>
  <c r="L178" i="1" s="1"/>
  <c r="X149" i="12"/>
  <c r="P149" i="12"/>
  <c r="K790" i="1" s="1"/>
  <c r="K1708" i="1" s="1"/>
  <c r="Q1337" i="1"/>
  <c r="Q419" i="1"/>
  <c r="Q1936" i="1"/>
  <c r="Q1018" i="1"/>
  <c r="Q2128" i="1"/>
  <c r="Q1210" i="1"/>
  <c r="S1932" i="1"/>
  <c r="S1014" i="1"/>
  <c r="S2078" i="1"/>
  <c r="S1940" i="1"/>
  <c r="Q1896" i="1"/>
  <c r="S1824" i="1"/>
  <c r="Q1824" i="1"/>
  <c r="S1517" i="1"/>
  <c r="X150" i="13"/>
  <c r="AE150" i="13"/>
  <c r="R150" i="13"/>
  <c r="P150" i="13"/>
  <c r="AF149" i="13"/>
  <c r="AD149" i="13"/>
  <c r="W183" i="13"/>
  <c r="Y183" i="13"/>
  <c r="P180" i="13"/>
  <c r="R180" i="13"/>
  <c r="X180" i="13"/>
  <c r="AE180" i="13"/>
  <c r="Q181" i="13"/>
  <c r="AB183" i="13"/>
  <c r="Z183" i="13"/>
  <c r="AF124" i="13"/>
  <c r="AD124" i="13"/>
  <c r="AG93" i="13"/>
  <c r="AI93" i="13"/>
  <c r="AD184" i="13"/>
  <c r="AF184" i="13"/>
  <c r="Z184" i="13"/>
  <c r="AB184" i="13"/>
  <c r="AB180" i="13"/>
  <c r="Z180" i="13"/>
  <c r="AF183" i="13"/>
  <c r="AD183" i="13"/>
  <c r="Y184" i="13"/>
  <c r="W184" i="13"/>
  <c r="Y153" i="13"/>
  <c r="W153" i="13"/>
  <c r="W179" i="13"/>
  <c r="Y179" i="13"/>
  <c r="W124" i="13"/>
  <c r="Y124" i="13"/>
  <c r="Z93" i="13"/>
  <c r="AB93" i="13"/>
  <c r="AI175" i="13"/>
  <c r="AG175" i="13"/>
  <c r="Z155" i="13"/>
  <c r="AB155" i="13"/>
  <c r="R185" i="13"/>
  <c r="X185" i="13"/>
  <c r="P185" i="13"/>
  <c r="AE185" i="13"/>
  <c r="Q186" i="13"/>
  <c r="AA181" i="13"/>
  <c r="U181" i="13"/>
  <c r="S181" i="13"/>
  <c r="AH181" i="13"/>
  <c r="AI180" i="13"/>
  <c r="AG180" i="13"/>
  <c r="Y149" i="13"/>
  <c r="W149" i="13"/>
  <c r="X154" i="13"/>
  <c r="P154" i="13"/>
  <c r="R154" i="13"/>
  <c r="AE154" i="13"/>
  <c r="Q155" i="13"/>
  <c r="AD153" i="13"/>
  <c r="AF153" i="13"/>
  <c r="AF179" i="13"/>
  <c r="AD179" i="13"/>
  <c r="AI183" i="13"/>
  <c r="AG183" i="13"/>
  <c r="AH176" i="13"/>
  <c r="S176" i="13"/>
  <c r="AA176" i="13"/>
  <c r="U176" i="13"/>
  <c r="AB175" i="13"/>
  <c r="Z175" i="13"/>
  <c r="AI155" i="13"/>
  <c r="AG155" i="13"/>
  <c r="AA185" i="13"/>
  <c r="AH185" i="13"/>
  <c r="S185" i="13"/>
  <c r="U185" i="13"/>
  <c r="T186" i="13"/>
  <c r="AG184" i="13"/>
  <c r="AI184" i="13"/>
  <c r="R279" i="12"/>
  <c r="M920" i="1" s="1"/>
  <c r="M1838" i="1" s="1"/>
  <c r="R1325" i="1"/>
  <c r="R1430" i="1"/>
  <c r="P608" i="1"/>
  <c r="P1526" i="1" s="1"/>
  <c r="N608" i="1"/>
  <c r="N1526" i="1" s="1"/>
  <c r="R2096" i="1"/>
  <c r="AD266" i="12"/>
  <c r="K295" i="1" s="1"/>
  <c r="R1786" i="1"/>
  <c r="P562" i="1"/>
  <c r="P1480" i="1" s="1"/>
  <c r="N562" i="1"/>
  <c r="N1480" i="1" s="1"/>
  <c r="U233" i="12"/>
  <c r="P874" i="1" s="1"/>
  <c r="P1792" i="1" s="1"/>
  <c r="M458" i="1"/>
  <c r="M1376" i="1" s="1"/>
  <c r="K458" i="1"/>
  <c r="K1376" i="1" s="1"/>
  <c r="AI220" i="12"/>
  <c r="P249" i="1" s="1"/>
  <c r="R1476" i="1"/>
  <c r="U266" i="12"/>
  <c r="P907" i="1" s="1"/>
  <c r="P1825" i="1" s="1"/>
  <c r="S266" i="12"/>
  <c r="N907" i="1" s="1"/>
  <c r="N1825" i="1" s="1"/>
  <c r="O601" i="1"/>
  <c r="O1519" i="1" s="1"/>
  <c r="AH266" i="12"/>
  <c r="O295" i="1" s="1"/>
  <c r="AH275" i="12"/>
  <c r="O304" i="1" s="1"/>
  <c r="AD269" i="12"/>
  <c r="K298" i="1" s="1"/>
  <c r="AF269" i="12"/>
  <c r="M298" i="1" s="1"/>
  <c r="R2083" i="1"/>
  <c r="P550" i="1"/>
  <c r="P1468" i="1" s="1"/>
  <c r="AG273" i="12"/>
  <c r="N302" i="1" s="1"/>
  <c r="AI273" i="12"/>
  <c r="P302" i="1" s="1"/>
  <c r="AI77" i="12"/>
  <c r="AG77" i="12"/>
  <c r="S287" i="12"/>
  <c r="N928" i="1" s="1"/>
  <c r="N1846" i="1" s="1"/>
  <c r="U287" i="12"/>
  <c r="P928" i="1" s="1"/>
  <c r="P1846" i="1" s="1"/>
  <c r="AH287" i="12"/>
  <c r="O316" i="1" s="1"/>
  <c r="T283" i="12"/>
  <c r="AA283" i="12" s="1"/>
  <c r="AA287" i="12"/>
  <c r="O622" i="1" s="1"/>
  <c r="O1540" i="1" s="1"/>
  <c r="U271" i="12"/>
  <c r="P912" i="1" s="1"/>
  <c r="P1830" i="1" s="1"/>
  <c r="AE228" i="12"/>
  <c r="L257" i="1" s="1"/>
  <c r="Z256" i="1" s="1"/>
  <c r="P228" i="12"/>
  <c r="K869" i="1" s="1"/>
  <c r="K1787" i="1" s="1"/>
  <c r="R228" i="12"/>
  <c r="M869" i="1" s="1"/>
  <c r="M1787" i="1" s="1"/>
  <c r="Q229" i="12"/>
  <c r="L870" i="1" s="1"/>
  <c r="L1788" i="1" s="1"/>
  <c r="R1828" i="1"/>
  <c r="M604" i="1"/>
  <c r="M1522" i="1" s="1"/>
  <c r="Q1978" i="1"/>
  <c r="AI236" i="12"/>
  <c r="P265" i="1" s="1"/>
  <c r="AG236" i="12"/>
  <c r="N265" i="1" s="1"/>
  <c r="AI215" i="12"/>
  <c r="P244" i="1" s="1"/>
  <c r="AG215" i="12"/>
  <c r="N244" i="1" s="1"/>
  <c r="AF236" i="12"/>
  <c r="M265" i="1" s="1"/>
  <c r="AD236" i="12"/>
  <c r="K265" i="1" s="1"/>
  <c r="AI228" i="12"/>
  <c r="P257" i="1" s="1"/>
  <c r="AG228" i="12"/>
  <c r="N257" i="1" s="1"/>
  <c r="AG265" i="12"/>
  <c r="N294" i="1" s="1"/>
  <c r="AI265" i="12"/>
  <c r="P294" i="1" s="1"/>
  <c r="AG227" i="12"/>
  <c r="N256" i="1" s="1"/>
  <c r="AI227" i="12"/>
  <c r="P256" i="1" s="1"/>
  <c r="R225" i="12"/>
  <c r="M866" i="1" s="1"/>
  <c r="M1784" i="1" s="1"/>
  <c r="AE132" i="12"/>
  <c r="L161" i="1" s="1"/>
  <c r="P132" i="12"/>
  <c r="K773" i="1" s="1"/>
  <c r="K1691" i="1" s="1"/>
  <c r="R132" i="12"/>
  <c r="M773" i="1" s="1"/>
  <c r="M1691" i="1" s="1"/>
  <c r="L467" i="1"/>
  <c r="L1385" i="1" s="1"/>
  <c r="Q133" i="12"/>
  <c r="L774" i="1" s="1"/>
  <c r="L1692" i="1" s="1"/>
  <c r="R1778" i="1"/>
  <c r="AD219" i="12"/>
  <c r="K248" i="1" s="1"/>
  <c r="AF219" i="12"/>
  <c r="M248" i="1" s="1"/>
  <c r="R1841" i="1"/>
  <c r="K608" i="1"/>
  <c r="K1526" i="1" s="1"/>
  <c r="AE270" i="12"/>
  <c r="L299" i="1" s="1"/>
  <c r="Z298" i="1" s="1"/>
  <c r="L605" i="1"/>
  <c r="L1523" i="1" s="1"/>
  <c r="R270" i="12"/>
  <c r="M911" i="1" s="1"/>
  <c r="M1829" i="1" s="1"/>
  <c r="P270" i="12"/>
  <c r="K911" i="1" s="1"/>
  <c r="K1829" i="1" s="1"/>
  <c r="Q271" i="12"/>
  <c r="L912" i="1" s="1"/>
  <c r="L1830" i="1" s="1"/>
  <c r="R1438" i="1"/>
  <c r="Z282" i="12"/>
  <c r="N617" i="1" s="1"/>
  <c r="N1535" i="1" s="1"/>
  <c r="AB282" i="12"/>
  <c r="P617" i="1" s="1"/>
  <c r="P1535" i="1" s="1"/>
  <c r="L555" i="1"/>
  <c r="L1473" i="1" s="1"/>
  <c r="R220" i="12"/>
  <c r="M861" i="1" s="1"/>
  <c r="M1779" i="1" s="1"/>
  <c r="P220" i="12"/>
  <c r="K861" i="1" s="1"/>
  <c r="K1779" i="1" s="1"/>
  <c r="AE220" i="12"/>
  <c r="L249" i="1" s="1"/>
  <c r="Z248" i="1" s="1"/>
  <c r="AF181" i="12"/>
  <c r="M210" i="1" s="1"/>
  <c r="AD181" i="12"/>
  <c r="K210" i="1" s="1"/>
  <c r="AE278" i="12"/>
  <c r="L307" i="1" s="1"/>
  <c r="R278" i="12"/>
  <c r="M919" i="1" s="1"/>
  <c r="M1837" i="1" s="1"/>
  <c r="P278" i="12"/>
  <c r="K919" i="1" s="1"/>
  <c r="K1837" i="1" s="1"/>
  <c r="R1484" i="1"/>
  <c r="U232" i="12"/>
  <c r="P873" i="1" s="1"/>
  <c r="P1791" i="1" s="1"/>
  <c r="S232" i="12"/>
  <c r="N873" i="1" s="1"/>
  <c r="N1791" i="1" s="1"/>
  <c r="O567" i="1"/>
  <c r="O1485" i="1" s="1"/>
  <c r="AH232" i="12"/>
  <c r="O261" i="1" s="1"/>
  <c r="R1682" i="1"/>
  <c r="AD123" i="12"/>
  <c r="K152" i="1" s="1"/>
  <c r="AF123" i="12"/>
  <c r="M152" i="1" s="1"/>
  <c r="W236" i="12"/>
  <c r="K571" i="1" s="1"/>
  <c r="K1489" i="1" s="1"/>
  <c r="Y236" i="12"/>
  <c r="M571" i="1" s="1"/>
  <c r="M1489" i="1" s="1"/>
  <c r="P600" i="1"/>
  <c r="P1518" i="1" s="1"/>
  <c r="N600" i="1"/>
  <c r="N1518" i="1" s="1"/>
  <c r="Q2036" i="1"/>
  <c r="U278" i="12"/>
  <c r="P919" i="1" s="1"/>
  <c r="P1837" i="1" s="1"/>
  <c r="S278" i="12"/>
  <c r="N919" i="1" s="1"/>
  <c r="N1837" i="1" s="1"/>
  <c r="O613" i="1"/>
  <c r="O1531" i="1" s="1"/>
  <c r="AH278" i="12"/>
  <c r="O307" i="1" s="1"/>
  <c r="AI282" i="12"/>
  <c r="P311" i="1" s="1"/>
  <c r="AG282" i="12"/>
  <c r="N311" i="1" s="1"/>
  <c r="R1463" i="1"/>
  <c r="R1530" i="1"/>
  <c r="R1521" i="1"/>
  <c r="M562" i="1"/>
  <c r="M1480" i="1" s="1"/>
  <c r="K562" i="1"/>
  <c r="K1480" i="1" s="1"/>
  <c r="AD131" i="12"/>
  <c r="K160" i="1" s="1"/>
  <c r="AF131" i="12"/>
  <c r="M160" i="1" s="1"/>
  <c r="M554" i="1"/>
  <c r="M1472" i="1" s="1"/>
  <c r="AG270" i="12"/>
  <c r="N299" i="1" s="1"/>
  <c r="Y282" i="12"/>
  <c r="M617" i="1" s="1"/>
  <c r="M1535" i="1" s="1"/>
  <c r="W282" i="12"/>
  <c r="K617" i="1" s="1"/>
  <c r="K1535" i="1" s="1"/>
  <c r="AD282" i="12"/>
  <c r="K311" i="1" s="1"/>
  <c r="AF282" i="12"/>
  <c r="M311" i="1" s="1"/>
  <c r="R1375" i="1"/>
  <c r="AD273" i="12"/>
  <c r="K302" i="1" s="1"/>
  <c r="AF273" i="12"/>
  <c r="M302" i="1" s="1"/>
  <c r="Z236" i="12"/>
  <c r="N571" i="1" s="1"/>
  <c r="N1489" i="1" s="1"/>
  <c r="AB236" i="12"/>
  <c r="P571" i="1" s="1"/>
  <c r="P1489" i="1" s="1"/>
  <c r="R1475" i="1"/>
  <c r="AE232" i="12"/>
  <c r="L261" i="1" s="1"/>
  <c r="L567" i="1"/>
  <c r="L1485" i="1" s="1"/>
  <c r="R232" i="12"/>
  <c r="M873" i="1" s="1"/>
  <c r="M1791" i="1" s="1"/>
  <c r="P232" i="12"/>
  <c r="K873" i="1" s="1"/>
  <c r="K1791" i="1" s="1"/>
  <c r="R1825" i="1"/>
  <c r="R1429" i="1"/>
  <c r="N412" i="1"/>
  <c r="N1330" i="1" s="1"/>
  <c r="P412" i="1"/>
  <c r="P1330" i="1" s="1"/>
  <c r="AF227" i="12"/>
  <c r="M256" i="1" s="1"/>
  <c r="AD227" i="12"/>
  <c r="K256" i="1" s="1"/>
  <c r="M466" i="1"/>
  <c r="M1384" i="1" s="1"/>
  <c r="K516" i="1"/>
  <c r="K1434" i="1" s="1"/>
  <c r="M516" i="1"/>
  <c r="M1434" i="1" s="1"/>
  <c r="X287" i="12"/>
  <c r="AE287" i="12"/>
  <c r="L316" i="1" s="1"/>
  <c r="Q283" i="12"/>
  <c r="P287" i="12"/>
  <c r="K928" i="1" s="1"/>
  <c r="K1846" i="1" s="1"/>
  <c r="R287" i="12"/>
  <c r="M928" i="1" s="1"/>
  <c r="M1846" i="1" s="1"/>
  <c r="R1641" i="1"/>
  <c r="R1471" i="1"/>
  <c r="R911" i="1" l="1"/>
  <c r="Q512" i="1"/>
  <c r="Q504" i="1"/>
  <c r="R1949" i="1"/>
  <c r="Q1476" i="1"/>
  <c r="Q1641" i="1"/>
  <c r="S1334" i="1"/>
  <c r="AB50" i="12"/>
  <c r="L622" i="1"/>
  <c r="L1540" i="1" s="1"/>
  <c r="X283" i="12"/>
  <c r="X237" i="12"/>
  <c r="Z122" i="1"/>
  <c r="X187" i="12"/>
  <c r="Y186" i="12"/>
  <c r="M521" i="1" s="1"/>
  <c r="M1439" i="1" s="1"/>
  <c r="W186" i="12"/>
  <c r="K521" i="1" s="1"/>
  <c r="K1439" i="1" s="1"/>
  <c r="AB97" i="12"/>
  <c r="Z97" i="12"/>
  <c r="Z142" i="12"/>
  <c r="AB142" i="12"/>
  <c r="W220" i="12"/>
  <c r="Y220" i="12"/>
  <c r="Z86" i="12"/>
  <c r="AB86" i="12"/>
  <c r="P421" i="1" s="1"/>
  <c r="P1339" i="1" s="1"/>
  <c r="AA87" i="12"/>
  <c r="X279" i="12"/>
  <c r="Y278" i="12"/>
  <c r="M613" i="1" s="1"/>
  <c r="M1531" i="1" s="1"/>
  <c r="W278" i="12"/>
  <c r="K613" i="1" s="1"/>
  <c r="K1531" i="1" s="1"/>
  <c r="W228" i="12"/>
  <c r="Y228" i="12"/>
  <c r="X229" i="12"/>
  <c r="X99" i="12"/>
  <c r="O1221" i="1"/>
  <c r="O2139" i="1" s="1"/>
  <c r="M119" i="1"/>
  <c r="AT91" i="12"/>
  <c r="Z115" i="1"/>
  <c r="Z96" i="12"/>
  <c r="AB96" i="12"/>
  <c r="AB274" i="12"/>
  <c r="Z274" i="12"/>
  <c r="P225" i="12"/>
  <c r="K866" i="1" s="1"/>
  <c r="K1784" i="1" s="1"/>
  <c r="Q234" i="12"/>
  <c r="L875" i="1" s="1"/>
  <c r="L1793" i="1" s="1"/>
  <c r="L1422" i="1"/>
  <c r="R1422" i="1" s="1"/>
  <c r="R504" i="1"/>
  <c r="AB95" i="12"/>
  <c r="P430" i="1" s="1"/>
  <c r="P1348" i="1" s="1"/>
  <c r="Z95" i="12"/>
  <c r="N430" i="1" s="1"/>
  <c r="N1348" i="1" s="1"/>
  <c r="AV100" i="12"/>
  <c r="P132" i="1"/>
  <c r="P128" i="1"/>
  <c r="P129" i="1"/>
  <c r="AB228" i="12"/>
  <c r="P563" i="1" s="1"/>
  <c r="P1481" i="1" s="1"/>
  <c r="Z228" i="12"/>
  <c r="AB266" i="12"/>
  <c r="Z266" i="12"/>
  <c r="K115" i="1"/>
  <c r="AR87" i="12"/>
  <c r="K116" i="1" s="1"/>
  <c r="X141" i="12"/>
  <c r="W140" i="12"/>
  <c r="Y140" i="12"/>
  <c r="M475" i="1" s="1"/>
  <c r="M1393" i="1" s="1"/>
  <c r="Z140" i="12"/>
  <c r="N475" i="1" s="1"/>
  <c r="N1393" i="1" s="1"/>
  <c r="AB140" i="12"/>
  <c r="M132" i="1"/>
  <c r="AT99" i="12"/>
  <c r="M128" i="1" s="1"/>
  <c r="X233" i="12"/>
  <c r="W232" i="12"/>
  <c r="K567" i="1" s="1"/>
  <c r="K1485" i="1" s="1"/>
  <c r="Y232" i="12"/>
  <c r="Z118" i="1"/>
  <c r="AT96" i="12"/>
  <c r="W82" i="12"/>
  <c r="Y82" i="12"/>
  <c r="M417" i="1" s="1"/>
  <c r="M1335" i="1" s="1"/>
  <c r="AB225" i="12"/>
  <c r="Z225" i="12"/>
  <c r="O916" i="1"/>
  <c r="O1834" i="1" s="1"/>
  <c r="AA275" i="12"/>
  <c r="O912" i="1"/>
  <c r="O1830" i="1" s="1"/>
  <c r="AA271" i="12"/>
  <c r="K120" i="1"/>
  <c r="AR92" i="12"/>
  <c r="K121" i="1" s="1"/>
  <c r="O124" i="1"/>
  <c r="AV96" i="12"/>
  <c r="N132" i="1"/>
  <c r="AU99" i="12"/>
  <c r="N128" i="1" s="1"/>
  <c r="AU100" i="12"/>
  <c r="N129" i="1" s="1"/>
  <c r="AU101" i="12"/>
  <c r="N130" i="1" s="1"/>
  <c r="L613" i="1"/>
  <c r="L1531" i="1" s="1"/>
  <c r="AG274" i="12"/>
  <c r="N303" i="1" s="1"/>
  <c r="S271" i="12"/>
  <c r="N912" i="1" s="1"/>
  <c r="N1830" i="1" s="1"/>
  <c r="U275" i="12"/>
  <c r="P916" i="1" s="1"/>
  <c r="P1834" i="1" s="1"/>
  <c r="X145" i="12"/>
  <c r="S512" i="1"/>
  <c r="Q48" i="1"/>
  <c r="S44" i="1"/>
  <c r="AB204" i="12"/>
  <c r="Z204" i="12"/>
  <c r="R1116" i="1"/>
  <c r="AA145" i="12"/>
  <c r="T238" i="12"/>
  <c r="AA238" i="12" s="1"/>
  <c r="AA237" i="12"/>
  <c r="R554" i="1"/>
  <c r="K1116" i="1"/>
  <c r="K2034" i="1" s="1"/>
  <c r="Y224" i="12"/>
  <c r="M559" i="1" s="1"/>
  <c r="M1477" i="1" s="1"/>
  <c r="W224" i="12"/>
  <c r="K559" i="1" s="1"/>
  <c r="K1477" i="1" s="1"/>
  <c r="X225" i="12"/>
  <c r="L559" i="1"/>
  <c r="L1477" i="1" s="1"/>
  <c r="AS96" i="12"/>
  <c r="L124" i="1"/>
  <c r="Z123" i="1" s="1"/>
  <c r="Z270" i="12"/>
  <c r="AB270" i="12"/>
  <c r="P605" i="1" s="1"/>
  <c r="P1523" i="1" s="1"/>
  <c r="Z141" i="12"/>
  <c r="AB141" i="12"/>
  <c r="Z114" i="1"/>
  <c r="AS100" i="12"/>
  <c r="K132" i="1"/>
  <c r="AR99" i="12"/>
  <c r="K128" i="1" s="1"/>
  <c r="AR100" i="12"/>
  <c r="K129" i="1" s="1"/>
  <c r="AR101" i="12"/>
  <c r="K130" i="1" s="1"/>
  <c r="AR102" i="12"/>
  <c r="K131" i="1" s="1"/>
  <c r="L120" i="1"/>
  <c r="AC120" i="1" s="1"/>
  <c r="AS92" i="12"/>
  <c r="L121" i="1" s="1"/>
  <c r="Z121" i="1" s="1"/>
  <c r="AI274" i="12"/>
  <c r="P303" i="1" s="1"/>
  <c r="T276" i="12"/>
  <c r="S275" i="12"/>
  <c r="N916" i="1" s="1"/>
  <c r="N1834" i="1" s="1"/>
  <c r="AA99" i="12"/>
  <c r="AA100" i="12"/>
  <c r="AA101" i="12"/>
  <c r="R861" i="1"/>
  <c r="R2034" i="1"/>
  <c r="S416" i="1"/>
  <c r="Z229" i="12"/>
  <c r="AB229" i="12"/>
  <c r="O920" i="1"/>
  <c r="O1838" i="1" s="1"/>
  <c r="AA279" i="12"/>
  <c r="O609" i="1"/>
  <c r="O1527" i="1" s="1"/>
  <c r="O1294" i="1"/>
  <c r="R1294" i="1" s="1"/>
  <c r="O605" i="1"/>
  <c r="O1523" i="1" s="1"/>
  <c r="R416" i="1"/>
  <c r="Q1334" i="1"/>
  <c r="Z82" i="12"/>
  <c r="N417" i="1" s="1"/>
  <c r="N1335" i="1" s="1"/>
  <c r="AB82" i="12"/>
  <c r="P417" i="1" s="1"/>
  <c r="P1335" i="1" s="1"/>
  <c r="W274" i="12"/>
  <c r="K609" i="1" s="1"/>
  <c r="K1527" i="1" s="1"/>
  <c r="Y274" i="12"/>
  <c r="X275" i="12"/>
  <c r="Y266" i="12"/>
  <c r="M601" i="1" s="1"/>
  <c r="M1519" i="1" s="1"/>
  <c r="W266" i="12"/>
  <c r="K601" i="1" s="1"/>
  <c r="K1519" i="1" s="1"/>
  <c r="L601" i="1"/>
  <c r="L1519" i="1" s="1"/>
  <c r="W90" i="12"/>
  <c r="K425" i="1" s="1"/>
  <c r="K1343" i="1" s="1"/>
  <c r="Q1343" i="1" s="1"/>
  <c r="Y90" i="12"/>
  <c r="M425" i="1" s="1"/>
  <c r="M1343" i="1" s="1"/>
  <c r="X91" i="12"/>
  <c r="W178" i="12"/>
  <c r="Y178" i="12"/>
  <c r="X179" i="12"/>
  <c r="AE225" i="12"/>
  <c r="L254" i="1" s="1"/>
  <c r="Z254" i="1" s="1"/>
  <c r="L563" i="1"/>
  <c r="L1481" i="1" s="1"/>
  <c r="AH271" i="12"/>
  <c r="O300" i="1" s="1"/>
  <c r="Z283" i="12"/>
  <c r="AB283" i="12"/>
  <c r="AF266" i="12"/>
  <c r="M295" i="1" s="1"/>
  <c r="P233" i="12"/>
  <c r="K874" i="1" s="1"/>
  <c r="K1792" i="1" s="1"/>
  <c r="AC123" i="1"/>
  <c r="AC115" i="1"/>
  <c r="S558" i="1"/>
  <c r="R600" i="1"/>
  <c r="X191" i="12"/>
  <c r="R458" i="1"/>
  <c r="O874" i="1"/>
  <c r="O1792" i="1" s="1"/>
  <c r="AA233" i="12"/>
  <c r="Z48" i="1"/>
  <c r="N120" i="1"/>
  <c r="AU92" i="12"/>
  <c r="N121" i="1" s="1"/>
  <c r="Y182" i="12"/>
  <c r="M517" i="1" s="1"/>
  <c r="M1435" i="1" s="1"/>
  <c r="S1435" i="1" s="1"/>
  <c r="W182" i="12"/>
  <c r="X183" i="12"/>
  <c r="Y132" i="12"/>
  <c r="M467" i="1" s="1"/>
  <c r="M1385" i="1" s="1"/>
  <c r="W132" i="12"/>
  <c r="K467" i="1" s="1"/>
  <c r="K1385" i="1" s="1"/>
  <c r="X133" i="12"/>
  <c r="X95" i="12"/>
  <c r="W94" i="12"/>
  <c r="K429" i="1" s="1"/>
  <c r="K1347" i="1" s="1"/>
  <c r="Y94" i="12"/>
  <c r="M429" i="1" s="1"/>
  <c r="M1347" i="1" s="1"/>
  <c r="Z94" i="12"/>
  <c r="AB94" i="12"/>
  <c r="Y128" i="12"/>
  <c r="M463" i="1" s="1"/>
  <c r="M1381" i="1" s="1"/>
  <c r="W128" i="12"/>
  <c r="K463" i="1" s="1"/>
  <c r="K1381" i="1" s="1"/>
  <c r="L463" i="1"/>
  <c r="L1381" i="1" s="1"/>
  <c r="Y174" i="12"/>
  <c r="W174" i="12"/>
  <c r="AB220" i="12"/>
  <c r="P555" i="1" s="1"/>
  <c r="P1473" i="1" s="1"/>
  <c r="Z220" i="12"/>
  <c r="N555" i="1" s="1"/>
  <c r="N1473" i="1" s="1"/>
  <c r="O555" i="1"/>
  <c r="O1473" i="1" s="1"/>
  <c r="AA143" i="12"/>
  <c r="W136" i="12"/>
  <c r="K471" i="1" s="1"/>
  <c r="K1389" i="1" s="1"/>
  <c r="Y136" i="12"/>
  <c r="M471" i="1" s="1"/>
  <c r="M1389" i="1" s="1"/>
  <c r="X137" i="12"/>
  <c r="AU96" i="12"/>
  <c r="Y270" i="12"/>
  <c r="M605" i="1" s="1"/>
  <c r="M1523" i="1" s="1"/>
  <c r="W270" i="12"/>
  <c r="X271" i="12"/>
  <c r="N115" i="1"/>
  <c r="AU87" i="12"/>
  <c r="N116" i="1" s="1"/>
  <c r="W86" i="12"/>
  <c r="Y86" i="12"/>
  <c r="X87" i="12"/>
  <c r="R1958" i="1"/>
  <c r="AF128" i="12"/>
  <c r="M157" i="1" s="1"/>
  <c r="O1167" i="1"/>
  <c r="O2085" i="1" s="1"/>
  <c r="L1171" i="1"/>
  <c r="L2089" i="1" s="1"/>
  <c r="Y253" i="1" s="1"/>
  <c r="M1212" i="1"/>
  <c r="M2130" i="1" s="1"/>
  <c r="AG82" i="12"/>
  <c r="P1070" i="1"/>
  <c r="P1988" i="1" s="1"/>
  <c r="Q1073" i="1"/>
  <c r="S40" i="1"/>
  <c r="M992" i="1"/>
  <c r="K1212" i="1"/>
  <c r="K2130" i="1" s="1"/>
  <c r="R1937" i="1"/>
  <c r="S1111" i="1"/>
  <c r="AF182" i="12"/>
  <c r="M211" i="1" s="1"/>
  <c r="AF224" i="12"/>
  <c r="M253" i="1" s="1"/>
  <c r="M1116" i="1"/>
  <c r="M2034" i="1" s="1"/>
  <c r="S2034" i="1" s="1"/>
  <c r="S48" i="1"/>
  <c r="R1170" i="1"/>
  <c r="AA210" i="1"/>
  <c r="AD128" i="12"/>
  <c r="K157" i="1" s="1"/>
  <c r="R1941" i="1"/>
  <c r="P1216" i="1"/>
  <c r="P2134" i="1" s="1"/>
  <c r="Q1111" i="1"/>
  <c r="S1991" i="1"/>
  <c r="Q1991" i="1"/>
  <c r="AA290" i="1"/>
  <c r="AI270" i="12"/>
  <c r="P299" i="1" s="1"/>
  <c r="AD182" i="12"/>
  <c r="K211" i="1" s="1"/>
  <c r="Q211" i="1" s="1"/>
  <c r="AG220" i="12"/>
  <c r="N249" i="1" s="1"/>
  <c r="O1217" i="1"/>
  <c r="O2135" i="1" s="1"/>
  <c r="S1073" i="1"/>
  <c r="L1125" i="1"/>
  <c r="L2043" i="1" s="1"/>
  <c r="Y207" i="1" s="1"/>
  <c r="L1075" i="1"/>
  <c r="L1993" i="1" s="1"/>
  <c r="Y157" i="1" s="1"/>
  <c r="L1129" i="1"/>
  <c r="L2047" i="1" s="1"/>
  <c r="Y211" i="1" s="1"/>
  <c r="L1955" i="1"/>
  <c r="Y119" i="1" s="1"/>
  <c r="AA119" i="1"/>
  <c r="Z157" i="1"/>
  <c r="AA219" i="1"/>
  <c r="Z156" i="1"/>
  <c r="AA53" i="1"/>
  <c r="Z203" i="1"/>
  <c r="L1946" i="1"/>
  <c r="Y110" i="1" s="1"/>
  <c r="AA110" i="1"/>
  <c r="AA173" i="1"/>
  <c r="AA265" i="1"/>
  <c r="AA244" i="1"/>
  <c r="AA311" i="1"/>
  <c r="Z160" i="1"/>
  <c r="AA45" i="1"/>
  <c r="Z45" i="1"/>
  <c r="Z44" i="1"/>
  <c r="AA248" i="1"/>
  <c r="Z260" i="1"/>
  <c r="Z249" i="1"/>
  <c r="L1954" i="1"/>
  <c r="Y118" i="1" s="1"/>
  <c r="AA118" i="1"/>
  <c r="L1950" i="1"/>
  <c r="Y114" i="1" s="1"/>
  <c r="AA114" i="1"/>
  <c r="Q723" i="1"/>
  <c r="Z214" i="1"/>
  <c r="R207" i="1"/>
  <c r="R211" i="1"/>
  <c r="R1945" i="1"/>
  <c r="Z165" i="1"/>
  <c r="AA302" i="1"/>
  <c r="AA295" i="1"/>
  <c r="Z202" i="1"/>
  <c r="AA152" i="1"/>
  <c r="AA160" i="1"/>
  <c r="Z306" i="1"/>
  <c r="L1963" i="1"/>
  <c r="Y127" i="1" s="1"/>
  <c r="AA127" i="1"/>
  <c r="Z168" i="1"/>
  <c r="L1942" i="1"/>
  <c r="Y106" i="1" s="1"/>
  <c r="AA106" i="1"/>
  <c r="AA252" i="1"/>
  <c r="AA294" i="1"/>
  <c r="AA165" i="1"/>
  <c r="AA298" i="1"/>
  <c r="AA206" i="1"/>
  <c r="AA202" i="1"/>
  <c r="AA164" i="1"/>
  <c r="AA256" i="1"/>
  <c r="AA156" i="1"/>
  <c r="Z210" i="1"/>
  <c r="R517" i="1"/>
  <c r="M45" i="1"/>
  <c r="M1074" i="1"/>
  <c r="M1992" i="1" s="1"/>
  <c r="AA992" i="1"/>
  <c r="Y49" i="1"/>
  <c r="AA988" i="1"/>
  <c r="Y45" i="1"/>
  <c r="R1913" i="1"/>
  <c r="Y52" i="1"/>
  <c r="R2088" i="1"/>
  <c r="S1476" i="1"/>
  <c r="R2130" i="1"/>
  <c r="S1641" i="1"/>
  <c r="K517" i="1"/>
  <c r="K1435" i="1" s="1"/>
  <c r="Q1435" i="1" s="1"/>
  <c r="AD82" i="12"/>
  <c r="Q416" i="1"/>
  <c r="M1170" i="1"/>
  <c r="M2088" i="1" s="1"/>
  <c r="S2088" i="1" s="1"/>
  <c r="L514" i="1"/>
  <c r="L1432" i="1" s="1"/>
  <c r="K417" i="1"/>
  <c r="K1335" i="1" s="1"/>
  <c r="Q1335" i="1" s="1"/>
  <c r="AD224" i="12"/>
  <c r="K253" i="1" s="1"/>
  <c r="Q1207" i="1"/>
  <c r="R417" i="1"/>
  <c r="M1208" i="1"/>
  <c r="M2126" i="1" s="1"/>
  <c r="S723" i="1"/>
  <c r="P179" i="12"/>
  <c r="K820" i="1" s="1"/>
  <c r="K1738" i="1" s="1"/>
  <c r="Q1738" i="1" s="1"/>
  <c r="M609" i="1"/>
  <c r="M1527" i="1" s="1"/>
  <c r="S279" i="12"/>
  <c r="N920" i="1" s="1"/>
  <c r="N1838" i="1" s="1"/>
  <c r="R233" i="12"/>
  <c r="M874" i="1" s="1"/>
  <c r="M1792" i="1" s="1"/>
  <c r="S1792" i="1" s="1"/>
  <c r="K1074" i="1"/>
  <c r="K1992" i="1" s="1"/>
  <c r="S819" i="1"/>
  <c r="Q40" i="1"/>
  <c r="R179" i="12"/>
  <c r="M820" i="1" s="1"/>
  <c r="M1738" i="1" s="1"/>
  <c r="S1738" i="1" s="1"/>
  <c r="AE179" i="12"/>
  <c r="L208" i="1" s="1"/>
  <c r="Z207" i="1" s="1"/>
  <c r="AF82" i="12"/>
  <c r="M1029" i="1" s="1"/>
  <c r="M1947" i="1" s="1"/>
  <c r="AE233" i="12"/>
  <c r="L262" i="1" s="1"/>
  <c r="L1029" i="1"/>
  <c r="R1906" i="1"/>
  <c r="AD274" i="12"/>
  <c r="K303" i="1" s="1"/>
  <c r="P279" i="12"/>
  <c r="K920" i="1" s="1"/>
  <c r="K1838" i="1" s="1"/>
  <c r="Q1838" i="1" s="1"/>
  <c r="R1212" i="1"/>
  <c r="AE279" i="12"/>
  <c r="L308" i="1" s="1"/>
  <c r="Z307" i="1" s="1"/>
  <c r="S915" i="1"/>
  <c r="Q280" i="12"/>
  <c r="L921" i="1" s="1"/>
  <c r="L1839" i="1" s="1"/>
  <c r="L614" i="1"/>
  <c r="L1532" i="1" s="1"/>
  <c r="S865" i="1"/>
  <c r="AB46" i="12"/>
  <c r="P381" i="1" s="1"/>
  <c r="S233" i="12"/>
  <c r="N874" i="1" s="1"/>
  <c r="N1792" i="1" s="1"/>
  <c r="Q1792" i="1" s="1"/>
  <c r="N605" i="1"/>
  <c r="N1523" i="1" s="1"/>
  <c r="AF178" i="12"/>
  <c r="M207" i="1" s="1"/>
  <c r="S207" i="1" s="1"/>
  <c r="AH233" i="12"/>
  <c r="O262" i="1" s="1"/>
  <c r="R1028" i="1"/>
  <c r="L50" i="1"/>
  <c r="W50" i="12"/>
  <c r="K385" i="1" s="1"/>
  <c r="T234" i="12"/>
  <c r="AD178" i="12"/>
  <c r="K207" i="1" s="1"/>
  <c r="Q207" i="1" s="1"/>
  <c r="N1028" i="1"/>
  <c r="N1946" i="1" s="1"/>
  <c r="Q1946" i="1" s="1"/>
  <c r="Q596" i="1"/>
  <c r="N609" i="1"/>
  <c r="N1527" i="1" s="1"/>
  <c r="R513" i="1"/>
  <c r="L1431" i="1"/>
  <c r="R1431" i="1" s="1"/>
  <c r="AL50" i="12"/>
  <c r="K1303" i="1" s="1"/>
  <c r="AN50" i="12"/>
  <c r="M1303" i="1" s="1"/>
  <c r="L1303" i="1"/>
  <c r="Y46" i="12"/>
  <c r="M381" i="1" s="1"/>
  <c r="W46" i="12"/>
  <c r="K381" i="1" s="1"/>
  <c r="M513" i="1"/>
  <c r="M1431" i="1" s="1"/>
  <c r="S1431" i="1" s="1"/>
  <c r="X51" i="12"/>
  <c r="Y51" i="12" s="1"/>
  <c r="AM51" i="12"/>
  <c r="AE51" i="12"/>
  <c r="Q819" i="1"/>
  <c r="AF50" i="12"/>
  <c r="AD50" i="12"/>
  <c r="K1741" i="1"/>
  <c r="Q1741" i="1" s="1"/>
  <c r="R609" i="1"/>
  <c r="K988" i="1"/>
  <c r="K1906" i="1" s="1"/>
  <c r="AF46" i="12"/>
  <c r="M50" i="1" s="1"/>
  <c r="AD46" i="12"/>
  <c r="K50" i="1" s="1"/>
  <c r="P609" i="1"/>
  <c r="P1527" i="1" s="1"/>
  <c r="AL46" i="12"/>
  <c r="K1299" i="1" s="1"/>
  <c r="AN46" i="12"/>
  <c r="M1299" i="1" s="1"/>
  <c r="L1299" i="1"/>
  <c r="S1207" i="1"/>
  <c r="N563" i="1"/>
  <c r="N1481" i="1" s="1"/>
  <c r="AA51" i="12"/>
  <c r="Z51" i="12" s="1"/>
  <c r="AP51" i="12"/>
  <c r="AH51" i="12"/>
  <c r="AG46" i="12"/>
  <c r="AI46" i="12"/>
  <c r="AG50" i="12"/>
  <c r="AI50" i="12"/>
  <c r="AQ46" i="12"/>
  <c r="P1299" i="1" s="1"/>
  <c r="O1299" i="1"/>
  <c r="AO46" i="12"/>
  <c r="N1299" i="1" s="1"/>
  <c r="AQ50" i="12"/>
  <c r="P1303" i="1" s="1"/>
  <c r="O1303" i="1"/>
  <c r="AO50" i="12"/>
  <c r="N1303" i="1" s="1"/>
  <c r="R1298" i="1"/>
  <c r="Q2125" i="1"/>
  <c r="R820" i="1"/>
  <c r="R45" i="1"/>
  <c r="Q1514" i="1"/>
  <c r="S1518" i="1"/>
  <c r="S1783" i="1"/>
  <c r="S1833" i="1"/>
  <c r="S1825" i="1"/>
  <c r="Q1687" i="1"/>
  <c r="Q243" i="1"/>
  <c r="S251" i="1"/>
  <c r="Q865" i="1"/>
  <c r="S52" i="1"/>
  <c r="S380" i="1"/>
  <c r="Q380" i="1"/>
  <c r="S991" i="1"/>
  <c r="Q987" i="1"/>
  <c r="R687" i="1"/>
  <c r="R53" i="1"/>
  <c r="Q293" i="1"/>
  <c r="Q252" i="1"/>
  <c r="S1901" i="1"/>
  <c r="R119" i="1"/>
  <c r="S2125" i="1"/>
  <c r="R2126" i="1"/>
  <c r="Q983" i="1"/>
  <c r="R302" i="1"/>
  <c r="Q105" i="1"/>
  <c r="R164" i="1"/>
  <c r="Q777" i="1"/>
  <c r="Q823" i="1"/>
  <c r="Q306" i="1"/>
  <c r="Q687" i="1"/>
  <c r="AH279" i="12"/>
  <c r="O308" i="1" s="1"/>
  <c r="R173" i="1"/>
  <c r="T280" i="12"/>
  <c r="K513" i="1"/>
  <c r="Q513" i="1" s="1"/>
  <c r="U279" i="12"/>
  <c r="P920" i="1" s="1"/>
  <c r="P1838" i="1" s="1"/>
  <c r="S1838" i="1" s="1"/>
  <c r="S1687" i="1"/>
  <c r="R988" i="1"/>
  <c r="R992" i="1"/>
  <c r="S983" i="1"/>
  <c r="R380" i="1"/>
  <c r="R1605" i="1"/>
  <c r="Q1783" i="1"/>
  <c r="S1298" i="1"/>
  <c r="Q1825" i="1"/>
  <c r="R1992" i="1"/>
  <c r="R376" i="1"/>
  <c r="Q1298" i="1"/>
  <c r="Q1901" i="1"/>
  <c r="Q1380" i="1"/>
  <c r="S1380" i="1"/>
  <c r="S1514" i="1"/>
  <c r="Q1434" i="1"/>
  <c r="Q516" i="1"/>
  <c r="R567" i="1"/>
  <c r="K1220" i="1"/>
  <c r="K2138" i="1" s="1"/>
  <c r="S617" i="1"/>
  <c r="S1535" i="1"/>
  <c r="K1221" i="1"/>
  <c r="K2139" i="1" s="1"/>
  <c r="K1070" i="1"/>
  <c r="K1988" i="1" s="1"/>
  <c r="Q152" i="1"/>
  <c r="Q1837" i="1"/>
  <c r="Q919" i="1"/>
  <c r="Q248" i="1"/>
  <c r="K1166" i="1"/>
  <c r="K2084" i="1" s="1"/>
  <c r="M1075" i="1"/>
  <c r="M1993" i="1" s="1"/>
  <c r="N1175" i="1"/>
  <c r="N2093" i="1" s="1"/>
  <c r="S1522" i="1"/>
  <c r="S604" i="1"/>
  <c r="Q298" i="1"/>
  <c r="K1216" i="1"/>
  <c r="K2134" i="1" s="1"/>
  <c r="AF149" i="12"/>
  <c r="M178" i="1" s="1"/>
  <c r="L1096" i="1"/>
  <c r="L2014" i="1" s="1"/>
  <c r="Y178" i="1" s="1"/>
  <c r="AD149" i="12"/>
  <c r="K178" i="1" s="1"/>
  <c r="R1045" i="1"/>
  <c r="S1343" i="1"/>
  <c r="S425" i="1"/>
  <c r="P1036" i="1"/>
  <c r="P1954" i="1" s="1"/>
  <c r="K1036" i="1"/>
  <c r="K1954" i="1" s="1"/>
  <c r="S1330" i="1"/>
  <c r="S412" i="1"/>
  <c r="Q2096" i="1"/>
  <c r="Q1178" i="1"/>
  <c r="L740" i="1"/>
  <c r="L1658" i="1" s="1"/>
  <c r="AC128" i="1" s="1"/>
  <c r="AE99" i="12"/>
  <c r="P99" i="12"/>
  <c r="K740" i="1" s="1"/>
  <c r="K1658" i="1" s="1"/>
  <c r="R99" i="12"/>
  <c r="M740" i="1" s="1"/>
  <c r="M1658" i="1" s="1"/>
  <c r="Q1342" i="1"/>
  <c r="Q424" i="1"/>
  <c r="N996" i="1"/>
  <c r="N1914" i="1" s="1"/>
  <c r="N53" i="1"/>
  <c r="P1037" i="1"/>
  <c r="P1955" i="1" s="1"/>
  <c r="S1397" i="1"/>
  <c r="S479" i="1"/>
  <c r="N49" i="1"/>
  <c r="Q49" i="1" s="1"/>
  <c r="N992" i="1"/>
  <c r="N1910" i="1" s="1"/>
  <c r="P1141" i="1"/>
  <c r="P2059" i="1" s="1"/>
  <c r="AI103" i="12"/>
  <c r="O1050" i="1"/>
  <c r="O1968" i="1" s="1"/>
  <c r="AG103" i="12"/>
  <c r="L841" i="1"/>
  <c r="L1759" i="1" s="1"/>
  <c r="R200" i="12"/>
  <c r="M841" i="1" s="1"/>
  <c r="M1759" i="1" s="1"/>
  <c r="Q196" i="12"/>
  <c r="Q205" i="12"/>
  <c r="P200" i="12"/>
  <c r="K841" i="1" s="1"/>
  <c r="K1759" i="1" s="1"/>
  <c r="AE200" i="12"/>
  <c r="L229" i="1" s="1"/>
  <c r="X200" i="12"/>
  <c r="R1302" i="1"/>
  <c r="R384" i="1"/>
  <c r="P426" i="1"/>
  <c r="P1344" i="1" s="1"/>
  <c r="O426" i="1"/>
  <c r="O1344" i="1" s="1"/>
  <c r="N426" i="1"/>
  <c r="N1344" i="1" s="1"/>
  <c r="R2138" i="1"/>
  <c r="R1220" i="1"/>
  <c r="M1910" i="1"/>
  <c r="S1426" i="1"/>
  <c r="S508" i="1"/>
  <c r="O993" i="1"/>
  <c r="O1911" i="1" s="1"/>
  <c r="O50" i="1"/>
  <c r="O866" i="1"/>
  <c r="O1784" i="1" s="1"/>
  <c r="U225" i="12"/>
  <c r="P866" i="1" s="1"/>
  <c r="P1784" i="1" s="1"/>
  <c r="S225" i="12"/>
  <c r="N866" i="1" s="1"/>
  <c r="N1784" i="1" s="1"/>
  <c r="AH225" i="12"/>
  <c r="O254" i="1" s="1"/>
  <c r="AI149" i="12"/>
  <c r="P178" i="1" s="1"/>
  <c r="O1096" i="1"/>
  <c r="O2014" i="1" s="1"/>
  <c r="AG149" i="12"/>
  <c r="N178" i="1" s="1"/>
  <c r="Q188" i="12"/>
  <c r="L828" i="1"/>
  <c r="L1746" i="1" s="1"/>
  <c r="R187" i="12"/>
  <c r="M828" i="1" s="1"/>
  <c r="M1746" i="1" s="1"/>
  <c r="AE187" i="12"/>
  <c r="L216" i="1" s="1"/>
  <c r="Z215" i="1" s="1"/>
  <c r="P187" i="12"/>
  <c r="K828" i="1" s="1"/>
  <c r="K1746" i="1" s="1"/>
  <c r="S1946" i="1"/>
  <c r="S1028" i="1"/>
  <c r="S1733" i="1"/>
  <c r="S815" i="1"/>
  <c r="L916" i="1"/>
  <c r="L1834" i="1" s="1"/>
  <c r="AE275" i="12"/>
  <c r="L304" i="1" s="1"/>
  <c r="Z303" i="1" s="1"/>
  <c r="Q276" i="12"/>
  <c r="P275" i="12"/>
  <c r="K916" i="1" s="1"/>
  <c r="K1834" i="1" s="1"/>
  <c r="R275" i="12"/>
  <c r="M916" i="1" s="1"/>
  <c r="M1834" i="1" s="1"/>
  <c r="O430" i="1"/>
  <c r="O1348" i="1" s="1"/>
  <c r="L1234" i="1"/>
  <c r="L2152" i="1" s="1"/>
  <c r="Y316" i="1" s="1"/>
  <c r="M1174" i="1"/>
  <c r="M2092" i="1" s="1"/>
  <c r="L1179" i="1"/>
  <c r="L2097" i="1" s="1"/>
  <c r="Y261" i="1" s="1"/>
  <c r="M1229" i="1"/>
  <c r="M2147" i="1" s="1"/>
  <c r="K1078" i="1"/>
  <c r="K1996" i="1" s="1"/>
  <c r="O1225" i="1"/>
  <c r="O2143" i="1" s="1"/>
  <c r="O1179" i="1"/>
  <c r="O2097" i="1" s="1"/>
  <c r="S1837" i="1"/>
  <c r="S919" i="1"/>
  <c r="Q1779" i="1"/>
  <c r="Q861" i="1"/>
  <c r="R605" i="1"/>
  <c r="Q1526" i="1"/>
  <c r="Q608" i="1"/>
  <c r="P1174" i="1"/>
  <c r="P2092" i="1" s="1"/>
  <c r="K1075" i="1"/>
  <c r="K1993" i="1" s="1"/>
  <c r="P1212" i="1"/>
  <c r="P2130" i="1" s="1"/>
  <c r="P1175" i="1"/>
  <c r="P2093" i="1" s="1"/>
  <c r="P1162" i="1"/>
  <c r="P2080" i="1" s="1"/>
  <c r="N1183" i="1"/>
  <c r="N2101" i="1" s="1"/>
  <c r="Q604" i="1"/>
  <c r="Q1522" i="1"/>
  <c r="Q1787" i="1"/>
  <c r="Q869" i="1"/>
  <c r="O1218" i="1"/>
  <c r="O2136" i="1" s="1"/>
  <c r="T284" i="12"/>
  <c r="O924" i="1"/>
  <c r="O1842" i="1" s="1"/>
  <c r="N1024" i="1"/>
  <c r="N1942" i="1" s="1"/>
  <c r="S211" i="1"/>
  <c r="M1129" i="1"/>
  <c r="M2047" i="1" s="1"/>
  <c r="N1029" i="1"/>
  <c r="N1947" i="1" s="1"/>
  <c r="Q1905" i="1"/>
  <c r="L795" i="1"/>
  <c r="L1713" i="1" s="1"/>
  <c r="X154" i="12"/>
  <c r="P154" i="12"/>
  <c r="K795" i="1" s="1"/>
  <c r="K1713" i="1" s="1"/>
  <c r="R154" i="12"/>
  <c r="M795" i="1" s="1"/>
  <c r="M1713" i="1" s="1"/>
  <c r="AE154" i="12"/>
  <c r="L183" i="1" s="1"/>
  <c r="Q150" i="12"/>
  <c r="M1045" i="1"/>
  <c r="M1963" i="1" s="1"/>
  <c r="AF94" i="12"/>
  <c r="L1041" i="1"/>
  <c r="AD94" i="12"/>
  <c r="Q184" i="12"/>
  <c r="L824" i="1"/>
  <c r="L1742" i="1" s="1"/>
  <c r="R183" i="12"/>
  <c r="M824" i="1" s="1"/>
  <c r="M1742" i="1" s="1"/>
  <c r="P183" i="12"/>
  <c r="K824" i="1" s="1"/>
  <c r="K1742" i="1" s="1"/>
  <c r="AE183" i="12"/>
  <c r="L212" i="1" s="1"/>
  <c r="Z211" i="1" s="1"/>
  <c r="K1120" i="1"/>
  <c r="K2038" i="1" s="1"/>
  <c r="Q202" i="1"/>
  <c r="R1343" i="1"/>
  <c r="R425" i="1"/>
  <c r="N1036" i="1"/>
  <c r="N1954" i="1" s="1"/>
  <c r="S687" i="1"/>
  <c r="S1909" i="1"/>
  <c r="P1045" i="1"/>
  <c r="P1963" i="1" s="1"/>
  <c r="R1208" i="1"/>
  <c r="R118" i="1"/>
  <c r="K1162" i="1"/>
  <c r="K2080" i="1" s="1"/>
  <c r="Q1330" i="1"/>
  <c r="Q412" i="1"/>
  <c r="O933" i="1"/>
  <c r="O1851" i="1" s="1"/>
  <c r="U292" i="12"/>
  <c r="P933" i="1" s="1"/>
  <c r="P1851" i="1" s="1"/>
  <c r="AH292" i="12"/>
  <c r="O321" i="1" s="1"/>
  <c r="AA292" i="12"/>
  <c r="T297" i="12"/>
  <c r="T288" i="12"/>
  <c r="S292" i="12"/>
  <c r="N933" i="1" s="1"/>
  <c r="N1851" i="1" s="1"/>
  <c r="M421" i="1"/>
  <c r="M1339" i="1" s="1"/>
  <c r="L421" i="1"/>
  <c r="L1339" i="1" s="1"/>
  <c r="AB115" i="1" s="1"/>
  <c r="K421" i="1"/>
  <c r="K1339" i="1" s="1"/>
  <c r="R1645" i="1"/>
  <c r="R727" i="1"/>
  <c r="M1083" i="1"/>
  <c r="M2001" i="1" s="1"/>
  <c r="S122" i="1"/>
  <c r="Q769" i="1"/>
  <c r="S2142" i="1"/>
  <c r="S1224" i="1"/>
  <c r="Q1833" i="1"/>
  <c r="Q915" i="1"/>
  <c r="Q2083" i="1"/>
  <c r="Q1165" i="1"/>
  <c r="S596" i="1"/>
  <c r="AF140" i="12"/>
  <c r="M169" i="1" s="1"/>
  <c r="L1087" i="1"/>
  <c r="L2005" i="1" s="1"/>
  <c r="Y169" i="1" s="1"/>
  <c r="AD140" i="12"/>
  <c r="K169" i="1" s="1"/>
  <c r="Q1662" i="1"/>
  <c r="Q744" i="1"/>
  <c r="L1050" i="1"/>
  <c r="R132" i="1"/>
  <c r="AF103" i="12"/>
  <c r="AD103" i="12"/>
  <c r="AI140" i="12"/>
  <c r="P169" i="1" s="1"/>
  <c r="O1087" i="1"/>
  <c r="O2005" i="1" s="1"/>
  <c r="AG140" i="12"/>
  <c r="N169" i="1" s="1"/>
  <c r="T142" i="12"/>
  <c r="O782" i="1"/>
  <c r="O1700" i="1" s="1"/>
  <c r="U141" i="12"/>
  <c r="P782" i="1" s="1"/>
  <c r="P1700" i="1" s="1"/>
  <c r="S141" i="12"/>
  <c r="N782" i="1" s="1"/>
  <c r="N1700" i="1" s="1"/>
  <c r="AH141" i="12"/>
  <c r="O170" i="1" s="1"/>
  <c r="R1342" i="1"/>
  <c r="R424" i="1"/>
  <c r="S260" i="1"/>
  <c r="R1351" i="1"/>
  <c r="R433" i="1"/>
  <c r="P1074" i="1"/>
  <c r="P1992" i="1" s="1"/>
  <c r="N1091" i="1"/>
  <c r="N2009" i="1" s="1"/>
  <c r="N1141" i="1"/>
  <c r="N2059" i="1" s="1"/>
  <c r="T101" i="12"/>
  <c r="O741" i="1"/>
  <c r="O1659" i="1" s="1"/>
  <c r="S100" i="12"/>
  <c r="N741" i="1" s="1"/>
  <c r="N1659" i="1" s="1"/>
  <c r="AH100" i="12"/>
  <c r="U100" i="12"/>
  <c r="P741" i="1" s="1"/>
  <c r="P1659" i="1" s="1"/>
  <c r="AB103" i="12"/>
  <c r="P438" i="1" s="1"/>
  <c r="P1356" i="1" s="1"/>
  <c r="O438" i="1"/>
  <c r="O1356" i="1" s="1"/>
  <c r="Z103" i="12"/>
  <c r="N438" i="1" s="1"/>
  <c r="N1356" i="1" s="1"/>
  <c r="AG86" i="12"/>
  <c r="O1033" i="1"/>
  <c r="O1951" i="1" s="1"/>
  <c r="AI86" i="12"/>
  <c r="L832" i="1"/>
  <c r="L1750" i="1" s="1"/>
  <c r="AE191" i="12"/>
  <c r="L220" i="1" s="1"/>
  <c r="R191" i="12"/>
  <c r="M832" i="1" s="1"/>
  <c r="M1750" i="1" s="1"/>
  <c r="P191" i="12"/>
  <c r="K832" i="1" s="1"/>
  <c r="K1750" i="1" s="1"/>
  <c r="S1754" i="1"/>
  <c r="S836" i="1"/>
  <c r="R996" i="1"/>
  <c r="L1914" i="1"/>
  <c r="M1024" i="1"/>
  <c r="M1942" i="1" s="1"/>
  <c r="R1910" i="1"/>
  <c r="R111" i="1"/>
  <c r="R2046" i="1"/>
  <c r="R1128" i="1"/>
  <c r="Q251" i="1"/>
  <c r="Q239" i="1"/>
  <c r="R869" i="1"/>
  <c r="R1380" i="1"/>
  <c r="R462" i="1"/>
  <c r="P429" i="1"/>
  <c r="P1347" i="1" s="1"/>
  <c r="O429" i="1"/>
  <c r="O1347" i="1" s="1"/>
  <c r="N429" i="1"/>
  <c r="N1347" i="1" s="1"/>
  <c r="M1032" i="1"/>
  <c r="M1950" i="1" s="1"/>
  <c r="S777" i="1"/>
  <c r="Q297" i="1"/>
  <c r="S294" i="1"/>
  <c r="R2009" i="1"/>
  <c r="R1091" i="1"/>
  <c r="R1426" i="1"/>
  <c r="R508" i="1"/>
  <c r="N381" i="1"/>
  <c r="O381" i="1"/>
  <c r="Q1941" i="1"/>
  <c r="Q1023" i="1"/>
  <c r="Q1605" i="1"/>
  <c r="R2000" i="1"/>
  <c r="R1082" i="1"/>
  <c r="AB241" i="12"/>
  <c r="P576" i="1" s="1"/>
  <c r="P1494" i="1" s="1"/>
  <c r="O576" i="1"/>
  <c r="O1494" i="1" s="1"/>
  <c r="Z241" i="12"/>
  <c r="N576" i="1" s="1"/>
  <c r="N1494" i="1" s="1"/>
  <c r="M385" i="1"/>
  <c r="L385" i="1"/>
  <c r="Q1468" i="1"/>
  <c r="Q550" i="1"/>
  <c r="O54" i="1"/>
  <c r="O997" i="1"/>
  <c r="O1915" i="1" s="1"/>
  <c r="L887" i="1"/>
  <c r="L1805" i="1" s="1"/>
  <c r="R246" i="12"/>
  <c r="M887" i="1" s="1"/>
  <c r="M1805" i="1" s="1"/>
  <c r="Q242" i="12"/>
  <c r="AE246" i="12"/>
  <c r="L275" i="1" s="1"/>
  <c r="P246" i="12"/>
  <c r="K887" i="1" s="1"/>
  <c r="K1805" i="1" s="1"/>
  <c r="X246" i="12"/>
  <c r="Q251" i="12"/>
  <c r="Y241" i="12"/>
  <c r="M576" i="1" s="1"/>
  <c r="M1494" i="1" s="1"/>
  <c r="L576" i="1"/>
  <c r="L1494" i="1" s="1"/>
  <c r="W241" i="12"/>
  <c r="K576" i="1" s="1"/>
  <c r="K1494" i="1" s="1"/>
  <c r="R1338" i="1"/>
  <c r="R420" i="1"/>
  <c r="L472" i="1"/>
  <c r="L1390" i="1" s="1"/>
  <c r="Q1695" i="1"/>
  <c r="Q122" i="1"/>
  <c r="R1838" i="1"/>
  <c r="R1791" i="1"/>
  <c r="R873" i="1"/>
  <c r="Q2129" i="1"/>
  <c r="Q1211" i="1"/>
  <c r="L509" i="1"/>
  <c r="L1427" i="1" s="1"/>
  <c r="M509" i="1"/>
  <c r="M1427" i="1" s="1"/>
  <c r="K509" i="1"/>
  <c r="K1427" i="1" s="1"/>
  <c r="S243" i="1"/>
  <c r="S105" i="1"/>
  <c r="R1037" i="1"/>
  <c r="AF186" i="12"/>
  <c r="M215" i="1" s="1"/>
  <c r="L1133" i="1"/>
  <c r="L2051" i="1" s="1"/>
  <c r="Y215" i="1" s="1"/>
  <c r="R215" i="1"/>
  <c r="AD186" i="12"/>
  <c r="K215" i="1" s="1"/>
  <c r="R1745" i="1"/>
  <c r="R827" i="1"/>
  <c r="O870" i="1"/>
  <c r="O1788" i="1" s="1"/>
  <c r="AH229" i="12"/>
  <c r="O258" i="1" s="1"/>
  <c r="S229" i="12"/>
  <c r="N870" i="1" s="1"/>
  <c r="N1788" i="1" s="1"/>
  <c r="T230" i="12"/>
  <c r="AA230" i="12" s="1"/>
  <c r="U229" i="12"/>
  <c r="P870" i="1" s="1"/>
  <c r="P1788" i="1" s="1"/>
  <c r="S1937" i="1"/>
  <c r="S1019" i="1"/>
  <c r="Q2142" i="1"/>
  <c r="Q1224" i="1"/>
  <c r="Q2088" i="1"/>
  <c r="Q1170" i="1"/>
  <c r="O1042" i="1"/>
  <c r="O1960" i="1" s="1"/>
  <c r="AG95" i="12"/>
  <c r="AI95" i="12"/>
  <c r="N1217" i="1"/>
  <c r="N2135" i="1" s="1"/>
  <c r="L1167" i="1"/>
  <c r="L2085" i="1" s="1"/>
  <c r="Y249" i="1" s="1"/>
  <c r="R249" i="1"/>
  <c r="S608" i="1"/>
  <c r="S1526" i="1"/>
  <c r="N1162" i="1"/>
  <c r="N2080" i="1" s="1"/>
  <c r="O1222" i="1"/>
  <c r="O2140" i="1" s="1"/>
  <c r="R1708" i="1"/>
  <c r="R790" i="1"/>
  <c r="M1120" i="1"/>
  <c r="M2038" i="1" s="1"/>
  <c r="S202" i="1"/>
  <c r="N988" i="1"/>
  <c r="N1906" i="1" s="1"/>
  <c r="N45" i="1"/>
  <c r="Q45" i="1" s="1"/>
  <c r="N1145" i="1"/>
  <c r="N2063" i="1" s="1"/>
  <c r="S1443" i="1"/>
  <c r="S525" i="1"/>
  <c r="R2080" i="1"/>
  <c r="R1162" i="1"/>
  <c r="AD86" i="12"/>
  <c r="L1033" i="1"/>
  <c r="R115" i="1"/>
  <c r="AF86" i="12"/>
  <c r="S2041" i="1"/>
  <c r="S1123" i="1"/>
  <c r="S1662" i="1"/>
  <c r="S744" i="1"/>
  <c r="P1032" i="1"/>
  <c r="P1950" i="1" s="1"/>
  <c r="R1846" i="1"/>
  <c r="R928" i="1"/>
  <c r="Q1351" i="1"/>
  <c r="Q433" i="1"/>
  <c r="N1074" i="1"/>
  <c r="N1992" i="1" s="1"/>
  <c r="Q156" i="1"/>
  <c r="R1754" i="1"/>
  <c r="R836" i="1"/>
  <c r="K1024" i="1"/>
  <c r="K1942" i="1" s="1"/>
  <c r="Q106" i="1"/>
  <c r="M1124" i="1"/>
  <c r="M2042" i="1" s="1"/>
  <c r="S206" i="1"/>
  <c r="R1032" i="1"/>
  <c r="R2134" i="1"/>
  <c r="R1216" i="1"/>
  <c r="O559" i="1"/>
  <c r="O1477" i="1" s="1"/>
  <c r="P559" i="1"/>
  <c r="P1477" i="1" s="1"/>
  <c r="N559" i="1"/>
  <c r="N1477" i="1" s="1"/>
  <c r="N1082" i="1"/>
  <c r="N2000" i="1" s="1"/>
  <c r="O879" i="1"/>
  <c r="O1797" i="1" s="1"/>
  <c r="M1609" i="1"/>
  <c r="S1609" i="1" s="1"/>
  <c r="S691" i="1"/>
  <c r="L1609" i="1"/>
  <c r="R1609" i="1" s="1"/>
  <c r="R691" i="1"/>
  <c r="R1800" i="1"/>
  <c r="R882" i="1"/>
  <c r="Q1338" i="1"/>
  <c r="Q420" i="1"/>
  <c r="Q1958" i="1"/>
  <c r="Q1040" i="1"/>
  <c r="R1837" i="1"/>
  <c r="R919" i="1"/>
  <c r="S1846" i="1"/>
  <c r="S928" i="1"/>
  <c r="R622" i="1"/>
  <c r="Q1791" i="1"/>
  <c r="Q873" i="1"/>
  <c r="K1229" i="1"/>
  <c r="K2147" i="1" s="1"/>
  <c r="Q1472" i="1"/>
  <c r="Q554" i="1"/>
  <c r="Q1480" i="1"/>
  <c r="Q562" i="1"/>
  <c r="R613" i="1"/>
  <c r="S1489" i="1"/>
  <c r="S571" i="1"/>
  <c r="L1126" i="1"/>
  <c r="L2044" i="1" s="1"/>
  <c r="Y208" i="1" s="1"/>
  <c r="K1128" i="1"/>
  <c r="K2046" i="1" s="1"/>
  <c r="Q210" i="1"/>
  <c r="S1779" i="1"/>
  <c r="S861" i="1"/>
  <c r="L1217" i="1"/>
  <c r="L2135" i="1" s="1"/>
  <c r="Y299" i="1" s="1"/>
  <c r="R299" i="1"/>
  <c r="L1079" i="1"/>
  <c r="L1997" i="1" s="1"/>
  <c r="Y161" i="1" s="1"/>
  <c r="N1174" i="1"/>
  <c r="N2092" i="1" s="1"/>
  <c r="N1212" i="1"/>
  <c r="N2130" i="1" s="1"/>
  <c r="Q294" i="1"/>
  <c r="K1183" i="1"/>
  <c r="K2101" i="1" s="1"/>
  <c r="Q265" i="1"/>
  <c r="P1183" i="1"/>
  <c r="P2101" i="1" s="1"/>
  <c r="O1234" i="1"/>
  <c r="O2152" i="1" s="1"/>
  <c r="R316" i="1"/>
  <c r="P1024" i="1"/>
  <c r="P1942" i="1" s="1"/>
  <c r="P1167" i="1"/>
  <c r="P2085" i="1" s="1"/>
  <c r="Q1376" i="1"/>
  <c r="Q458" i="1"/>
  <c r="K1171" i="1"/>
  <c r="K2089" i="1" s="1"/>
  <c r="M1213" i="1"/>
  <c r="M2131" i="1" s="1"/>
  <c r="P1029" i="1"/>
  <c r="P1947" i="1" s="1"/>
  <c r="Q1708" i="1"/>
  <c r="Q790" i="1"/>
  <c r="Q146" i="12"/>
  <c r="R145" i="12"/>
  <c r="M786" i="1" s="1"/>
  <c r="M1704" i="1" s="1"/>
  <c r="L786" i="1"/>
  <c r="L1704" i="1" s="1"/>
  <c r="AE145" i="12"/>
  <c r="L174" i="1" s="1"/>
  <c r="P145" i="12"/>
  <c r="K786" i="1" s="1"/>
  <c r="K1704" i="1" s="1"/>
  <c r="K1045" i="1"/>
  <c r="K1963" i="1" s="1"/>
  <c r="L429" i="1"/>
  <c r="L1347" i="1" s="1"/>
  <c r="AB123" i="1" s="1"/>
  <c r="R1653" i="1"/>
  <c r="R735" i="1"/>
  <c r="P1208" i="1"/>
  <c r="P2126" i="1" s="1"/>
  <c r="S290" i="1"/>
  <c r="Q2004" i="1"/>
  <c r="Q1086" i="1"/>
  <c r="S1605" i="1"/>
  <c r="Q1443" i="1"/>
  <c r="Q525" i="1"/>
  <c r="R1036" i="1"/>
  <c r="M1162" i="1"/>
  <c r="M2080" i="1" s="1"/>
  <c r="R1330" i="1"/>
  <c r="R412" i="1"/>
  <c r="K1910" i="1"/>
  <c r="Q1645" i="1"/>
  <c r="Q727" i="1"/>
  <c r="L728" i="1"/>
  <c r="L1646" i="1" s="1"/>
  <c r="AC116" i="1" s="1"/>
  <c r="AE87" i="12"/>
  <c r="P87" i="12"/>
  <c r="K728" i="1" s="1"/>
  <c r="K1646" i="1" s="1"/>
  <c r="R87" i="12"/>
  <c r="M728" i="1" s="1"/>
  <c r="M1646" i="1" s="1"/>
  <c r="K1083" i="1"/>
  <c r="K2001" i="1" s="1"/>
  <c r="S1983" i="1"/>
  <c r="S1065" i="1"/>
  <c r="S1958" i="1"/>
  <c r="S1040" i="1"/>
  <c r="S1987" i="1"/>
  <c r="S1069" i="1"/>
  <c r="R2092" i="1"/>
  <c r="R1174" i="1"/>
  <c r="S907" i="1"/>
  <c r="R563" i="1"/>
  <c r="S252" i="1"/>
  <c r="S2075" i="1"/>
  <c r="S1157" i="1"/>
  <c r="S1699" i="1"/>
  <c r="S781" i="1"/>
  <c r="R1699" i="1"/>
  <c r="R781" i="1"/>
  <c r="Q100" i="12"/>
  <c r="R1662" i="1"/>
  <c r="R744" i="1"/>
  <c r="S293" i="1"/>
  <c r="R2055" i="1"/>
  <c r="R1137" i="1"/>
  <c r="S1342" i="1"/>
  <c r="S424" i="1"/>
  <c r="S1949" i="1"/>
  <c r="S1031" i="1"/>
  <c r="N1037" i="1"/>
  <c r="N1955" i="1" s="1"/>
  <c r="Q1987" i="1"/>
  <c r="Q1069" i="1"/>
  <c r="R2084" i="1"/>
  <c r="R1166" i="1"/>
  <c r="S2096" i="1"/>
  <c r="S1178" i="1"/>
  <c r="Q1397" i="1"/>
  <c r="Q479" i="1"/>
  <c r="S1351" i="1"/>
  <c r="S433" i="1"/>
  <c r="R1514" i="1"/>
  <c r="R596" i="1"/>
  <c r="O1146" i="1"/>
  <c r="O2064" i="1" s="1"/>
  <c r="AI199" i="12"/>
  <c r="P228" i="1" s="1"/>
  <c r="AG199" i="12"/>
  <c r="N228" i="1" s="1"/>
  <c r="O421" i="1"/>
  <c r="O1339" i="1" s="1"/>
  <c r="N421" i="1"/>
  <c r="N1339" i="1" s="1"/>
  <c r="O728" i="1"/>
  <c r="O1646" i="1" s="1"/>
  <c r="AH87" i="12"/>
  <c r="U87" i="12"/>
  <c r="P728" i="1" s="1"/>
  <c r="P1646" i="1" s="1"/>
  <c r="S87" i="12"/>
  <c r="N728" i="1" s="1"/>
  <c r="N1646" i="1" s="1"/>
  <c r="Q1754" i="1"/>
  <c r="Q836" i="1"/>
  <c r="AF195" i="12"/>
  <c r="M224" i="1" s="1"/>
  <c r="L1142" i="1"/>
  <c r="L2060" i="1" s="1"/>
  <c r="Y224" i="1" s="1"/>
  <c r="R224" i="1"/>
  <c r="AD195" i="12"/>
  <c r="K224" i="1" s="1"/>
  <c r="K996" i="1"/>
  <c r="K53" i="1"/>
  <c r="Q1302" i="1"/>
  <c r="Q384" i="1"/>
  <c r="S987" i="1"/>
  <c r="Q1983" i="1"/>
  <c r="Q1065" i="1"/>
  <c r="O733" i="1"/>
  <c r="O1651" i="1" s="1"/>
  <c r="AH92" i="12"/>
  <c r="S92" i="12"/>
  <c r="N733" i="1" s="1"/>
  <c r="N1651" i="1" s="1"/>
  <c r="U92" i="12"/>
  <c r="P733" i="1" s="1"/>
  <c r="P1651" i="1" s="1"/>
  <c r="R311" i="1"/>
  <c r="S769" i="1"/>
  <c r="S156" i="1"/>
  <c r="Q2050" i="1"/>
  <c r="Q1132" i="1"/>
  <c r="R265" i="1"/>
  <c r="Q110" i="1"/>
  <c r="Q2087" i="1"/>
  <c r="Q1169" i="1"/>
  <c r="Q2075" i="1"/>
  <c r="Q1157" i="1"/>
  <c r="P538" i="1"/>
  <c r="P1456" i="1" s="1"/>
  <c r="O538" i="1"/>
  <c r="O1456" i="1" s="1"/>
  <c r="N538" i="1"/>
  <c r="N1456" i="1" s="1"/>
  <c r="O845" i="1"/>
  <c r="O1763" i="1" s="1"/>
  <c r="AH204" i="12"/>
  <c r="O233" i="1" s="1"/>
  <c r="U204" i="12"/>
  <c r="P845" i="1" s="1"/>
  <c r="P1763" i="1" s="1"/>
  <c r="S204" i="12"/>
  <c r="N845" i="1" s="1"/>
  <c r="N1763" i="1" s="1"/>
  <c r="AI94" i="12"/>
  <c r="O1041" i="1"/>
  <c r="O1959" i="1" s="1"/>
  <c r="AG94" i="12"/>
  <c r="R2042" i="1"/>
  <c r="R1124" i="1"/>
  <c r="R114" i="1"/>
  <c r="S1695" i="1"/>
  <c r="Q2133" i="1"/>
  <c r="Q1215" i="1"/>
  <c r="S600" i="1"/>
  <c r="M1091" i="1"/>
  <c r="M2009" i="1" s="1"/>
  <c r="S168" i="1"/>
  <c r="Q1650" i="1"/>
  <c r="Q732" i="1"/>
  <c r="R1650" i="1"/>
  <c r="R732" i="1"/>
  <c r="Q991" i="1"/>
  <c r="Q995" i="1"/>
  <c r="K1913" i="1"/>
  <c r="Q1913" i="1" s="1"/>
  <c r="Q376" i="1"/>
  <c r="R1074" i="1"/>
  <c r="M1082" i="1"/>
  <c r="M2000" i="1" s="1"/>
  <c r="T239" i="12"/>
  <c r="AA239" i="12" s="1"/>
  <c r="AI241" i="12"/>
  <c r="P270" i="1" s="1"/>
  <c r="O1188" i="1"/>
  <c r="O2106" i="1" s="1"/>
  <c r="AG241" i="12"/>
  <c r="N270" i="1" s="1"/>
  <c r="T251" i="12"/>
  <c r="O887" i="1"/>
  <c r="O1805" i="1" s="1"/>
  <c r="AA246" i="12"/>
  <c r="AH246" i="12"/>
  <c r="O275" i="1" s="1"/>
  <c r="U246" i="12"/>
  <c r="P887" i="1" s="1"/>
  <c r="P1805" i="1" s="1"/>
  <c r="T242" i="12"/>
  <c r="AA242" i="12" s="1"/>
  <c r="S246" i="12"/>
  <c r="N887" i="1" s="1"/>
  <c r="N1805" i="1" s="1"/>
  <c r="L54" i="1"/>
  <c r="Z53" i="1" s="1"/>
  <c r="L997" i="1"/>
  <c r="R1468" i="1"/>
  <c r="R550" i="1"/>
  <c r="P385" i="1"/>
  <c r="O385" i="1"/>
  <c r="N385" i="1"/>
  <c r="L878" i="1"/>
  <c r="L1796" i="1" s="1"/>
  <c r="AE237" i="12"/>
  <c r="L266" i="1" s="1"/>
  <c r="R237" i="12"/>
  <c r="M878" i="1" s="1"/>
  <c r="M1796" i="1" s="1"/>
  <c r="P237" i="12"/>
  <c r="K878" i="1" s="1"/>
  <c r="K1796" i="1" s="1"/>
  <c r="Q1800" i="1"/>
  <c r="Q882" i="1"/>
  <c r="AF137" i="12"/>
  <c r="M166" i="1" s="1"/>
  <c r="L1084" i="1"/>
  <c r="L2002" i="1" s="1"/>
  <c r="Y166" i="1" s="1"/>
  <c r="AD137" i="12"/>
  <c r="K166" i="1" s="1"/>
  <c r="S297" i="1"/>
  <c r="R1792" i="1"/>
  <c r="Q600" i="1"/>
  <c r="Q1733" i="1"/>
  <c r="Q815" i="1"/>
  <c r="R1733" i="1"/>
  <c r="R815" i="1"/>
  <c r="N1149" i="1"/>
  <c r="N2067" i="1" s="1"/>
  <c r="S2079" i="1"/>
  <c r="S1161" i="1"/>
  <c r="S1941" i="1"/>
  <c r="S1023" i="1"/>
  <c r="K1037" i="1"/>
  <c r="K1955" i="1" s="1"/>
  <c r="L521" i="1"/>
  <c r="L1439" i="1" s="1"/>
  <c r="R777" i="1"/>
  <c r="Q284" i="12"/>
  <c r="L925" i="1" s="1"/>
  <c r="L1843" i="1" s="1"/>
  <c r="L924" i="1"/>
  <c r="L1842" i="1" s="1"/>
  <c r="K1174" i="1"/>
  <c r="K2092" i="1" s="1"/>
  <c r="Q256" i="1"/>
  <c r="M1078" i="1"/>
  <c r="M1996" i="1" s="1"/>
  <c r="P1229" i="1"/>
  <c r="P2147" i="1" s="1"/>
  <c r="S1829" i="1"/>
  <c r="S911" i="1"/>
  <c r="S1787" i="1"/>
  <c r="S869" i="1"/>
  <c r="N1220" i="1"/>
  <c r="N2138" i="1" s="1"/>
  <c r="R601" i="1"/>
  <c r="S1653" i="1"/>
  <c r="S735" i="1"/>
  <c r="R1741" i="1"/>
  <c r="R823" i="1"/>
  <c r="O1075" i="1"/>
  <c r="O1993" i="1" s="1"/>
  <c r="AI128" i="12"/>
  <c r="P157" i="1" s="1"/>
  <c r="AG128" i="12"/>
  <c r="N157" i="1" s="1"/>
  <c r="R1687" i="1"/>
  <c r="R769" i="1"/>
  <c r="Q1949" i="1"/>
  <c r="Q1031" i="1"/>
  <c r="L475" i="1"/>
  <c r="L1393" i="1" s="1"/>
  <c r="K475" i="1"/>
  <c r="K1393" i="1" s="1"/>
  <c r="K1137" i="1"/>
  <c r="K2055" i="1" s="1"/>
  <c r="Q219" i="1"/>
  <c r="Q2041" i="1"/>
  <c r="Q1123" i="1"/>
  <c r="S2083" i="1"/>
  <c r="S1165" i="1"/>
  <c r="P1091" i="1"/>
  <c r="P2009" i="1" s="1"/>
  <c r="S376" i="1"/>
  <c r="N534" i="1"/>
  <c r="N1452" i="1" s="1"/>
  <c r="O534" i="1"/>
  <c r="O1452" i="1" s="1"/>
  <c r="P534" i="1"/>
  <c r="P1452" i="1" s="1"/>
  <c r="L1221" i="1"/>
  <c r="L2139" i="1" s="1"/>
  <c r="Y303" i="1" s="1"/>
  <c r="R303" i="1"/>
  <c r="R1988" i="1"/>
  <c r="R1070" i="1"/>
  <c r="S1650" i="1"/>
  <c r="S732" i="1"/>
  <c r="O795" i="1"/>
  <c r="O1713" i="1" s="1"/>
  <c r="AH154" i="12"/>
  <c r="O183" i="1" s="1"/>
  <c r="U154" i="12"/>
  <c r="P795" i="1" s="1"/>
  <c r="P1713" i="1" s="1"/>
  <c r="S154" i="12"/>
  <c r="N795" i="1" s="1"/>
  <c r="N1713" i="1" s="1"/>
  <c r="AA154" i="12"/>
  <c r="T150" i="12"/>
  <c r="S550" i="1"/>
  <c r="S1468" i="1"/>
  <c r="Q239" i="12"/>
  <c r="L879" i="1"/>
  <c r="L1797" i="1" s="1"/>
  <c r="AE238" i="12"/>
  <c r="L267" i="1" s="1"/>
  <c r="P238" i="12"/>
  <c r="K879" i="1" s="1"/>
  <c r="K1797" i="1" s="1"/>
  <c r="R238" i="12"/>
  <c r="M879" i="1" s="1"/>
  <c r="M1797" i="1" s="1"/>
  <c r="S1745" i="1"/>
  <c r="S827" i="1"/>
  <c r="S101" i="1"/>
  <c r="Q462" i="1"/>
  <c r="Q1846" i="1"/>
  <c r="Q928" i="1"/>
  <c r="S1434" i="1"/>
  <c r="S516" i="1"/>
  <c r="S1791" i="1"/>
  <c r="S873" i="1"/>
  <c r="M1220" i="1"/>
  <c r="M2138" i="1" s="1"/>
  <c r="Q1535" i="1"/>
  <c r="Q617" i="1"/>
  <c r="S1472" i="1"/>
  <c r="S554" i="1"/>
  <c r="S1480" i="1"/>
  <c r="S562" i="1"/>
  <c r="N1229" i="1"/>
  <c r="N2147" i="1" s="1"/>
  <c r="Q571" i="1"/>
  <c r="Q1489" i="1"/>
  <c r="AF274" i="12"/>
  <c r="M303" i="1" s="1"/>
  <c r="M1070" i="1"/>
  <c r="M1988" i="1" s="1"/>
  <c r="S152" i="1"/>
  <c r="L1225" i="1"/>
  <c r="L2143" i="1" s="1"/>
  <c r="Y307" i="1" s="1"/>
  <c r="R307" i="1"/>
  <c r="M1128" i="1"/>
  <c r="M2046" i="1" s="1"/>
  <c r="S210" i="1"/>
  <c r="R555" i="1"/>
  <c r="Q1829" i="1"/>
  <c r="Q911" i="1"/>
  <c r="M1166" i="1"/>
  <c r="M2084" i="1" s="1"/>
  <c r="S248" i="1"/>
  <c r="M1183" i="1"/>
  <c r="M2101" i="1" s="1"/>
  <c r="L1175" i="1"/>
  <c r="L2093" i="1" s="1"/>
  <c r="Y257" i="1" s="1"/>
  <c r="R257" i="1"/>
  <c r="P1220" i="1"/>
  <c r="P2138" i="1" s="1"/>
  <c r="M1216" i="1"/>
  <c r="M2134" i="1" s="1"/>
  <c r="S298" i="1"/>
  <c r="O1213" i="1"/>
  <c r="O2131" i="1" s="1"/>
  <c r="R295" i="1"/>
  <c r="S1376" i="1"/>
  <c r="S458" i="1"/>
  <c r="S111" i="1"/>
  <c r="K1213" i="1"/>
  <c r="K2131" i="1" s="1"/>
  <c r="Y149" i="12"/>
  <c r="M484" i="1" s="1"/>
  <c r="M1402" i="1" s="1"/>
  <c r="L484" i="1"/>
  <c r="L1402" i="1" s="1"/>
  <c r="W149" i="12"/>
  <c r="K484" i="1" s="1"/>
  <c r="K1402" i="1" s="1"/>
  <c r="S1708" i="1"/>
  <c r="S790" i="1"/>
  <c r="Q1653" i="1"/>
  <c r="Q735" i="1"/>
  <c r="Q96" i="12"/>
  <c r="L736" i="1"/>
  <c r="L1654" i="1" s="1"/>
  <c r="AC124" i="1" s="1"/>
  <c r="AE95" i="12"/>
  <c r="R95" i="12"/>
  <c r="M736" i="1" s="1"/>
  <c r="M1654" i="1" s="1"/>
  <c r="P95" i="12"/>
  <c r="K736" i="1" s="1"/>
  <c r="K1654" i="1" s="1"/>
  <c r="R2038" i="1"/>
  <c r="R1120" i="1"/>
  <c r="N1208" i="1"/>
  <c r="N2126" i="1" s="1"/>
  <c r="Q290" i="1"/>
  <c r="Q2079" i="1"/>
  <c r="Q1161" i="1"/>
  <c r="O463" i="1"/>
  <c r="O1381" i="1" s="1"/>
  <c r="P463" i="1"/>
  <c r="P1381" i="1" s="1"/>
  <c r="N463" i="1"/>
  <c r="N1381" i="1" s="1"/>
  <c r="P988" i="1"/>
  <c r="P1906" i="1" s="1"/>
  <c r="P45" i="1"/>
  <c r="P1145" i="1"/>
  <c r="P2063" i="1" s="1"/>
  <c r="N1045" i="1"/>
  <c r="N1963" i="1" s="1"/>
  <c r="R1443" i="1"/>
  <c r="R525" i="1"/>
  <c r="M1036" i="1"/>
  <c r="M1954" i="1" s="1"/>
  <c r="S1645" i="1"/>
  <c r="S727" i="1"/>
  <c r="K1124" i="1"/>
  <c r="K2042" i="1" s="1"/>
  <c r="Q206" i="1"/>
  <c r="S2087" i="1"/>
  <c r="S1169" i="1"/>
  <c r="Q1699" i="1"/>
  <c r="Q781" i="1"/>
  <c r="Q142" i="12"/>
  <c r="L782" i="1"/>
  <c r="L1700" i="1" s="1"/>
  <c r="R141" i="12"/>
  <c r="M782" i="1" s="1"/>
  <c r="M1700" i="1" s="1"/>
  <c r="AE141" i="12"/>
  <c r="L170" i="1" s="1"/>
  <c r="Z169" i="1" s="1"/>
  <c r="P141" i="12"/>
  <c r="K782" i="1" s="1"/>
  <c r="K1700" i="1" s="1"/>
  <c r="Y103" i="12"/>
  <c r="M438" i="1" s="1"/>
  <c r="M1356" i="1" s="1"/>
  <c r="L438" i="1"/>
  <c r="L1356" i="1" s="1"/>
  <c r="AB132" i="1" s="1"/>
  <c r="W103" i="12"/>
  <c r="K438" i="1" s="1"/>
  <c r="K1356" i="1" s="1"/>
  <c r="P475" i="1"/>
  <c r="P1393" i="1" s="1"/>
  <c r="O475" i="1"/>
  <c r="O1393" i="1" s="1"/>
  <c r="M1913" i="1"/>
  <c r="S1913" i="1" s="1"/>
  <c r="S995" i="1"/>
  <c r="S2129" i="1"/>
  <c r="S1211" i="1"/>
  <c r="N1032" i="1"/>
  <c r="N1950" i="1" s="1"/>
  <c r="M1137" i="1"/>
  <c r="M2055" i="1" s="1"/>
  <c r="S219" i="1"/>
  <c r="T138" i="12"/>
  <c r="O778" i="1"/>
  <c r="O1696" i="1" s="1"/>
  <c r="S137" i="12"/>
  <c r="N778" i="1" s="1"/>
  <c r="N1696" i="1" s="1"/>
  <c r="AH137" i="12"/>
  <c r="O166" i="1" s="1"/>
  <c r="U137" i="12"/>
  <c r="P778" i="1" s="1"/>
  <c r="P1696" i="1" s="1"/>
  <c r="AI136" i="12"/>
  <c r="P165" i="1" s="1"/>
  <c r="O1083" i="1"/>
  <c r="O2001" i="1" s="1"/>
  <c r="R165" i="1"/>
  <c r="AG136" i="12"/>
  <c r="N165" i="1" s="1"/>
  <c r="P996" i="1"/>
  <c r="P1914" i="1" s="1"/>
  <c r="P53" i="1"/>
  <c r="X292" i="12"/>
  <c r="L933" i="1"/>
  <c r="L1851" i="1" s="1"/>
  <c r="AE292" i="12"/>
  <c r="L321" i="1" s="1"/>
  <c r="R292" i="12"/>
  <c r="M933" i="1" s="1"/>
  <c r="M1851" i="1" s="1"/>
  <c r="P292" i="12"/>
  <c r="K933" i="1" s="1"/>
  <c r="K1851" i="1" s="1"/>
  <c r="Q297" i="12"/>
  <c r="Q288" i="12"/>
  <c r="R1397" i="1"/>
  <c r="R479" i="1"/>
  <c r="P992" i="1"/>
  <c r="P1910" i="1" s="1"/>
  <c r="P49" i="1"/>
  <c r="S49" i="1" s="1"/>
  <c r="S1294" i="1"/>
  <c r="O740" i="1"/>
  <c r="O1658" i="1" s="1"/>
  <c r="S99" i="12"/>
  <c r="N740" i="1" s="1"/>
  <c r="N1658" i="1" s="1"/>
  <c r="U99" i="12"/>
  <c r="P740" i="1" s="1"/>
  <c r="P1658" i="1" s="1"/>
  <c r="AH99" i="12"/>
  <c r="L530" i="1"/>
  <c r="L1448" i="1" s="1"/>
  <c r="W195" i="12"/>
  <c r="K530" i="1" s="1"/>
  <c r="K1448" i="1" s="1"/>
  <c r="Y195" i="12"/>
  <c r="M530" i="1" s="1"/>
  <c r="M1448" i="1" s="1"/>
  <c r="Q192" i="12"/>
  <c r="M996" i="1"/>
  <c r="M53" i="1"/>
  <c r="S1302" i="1"/>
  <c r="S384" i="1"/>
  <c r="R1942" i="1"/>
  <c r="R1024" i="1"/>
  <c r="S1905" i="1"/>
  <c r="AI91" i="12"/>
  <c r="O1038" i="1"/>
  <c r="O1956" i="1" s="1"/>
  <c r="AG91" i="12"/>
  <c r="R2147" i="1"/>
  <c r="R1229" i="1"/>
  <c r="Q907" i="1"/>
  <c r="R2101" i="1"/>
  <c r="R1183" i="1"/>
  <c r="AI203" i="12"/>
  <c r="P232" i="1" s="1"/>
  <c r="O1150" i="1"/>
  <c r="O2068" i="1" s="1"/>
  <c r="AG203" i="12"/>
  <c r="N232" i="1" s="1"/>
  <c r="K1032" i="1"/>
  <c r="K1950" i="1" s="1"/>
  <c r="R157" i="1"/>
  <c r="K1091" i="1"/>
  <c r="K2009" i="1" s="1"/>
  <c r="Q173" i="1"/>
  <c r="Q1426" i="1"/>
  <c r="Q508" i="1"/>
  <c r="O1171" i="1"/>
  <c r="O2089" i="1" s="1"/>
  <c r="R253" i="1"/>
  <c r="AG224" i="12"/>
  <c r="N253" i="1" s="1"/>
  <c r="AI224" i="12"/>
  <c r="P253" i="1" s="1"/>
  <c r="R1783" i="1"/>
  <c r="R865" i="1"/>
  <c r="S2004" i="1"/>
  <c r="S1086" i="1"/>
  <c r="AF91" i="12"/>
  <c r="L1038" i="1"/>
  <c r="AD91" i="12"/>
  <c r="L733" i="1"/>
  <c r="L1651" i="1" s="1"/>
  <c r="AC121" i="1" s="1"/>
  <c r="AE92" i="12"/>
  <c r="P92" i="12"/>
  <c r="K733" i="1" s="1"/>
  <c r="K1651" i="1" s="1"/>
  <c r="R92" i="12"/>
  <c r="M733" i="1" s="1"/>
  <c r="M1651" i="1" s="1"/>
  <c r="Q1909" i="1"/>
  <c r="T146" i="12"/>
  <c r="O786" i="1"/>
  <c r="O1704" i="1" s="1"/>
  <c r="AH145" i="12"/>
  <c r="O174" i="1" s="1"/>
  <c r="S145" i="12"/>
  <c r="N786" i="1" s="1"/>
  <c r="N1704" i="1" s="1"/>
  <c r="U145" i="12"/>
  <c r="P786" i="1" s="1"/>
  <c r="P1704" i="1" s="1"/>
  <c r="Z149" i="12"/>
  <c r="N484" i="1" s="1"/>
  <c r="N1402" i="1" s="1"/>
  <c r="O484" i="1"/>
  <c r="O1402" i="1" s="1"/>
  <c r="AB149" i="12"/>
  <c r="P484" i="1" s="1"/>
  <c r="P1402" i="1" s="1"/>
  <c r="Q52" i="1"/>
  <c r="Q1294" i="1"/>
  <c r="P1082" i="1"/>
  <c r="P2000" i="1" s="1"/>
  <c r="K1082" i="1"/>
  <c r="K2000" i="1" s="1"/>
  <c r="O878" i="1"/>
  <c r="O1796" i="1" s="1"/>
  <c r="AH237" i="12"/>
  <c r="O266" i="1" s="1"/>
  <c r="U237" i="12"/>
  <c r="P878" i="1" s="1"/>
  <c r="P1796" i="1" s="1"/>
  <c r="S237" i="12"/>
  <c r="N878" i="1" s="1"/>
  <c r="N1796" i="1" s="1"/>
  <c r="R51" i="12"/>
  <c r="M692" i="1" s="1"/>
  <c r="L692" i="1"/>
  <c r="P51" i="12"/>
  <c r="K692" i="1" s="1"/>
  <c r="Q691" i="1"/>
  <c r="K1609" i="1"/>
  <c r="Q1609" i="1" s="1"/>
  <c r="U51" i="12"/>
  <c r="P692" i="1" s="1"/>
  <c r="P1610" i="1" s="1"/>
  <c r="S51" i="12"/>
  <c r="N692" i="1" s="1"/>
  <c r="N1610" i="1" s="1"/>
  <c r="O692" i="1"/>
  <c r="O1610" i="1" s="1"/>
  <c r="S1800" i="1"/>
  <c r="S882" i="1"/>
  <c r="AF241" i="12"/>
  <c r="M270" i="1" s="1"/>
  <c r="L1188" i="1"/>
  <c r="L2106" i="1" s="1"/>
  <c r="Y270" i="1" s="1"/>
  <c r="R270" i="1"/>
  <c r="AD241" i="12"/>
  <c r="K270" i="1" s="1"/>
  <c r="S1338" i="1"/>
  <c r="S420" i="1"/>
  <c r="L779" i="1"/>
  <c r="L1697" i="1" s="1"/>
  <c r="AE138" i="12"/>
  <c r="L167" i="1" s="1"/>
  <c r="Z166" i="1" s="1"/>
  <c r="P138" i="12"/>
  <c r="K779" i="1" s="1"/>
  <c r="K1697" i="1" s="1"/>
  <c r="R138" i="12"/>
  <c r="M779" i="1" s="1"/>
  <c r="M1697" i="1" s="1"/>
  <c r="Q1937" i="1"/>
  <c r="Q1019" i="1"/>
  <c r="S2133" i="1"/>
  <c r="S1215" i="1"/>
  <c r="S2050" i="1"/>
  <c r="S1132" i="1"/>
  <c r="S110" i="1"/>
  <c r="S462" i="1"/>
  <c r="L1121" i="1"/>
  <c r="L2039" i="1" s="1"/>
  <c r="Y203" i="1" s="1"/>
  <c r="R203" i="1"/>
  <c r="AF174" i="12"/>
  <c r="M203" i="1" s="1"/>
  <c r="AD174" i="12"/>
  <c r="K203" i="1" s="1"/>
  <c r="P1149" i="1"/>
  <c r="P2067" i="1" s="1"/>
  <c r="M1906" i="1"/>
  <c r="M1037" i="1"/>
  <c r="M1955" i="1" s="1"/>
  <c r="S119" i="1"/>
  <c r="L1911" i="1"/>
  <c r="R1833" i="1"/>
  <c r="R915" i="1"/>
  <c r="Q1745" i="1"/>
  <c r="Q827" i="1"/>
  <c r="R1695" i="1"/>
  <c r="Q2034" i="1"/>
  <c r="Q1116" i="1"/>
  <c r="T97" i="12"/>
  <c r="O737" i="1"/>
  <c r="O1655" i="1" s="1"/>
  <c r="U96" i="12"/>
  <c r="P737" i="1" s="1"/>
  <c r="P1655" i="1" s="1"/>
  <c r="S96" i="12"/>
  <c r="N737" i="1" s="1"/>
  <c r="N1655" i="1" s="1"/>
  <c r="AH96" i="12"/>
  <c r="R1518" i="1"/>
  <c r="Q1518" i="1"/>
  <c r="Z176" i="13"/>
  <c r="AB176" i="13"/>
  <c r="AD180" i="13"/>
  <c r="AF180" i="13"/>
  <c r="AI185" i="13"/>
  <c r="AG185" i="13"/>
  <c r="AE155" i="13"/>
  <c r="X155" i="13"/>
  <c r="P155" i="13"/>
  <c r="R155" i="13"/>
  <c r="Y154" i="13"/>
  <c r="W154" i="13"/>
  <c r="Z181" i="13"/>
  <c r="AB181" i="13"/>
  <c r="W185" i="13"/>
  <c r="Y185" i="13"/>
  <c r="Y180" i="13"/>
  <c r="W180" i="13"/>
  <c r="AH186" i="13"/>
  <c r="AA186" i="13"/>
  <c r="U186" i="13"/>
  <c r="S186" i="13"/>
  <c r="AB185" i="13"/>
  <c r="Z185" i="13"/>
  <c r="AI176" i="13"/>
  <c r="AG176" i="13"/>
  <c r="AD154" i="13"/>
  <c r="AF154" i="13"/>
  <c r="AG181" i="13"/>
  <c r="AI181" i="13"/>
  <c r="P186" i="13"/>
  <c r="X186" i="13"/>
  <c r="AE186" i="13"/>
  <c r="R186" i="13"/>
  <c r="AD150" i="13"/>
  <c r="AF150" i="13"/>
  <c r="AF185" i="13"/>
  <c r="AD185" i="13"/>
  <c r="R181" i="13"/>
  <c r="AE181" i="13"/>
  <c r="X181" i="13"/>
  <c r="P181" i="13"/>
  <c r="Y150" i="13"/>
  <c r="W150" i="13"/>
  <c r="R284" i="12"/>
  <c r="M925" i="1" s="1"/>
  <c r="M1843" i="1" s="1"/>
  <c r="P284" i="12"/>
  <c r="K925" i="1" s="1"/>
  <c r="K1843" i="1" s="1"/>
  <c r="R1527" i="1"/>
  <c r="R1787" i="1"/>
  <c r="AG275" i="12"/>
  <c r="N304" i="1" s="1"/>
  <c r="AI275" i="12"/>
  <c r="P304" i="1" s="1"/>
  <c r="AI266" i="12"/>
  <c r="P295" i="1" s="1"/>
  <c r="AG266" i="12"/>
  <c r="N295" i="1" s="1"/>
  <c r="Y287" i="12"/>
  <c r="M622" i="1" s="1"/>
  <c r="M1540" i="1" s="1"/>
  <c r="W287" i="12"/>
  <c r="K622" i="1" s="1"/>
  <c r="K1540" i="1" s="1"/>
  <c r="AF232" i="12"/>
  <c r="M261" i="1" s="1"/>
  <c r="AD232" i="12"/>
  <c r="K261" i="1" s="1"/>
  <c r="N567" i="1"/>
  <c r="N1485" i="1" s="1"/>
  <c r="P567" i="1"/>
  <c r="P1485" i="1" s="1"/>
  <c r="AD278" i="12"/>
  <c r="K307" i="1" s="1"/>
  <c r="AF278" i="12"/>
  <c r="M307" i="1" s="1"/>
  <c r="AE229" i="12"/>
  <c r="L258" i="1" s="1"/>
  <c r="R229" i="12"/>
  <c r="M870" i="1" s="1"/>
  <c r="M1788" i="1" s="1"/>
  <c r="P229" i="12"/>
  <c r="K870" i="1" s="1"/>
  <c r="K1788" i="1" s="1"/>
  <c r="Q230" i="12"/>
  <c r="L871" i="1" s="1"/>
  <c r="L1789" i="1" s="1"/>
  <c r="K563" i="1"/>
  <c r="K1481" i="1" s="1"/>
  <c r="M563" i="1"/>
  <c r="M1481" i="1" s="1"/>
  <c r="AG271" i="12"/>
  <c r="N300" i="1" s="1"/>
  <c r="AI271" i="12"/>
  <c r="P300" i="1" s="1"/>
  <c r="S283" i="12"/>
  <c r="N924" i="1" s="1"/>
  <c r="N1842" i="1" s="1"/>
  <c r="U283" i="12"/>
  <c r="P924" i="1" s="1"/>
  <c r="P1842" i="1" s="1"/>
  <c r="AH283" i="12"/>
  <c r="O312" i="1" s="1"/>
  <c r="O618" i="1"/>
  <c r="O1536" i="1" s="1"/>
  <c r="AG287" i="12"/>
  <c r="N316" i="1" s="1"/>
  <c r="AI287" i="12"/>
  <c r="P316" i="1" s="1"/>
  <c r="R2043" i="1"/>
  <c r="R1376" i="1"/>
  <c r="P234" i="12"/>
  <c r="K875" i="1" s="1"/>
  <c r="K1793" i="1" s="1"/>
  <c r="AF287" i="12"/>
  <c r="M316" i="1" s="1"/>
  <c r="AD287" i="12"/>
  <c r="K316" i="1" s="1"/>
  <c r="R1472" i="1"/>
  <c r="AI278" i="12"/>
  <c r="P307" i="1" s="1"/>
  <c r="AG278" i="12"/>
  <c r="N307" i="1" s="1"/>
  <c r="R1526" i="1"/>
  <c r="R1535" i="1"/>
  <c r="R1480" i="1"/>
  <c r="N613" i="1"/>
  <c r="N1531" i="1" s="1"/>
  <c r="P613" i="1"/>
  <c r="P1531" i="1" s="1"/>
  <c r="R1489" i="1"/>
  <c r="R1779" i="1"/>
  <c r="K555" i="1"/>
  <c r="K1473" i="1" s="1"/>
  <c r="M555" i="1"/>
  <c r="M1473" i="1" s="1"/>
  <c r="L606" i="1"/>
  <c r="L1524" i="1" s="1"/>
  <c r="AE271" i="12"/>
  <c r="L300" i="1" s="1"/>
  <c r="Z299" i="1" s="1"/>
  <c r="P271" i="12"/>
  <c r="K912" i="1" s="1"/>
  <c r="K1830" i="1" s="1"/>
  <c r="R271" i="12"/>
  <c r="M912" i="1" s="1"/>
  <c r="M1830" i="1" s="1"/>
  <c r="K605" i="1"/>
  <c r="K1523" i="1" s="1"/>
  <c r="AD132" i="12"/>
  <c r="K161" i="1" s="1"/>
  <c r="AF132" i="12"/>
  <c r="M161" i="1" s="1"/>
  <c r="R1522" i="1"/>
  <c r="R1335" i="1"/>
  <c r="U276" i="12"/>
  <c r="P917" i="1" s="1"/>
  <c r="P1835" i="1" s="1"/>
  <c r="N601" i="1"/>
  <c r="N1519" i="1" s="1"/>
  <c r="P601" i="1"/>
  <c r="P1519" i="1" s="1"/>
  <c r="AF279" i="12"/>
  <c r="M308" i="1" s="1"/>
  <c r="AD279" i="12"/>
  <c r="K308" i="1" s="1"/>
  <c r="AE133" i="12"/>
  <c r="L162" i="1" s="1"/>
  <c r="P133" i="12"/>
  <c r="K774" i="1" s="1"/>
  <c r="K1692" i="1" s="1"/>
  <c r="R133" i="12"/>
  <c r="M774" i="1" s="1"/>
  <c r="M1692" i="1" s="1"/>
  <c r="L468" i="1"/>
  <c r="L1386" i="1" s="1"/>
  <c r="AF228" i="12"/>
  <c r="M257" i="1" s="1"/>
  <c r="AD228" i="12"/>
  <c r="K257" i="1" s="1"/>
  <c r="L618" i="1"/>
  <c r="L1536" i="1" s="1"/>
  <c r="AE283" i="12"/>
  <c r="L312" i="1" s="1"/>
  <c r="P283" i="12"/>
  <c r="K924" i="1" s="1"/>
  <c r="K1842" i="1" s="1"/>
  <c r="R283" i="12"/>
  <c r="M924" i="1" s="1"/>
  <c r="M1842" i="1" s="1"/>
  <c r="R1434" i="1"/>
  <c r="M567" i="1"/>
  <c r="M1485" i="1" s="1"/>
  <c r="R1435" i="1"/>
  <c r="R1738" i="1"/>
  <c r="AF179" i="12"/>
  <c r="M208" i="1" s="1"/>
  <c r="AI232" i="12"/>
  <c r="P261" i="1" s="1"/>
  <c r="AG232" i="12"/>
  <c r="N261" i="1" s="1"/>
  <c r="AF220" i="12"/>
  <c r="M249" i="1" s="1"/>
  <c r="AD220" i="12"/>
  <c r="K249" i="1" s="1"/>
  <c r="R1829" i="1"/>
  <c r="AF270" i="12"/>
  <c r="M299" i="1" s="1"/>
  <c r="AD270" i="12"/>
  <c r="K299" i="1" s="1"/>
  <c r="AF225" i="12"/>
  <c r="M254" i="1" s="1"/>
  <c r="AB287" i="12"/>
  <c r="P622" i="1" s="1"/>
  <c r="P1540" i="1" s="1"/>
  <c r="Z287" i="12"/>
  <c r="N622" i="1" s="1"/>
  <c r="N1540" i="1" s="1"/>
  <c r="AA157" i="1" l="1"/>
  <c r="Z119" i="1"/>
  <c r="R120" i="1"/>
  <c r="Q425" i="1"/>
  <c r="S1335" i="1"/>
  <c r="AB51" i="12"/>
  <c r="W51" i="12"/>
  <c r="AA150" i="12"/>
  <c r="AA151" i="12"/>
  <c r="AA152" i="12"/>
  <c r="AA153" i="12"/>
  <c r="AB233" i="12"/>
  <c r="P568" i="1" s="1"/>
  <c r="P1486" i="1" s="1"/>
  <c r="Z233" i="12"/>
  <c r="N568" i="1" s="1"/>
  <c r="N1486" i="1" s="1"/>
  <c r="W91" i="12"/>
  <c r="K426" i="1" s="1"/>
  <c r="K1344" i="1" s="1"/>
  <c r="Q1344" i="1" s="1"/>
  <c r="Y91" i="12"/>
  <c r="M426" i="1" s="1"/>
  <c r="M1344" i="1" s="1"/>
  <c r="S1344" i="1" s="1"/>
  <c r="X92" i="12"/>
  <c r="AB279" i="12"/>
  <c r="P614" i="1" s="1"/>
  <c r="P1532" i="1" s="1"/>
  <c r="Z279" i="12"/>
  <c r="N614" i="1" s="1"/>
  <c r="N1532" i="1" s="1"/>
  <c r="AB101" i="12"/>
  <c r="Z101" i="12"/>
  <c r="O917" i="1"/>
  <c r="O1835" i="1" s="1"/>
  <c r="AA276" i="12"/>
  <c r="AS97" i="12"/>
  <c r="L126" i="1" s="1"/>
  <c r="Z126" i="1" s="1"/>
  <c r="L125" i="1"/>
  <c r="Z124" i="1" s="1"/>
  <c r="AB238" i="12"/>
  <c r="Z238" i="12"/>
  <c r="N573" i="1" s="1"/>
  <c r="N1491" i="1" s="1"/>
  <c r="Z145" i="12"/>
  <c r="N480" i="1" s="1"/>
  <c r="N1398" i="1" s="1"/>
  <c r="AB145" i="12"/>
  <c r="O125" i="1"/>
  <c r="AV97" i="12"/>
  <c r="O126" i="1" s="1"/>
  <c r="AB271" i="12"/>
  <c r="P606" i="1" s="1"/>
  <c r="P1524" i="1" s="1"/>
  <c r="Z271" i="12"/>
  <c r="N606" i="1" s="1"/>
  <c r="N1524" i="1" s="1"/>
  <c r="O606" i="1"/>
  <c r="O1524" i="1" s="1"/>
  <c r="M125" i="1"/>
  <c r="AT97" i="12"/>
  <c r="M126" i="1" s="1"/>
  <c r="X100" i="12"/>
  <c r="Y99" i="12"/>
  <c r="W99" i="12"/>
  <c r="AD225" i="12"/>
  <c r="K254" i="1" s="1"/>
  <c r="S238" i="12"/>
  <c r="N879" i="1" s="1"/>
  <c r="N1797" i="1" s="1"/>
  <c r="Q1797" i="1" s="1"/>
  <c r="T289" i="12"/>
  <c r="AA289" i="12" s="1"/>
  <c r="AA288" i="12"/>
  <c r="X150" i="12"/>
  <c r="N125" i="1"/>
  <c r="AU97" i="12"/>
  <c r="N126" i="1" s="1"/>
  <c r="X192" i="12"/>
  <c r="W191" i="12"/>
  <c r="Y191" i="12"/>
  <c r="W179" i="12"/>
  <c r="K514" i="1" s="1"/>
  <c r="K1432" i="1" s="1"/>
  <c r="Q1432" i="1" s="1"/>
  <c r="Y179" i="12"/>
  <c r="M514" i="1" s="1"/>
  <c r="M1432" i="1" s="1"/>
  <c r="L129" i="1"/>
  <c r="AS101" i="12"/>
  <c r="Y229" i="12"/>
  <c r="M564" i="1" s="1"/>
  <c r="M1482" i="1" s="1"/>
  <c r="W229" i="12"/>
  <c r="X230" i="12"/>
  <c r="AH276" i="12"/>
  <c r="O305" i="1" s="1"/>
  <c r="L564" i="1"/>
  <c r="L1482" i="1" s="1"/>
  <c r="X288" i="12"/>
  <c r="S1170" i="1"/>
  <c r="M1125" i="1"/>
  <c r="M2043" i="1" s="1"/>
  <c r="S2043" i="1" s="1"/>
  <c r="R514" i="1"/>
  <c r="R912" i="1"/>
  <c r="AH238" i="12"/>
  <c r="O267" i="1" s="1"/>
  <c r="O925" i="1"/>
  <c r="O1843" i="1" s="1"/>
  <c r="R1843" i="1" s="1"/>
  <c r="AA284" i="12"/>
  <c r="P1221" i="1"/>
  <c r="P2139" i="1" s="1"/>
  <c r="R50" i="1"/>
  <c r="X196" i="12"/>
  <c r="K1129" i="1"/>
  <c r="K2047" i="1" s="1"/>
  <c r="Q2047" i="1" s="1"/>
  <c r="O921" i="1"/>
  <c r="O1839" i="1" s="1"/>
  <c r="AA280" i="12"/>
  <c r="O614" i="1"/>
  <c r="O1532" i="1" s="1"/>
  <c r="R1532" i="1" s="1"/>
  <c r="AA253" i="1"/>
  <c r="AA207" i="1"/>
  <c r="Y271" i="12"/>
  <c r="W271" i="12"/>
  <c r="K606" i="1" s="1"/>
  <c r="K1524" i="1" s="1"/>
  <c r="Y137" i="12"/>
  <c r="M472" i="1" s="1"/>
  <c r="M1390" i="1" s="1"/>
  <c r="W137" i="12"/>
  <c r="K472" i="1" s="1"/>
  <c r="K1390" i="1" s="1"/>
  <c r="X138" i="12"/>
  <c r="W95" i="12"/>
  <c r="Y95" i="12"/>
  <c r="M430" i="1" s="1"/>
  <c r="M1348" i="1" s="1"/>
  <c r="X96" i="12"/>
  <c r="W183" i="12"/>
  <c r="Y183" i="12"/>
  <c r="X184" i="12"/>
  <c r="W275" i="12"/>
  <c r="Y275" i="12"/>
  <c r="X276" i="12"/>
  <c r="Z99" i="12"/>
  <c r="N434" i="1" s="1"/>
  <c r="N1352" i="1" s="1"/>
  <c r="AB99" i="12"/>
  <c r="Y225" i="12"/>
  <c r="M560" i="1" s="1"/>
  <c r="M1478" i="1" s="1"/>
  <c r="W225" i="12"/>
  <c r="K560" i="1" s="1"/>
  <c r="K1478" i="1" s="1"/>
  <c r="L560" i="1"/>
  <c r="L1478" i="1" s="1"/>
  <c r="X146" i="12"/>
  <c r="W145" i="12"/>
  <c r="Y145" i="12"/>
  <c r="Z275" i="12"/>
  <c r="N610" i="1" s="1"/>
  <c r="N1528" i="1" s="1"/>
  <c r="AB275" i="12"/>
  <c r="P610" i="1" s="1"/>
  <c r="P1528" i="1" s="1"/>
  <c r="O610" i="1"/>
  <c r="O1528" i="1" s="1"/>
  <c r="Y279" i="12"/>
  <c r="W279" i="12"/>
  <c r="K614" i="1" s="1"/>
  <c r="X280" i="12"/>
  <c r="Y187" i="12"/>
  <c r="W187" i="12"/>
  <c r="X188" i="12"/>
  <c r="X284" i="12"/>
  <c r="W283" i="12"/>
  <c r="Y283" i="12"/>
  <c r="Z239" i="12"/>
  <c r="AB239" i="12"/>
  <c r="X242" i="12"/>
  <c r="R234" i="12"/>
  <c r="M875" i="1" s="1"/>
  <c r="M1793" i="1" s="1"/>
  <c r="O568" i="1"/>
  <c r="O1486" i="1" s="1"/>
  <c r="Z253" i="1"/>
  <c r="W87" i="12"/>
  <c r="K422" i="1" s="1"/>
  <c r="K1340" i="1" s="1"/>
  <c r="Y87" i="12"/>
  <c r="AB143" i="12"/>
  <c r="Z143" i="12"/>
  <c r="Z100" i="12"/>
  <c r="AB100" i="12"/>
  <c r="Y233" i="12"/>
  <c r="M568" i="1" s="1"/>
  <c r="M1486" i="1" s="1"/>
  <c r="W233" i="12"/>
  <c r="K568" i="1" s="1"/>
  <c r="K1486" i="1" s="1"/>
  <c r="L568" i="1"/>
  <c r="X234" i="12"/>
  <c r="AT100" i="12"/>
  <c r="AD179" i="12"/>
  <c r="K208" i="1" s="1"/>
  <c r="S276" i="12"/>
  <c r="N917" i="1" s="1"/>
  <c r="N1835" i="1" s="1"/>
  <c r="Q235" i="12"/>
  <c r="L876" i="1" s="1"/>
  <c r="L1794" i="1" s="1"/>
  <c r="AE234" i="12"/>
  <c r="L263" i="1" s="1"/>
  <c r="L1226" i="1"/>
  <c r="L2144" i="1" s="1"/>
  <c r="Y308" i="1" s="1"/>
  <c r="R874" i="1"/>
  <c r="Z242" i="12"/>
  <c r="AB242" i="12"/>
  <c r="S417" i="1"/>
  <c r="R208" i="1"/>
  <c r="U238" i="12"/>
  <c r="P879" i="1" s="1"/>
  <c r="P1797" i="1" s="1"/>
  <c r="S1797" i="1" s="1"/>
  <c r="L1172" i="1"/>
  <c r="L2090" i="1" s="1"/>
  <c r="Y254" i="1" s="1"/>
  <c r="AB230" i="12"/>
  <c r="Z230" i="12"/>
  <c r="R920" i="1"/>
  <c r="L426" i="1"/>
  <c r="L1344" i="1" s="1"/>
  <c r="AB120" i="1" s="1"/>
  <c r="Q820" i="1"/>
  <c r="N1221" i="1"/>
  <c r="N2139" i="1" s="1"/>
  <c r="O875" i="1"/>
  <c r="O1793" i="1" s="1"/>
  <c r="R1793" i="1" s="1"/>
  <c r="AA234" i="12"/>
  <c r="Y133" i="12"/>
  <c r="W133" i="12"/>
  <c r="K468" i="1" s="1"/>
  <c r="K1386" i="1" s="1"/>
  <c r="AA102" i="12"/>
  <c r="Z120" i="1"/>
  <c r="Z237" i="12"/>
  <c r="N572" i="1" s="1"/>
  <c r="N1490" i="1" s="1"/>
  <c r="AB237" i="12"/>
  <c r="AA146" i="12"/>
  <c r="AU102" i="12"/>
  <c r="N131" i="1" s="1"/>
  <c r="W141" i="12"/>
  <c r="Y141" i="12"/>
  <c r="X142" i="12"/>
  <c r="O129" i="1"/>
  <c r="AV101" i="12"/>
  <c r="M120" i="1"/>
  <c r="AT92" i="12"/>
  <c r="M121" i="1" s="1"/>
  <c r="Z87" i="12"/>
  <c r="N422" i="1" s="1"/>
  <c r="N1340" i="1" s="1"/>
  <c r="AB87" i="12"/>
  <c r="X238" i="12"/>
  <c r="W237" i="12"/>
  <c r="Y237" i="12"/>
  <c r="M572" i="1" s="1"/>
  <c r="M1490" i="1" s="1"/>
  <c r="S1116" i="1"/>
  <c r="N1167" i="1"/>
  <c r="N2085" i="1" s="1"/>
  <c r="R1125" i="1"/>
  <c r="AA261" i="1"/>
  <c r="R1950" i="1"/>
  <c r="P1217" i="1"/>
  <c r="P2135" i="1" s="1"/>
  <c r="R1946" i="1"/>
  <c r="M1171" i="1"/>
  <c r="M2089" i="1" s="1"/>
  <c r="R1955" i="1"/>
  <c r="AA211" i="1"/>
  <c r="R1129" i="1"/>
  <c r="R1954" i="1"/>
  <c r="R2047" i="1"/>
  <c r="L1180" i="1"/>
  <c r="L2098" i="1" s="1"/>
  <c r="Y262" i="1" s="1"/>
  <c r="L1947" i="1"/>
  <c r="Y111" i="1" s="1"/>
  <c r="AA111" i="1"/>
  <c r="Z167" i="1"/>
  <c r="Z173" i="1"/>
  <c r="L1959" i="1"/>
  <c r="Y123" i="1" s="1"/>
  <c r="AA123" i="1"/>
  <c r="Z262" i="1"/>
  <c r="AA307" i="1"/>
  <c r="AA254" i="1"/>
  <c r="AA215" i="1"/>
  <c r="AA224" i="1"/>
  <c r="AA249" i="1"/>
  <c r="AA270" i="1"/>
  <c r="Z266" i="1"/>
  <c r="Z265" i="1"/>
  <c r="AA54" i="1"/>
  <c r="Z311" i="1"/>
  <c r="Z162" i="1"/>
  <c r="L1956" i="1"/>
  <c r="Y120" i="1" s="1"/>
  <c r="AA120" i="1"/>
  <c r="Z219" i="1"/>
  <c r="L1968" i="1"/>
  <c r="Y132" i="1" s="1"/>
  <c r="AA132" i="1"/>
  <c r="AA169" i="1"/>
  <c r="AA178" i="1"/>
  <c r="AA299" i="1"/>
  <c r="AA303" i="1"/>
  <c r="Z161" i="1"/>
  <c r="Z300" i="1"/>
  <c r="AA257" i="1"/>
  <c r="S45" i="1"/>
  <c r="L1951" i="1"/>
  <c r="Y115" i="1" s="1"/>
  <c r="AA115" i="1"/>
  <c r="R1963" i="1"/>
  <c r="Z50" i="1"/>
  <c r="AA50" i="1"/>
  <c r="Z49" i="1"/>
  <c r="AA308" i="1"/>
  <c r="AA208" i="1"/>
  <c r="Z208" i="1"/>
  <c r="Z257" i="1"/>
  <c r="AA316" i="1"/>
  <c r="AA166" i="1"/>
  <c r="Z261" i="1"/>
  <c r="AA203" i="1"/>
  <c r="AA161" i="1"/>
  <c r="S517" i="1"/>
  <c r="Q517" i="1"/>
  <c r="AA993" i="1"/>
  <c r="Y50" i="1"/>
  <c r="R1914" i="1"/>
  <c r="Y53" i="1"/>
  <c r="S1527" i="1"/>
  <c r="R1029" i="1"/>
  <c r="S874" i="1"/>
  <c r="S1074" i="1"/>
  <c r="S820" i="1"/>
  <c r="AD233" i="12"/>
  <c r="K262" i="1" s="1"/>
  <c r="O619" i="1"/>
  <c r="O1537" i="1" s="1"/>
  <c r="Q285" i="12"/>
  <c r="L926" i="1" s="1"/>
  <c r="L1844" i="1" s="1"/>
  <c r="AE284" i="12"/>
  <c r="L313" i="1" s="1"/>
  <c r="K1029" i="1"/>
  <c r="K1947" i="1" s="1"/>
  <c r="Q1947" i="1" s="1"/>
  <c r="Q417" i="1"/>
  <c r="AI233" i="12"/>
  <c r="P262" i="1" s="1"/>
  <c r="O1180" i="1"/>
  <c r="O2098" i="1" s="1"/>
  <c r="S234" i="12"/>
  <c r="N875" i="1" s="1"/>
  <c r="N1793" i="1" s="1"/>
  <c r="Q1793" i="1" s="1"/>
  <c r="P280" i="12"/>
  <c r="K921" i="1" s="1"/>
  <c r="K1839" i="1" s="1"/>
  <c r="O569" i="1"/>
  <c r="O1487" i="1" s="1"/>
  <c r="L615" i="1"/>
  <c r="L1533" i="1" s="1"/>
  <c r="AF233" i="12"/>
  <c r="M262" i="1" s="1"/>
  <c r="Q1527" i="1"/>
  <c r="S609" i="1"/>
  <c r="Q874" i="1"/>
  <c r="AH280" i="12"/>
  <c r="O309" i="1" s="1"/>
  <c r="Q920" i="1"/>
  <c r="Q609" i="1"/>
  <c r="K1125" i="1"/>
  <c r="K2043" i="1" s="1"/>
  <c r="Q2043" i="1" s="1"/>
  <c r="M614" i="1"/>
  <c r="M1532" i="1" s="1"/>
  <c r="T235" i="12"/>
  <c r="U234" i="12"/>
  <c r="P875" i="1" s="1"/>
  <c r="P1793" i="1" s="1"/>
  <c r="Q281" i="12"/>
  <c r="L922" i="1" s="1"/>
  <c r="L1840" i="1" s="1"/>
  <c r="AE280" i="12"/>
  <c r="L309" i="1" s="1"/>
  <c r="Z308" i="1" s="1"/>
  <c r="AG233" i="12"/>
  <c r="N262" i="1" s="1"/>
  <c r="AG279" i="12"/>
  <c r="N308" i="1" s="1"/>
  <c r="AH234" i="12"/>
  <c r="O263" i="1" s="1"/>
  <c r="R263" i="1" s="1"/>
  <c r="R280" i="12"/>
  <c r="M921" i="1" s="1"/>
  <c r="M1839" i="1" s="1"/>
  <c r="K993" i="1"/>
  <c r="K1911" i="1" s="1"/>
  <c r="S284" i="12"/>
  <c r="N925" i="1" s="1"/>
  <c r="N1843" i="1" s="1"/>
  <c r="Q1843" i="1" s="1"/>
  <c r="M993" i="1"/>
  <c r="M1911" i="1" s="1"/>
  <c r="T285" i="12"/>
  <c r="U284" i="12"/>
  <c r="P925" i="1" s="1"/>
  <c r="P1843" i="1" s="1"/>
  <c r="S1843" i="1" s="1"/>
  <c r="AH284" i="12"/>
  <c r="O313" i="1" s="1"/>
  <c r="Q1028" i="1"/>
  <c r="S513" i="1"/>
  <c r="K1431" i="1"/>
  <c r="Q1431" i="1" s="1"/>
  <c r="AD51" i="12"/>
  <c r="AF51" i="12"/>
  <c r="Q1212" i="1"/>
  <c r="AL51" i="12"/>
  <c r="K1304" i="1" s="1"/>
  <c r="AN51" i="12"/>
  <c r="M1304" i="1" s="1"/>
  <c r="L1304" i="1"/>
  <c r="S920" i="1"/>
  <c r="Q1074" i="1"/>
  <c r="AG51" i="12"/>
  <c r="AI51" i="12"/>
  <c r="AO51" i="12"/>
  <c r="N1304" i="1" s="1"/>
  <c r="AQ51" i="12"/>
  <c r="P1304" i="1" s="1"/>
  <c r="O1304" i="1"/>
  <c r="Q866" i="1"/>
  <c r="Q2126" i="1"/>
  <c r="S559" i="1"/>
  <c r="Q1477" i="1"/>
  <c r="Q1784" i="1"/>
  <c r="Q1992" i="1"/>
  <c r="S280" i="12"/>
  <c r="N921" i="1" s="1"/>
  <c r="N1839" i="1" s="1"/>
  <c r="Q164" i="1"/>
  <c r="S866" i="1"/>
  <c r="T281" i="12"/>
  <c r="U280" i="12"/>
  <c r="P921" i="1" s="1"/>
  <c r="P1839" i="1" s="1"/>
  <c r="O1226" i="1"/>
  <c r="O2144" i="1" s="1"/>
  <c r="R870" i="1"/>
  <c r="R921" i="1"/>
  <c r="S1212" i="1"/>
  <c r="AI279" i="12"/>
  <c r="P308" i="1" s="1"/>
  <c r="O615" i="1"/>
  <c r="O1533" i="1" s="1"/>
  <c r="R54" i="1"/>
  <c r="Q992" i="1"/>
  <c r="R308" i="1"/>
  <c r="R1911" i="1"/>
  <c r="S988" i="1"/>
  <c r="Q1910" i="1"/>
  <c r="R381" i="1"/>
  <c r="Q114" i="1"/>
  <c r="R1075" i="1"/>
  <c r="Q53" i="1"/>
  <c r="S244" i="1"/>
  <c r="Q127" i="1"/>
  <c r="R262" i="1"/>
  <c r="R778" i="1"/>
  <c r="Q1381" i="1"/>
  <c r="Q119" i="1"/>
  <c r="R993" i="1"/>
  <c r="S463" i="1"/>
  <c r="S114" i="1"/>
  <c r="Q463" i="1"/>
  <c r="R261" i="1"/>
  <c r="S1992" i="1"/>
  <c r="R1993" i="1"/>
  <c r="S2130" i="1"/>
  <c r="Q1519" i="1"/>
  <c r="Q2130" i="1"/>
  <c r="S1477" i="1"/>
  <c r="S2126" i="1"/>
  <c r="S1784" i="1"/>
  <c r="S1381" i="1"/>
  <c r="R2131" i="1"/>
  <c r="S381" i="1"/>
  <c r="S1299" i="1"/>
  <c r="R1696" i="1"/>
  <c r="R2089" i="1"/>
  <c r="Q1906" i="1"/>
  <c r="S1906" i="1"/>
  <c r="R1299" i="1"/>
  <c r="S1485" i="1"/>
  <c r="S567" i="1"/>
  <c r="L1080" i="1"/>
  <c r="L1998" i="1" s="1"/>
  <c r="Y162" i="1" s="1"/>
  <c r="S555" i="1"/>
  <c r="S1473" i="1"/>
  <c r="N1218" i="1"/>
  <c r="N2136" i="1" s="1"/>
  <c r="K1179" i="1"/>
  <c r="K2097" i="1" s="1"/>
  <c r="S1651" i="1"/>
  <c r="S733" i="1"/>
  <c r="Q2009" i="1"/>
  <c r="Q1091" i="1"/>
  <c r="M1914" i="1"/>
  <c r="S1914" i="1" s="1"/>
  <c r="S996" i="1"/>
  <c r="R1356" i="1"/>
  <c r="R438" i="1"/>
  <c r="K430" i="1"/>
  <c r="K1348" i="1" s="1"/>
  <c r="L430" i="1"/>
  <c r="L1348" i="1" s="1"/>
  <c r="AB124" i="1" s="1"/>
  <c r="S1947" i="1"/>
  <c r="S1029" i="1"/>
  <c r="L573" i="1"/>
  <c r="L1491" i="1" s="1"/>
  <c r="R1439" i="1"/>
  <c r="R521" i="1"/>
  <c r="AF237" i="12"/>
  <c r="M266" i="1" s="1"/>
  <c r="L1184" i="1"/>
  <c r="L2102" i="1" s="1"/>
  <c r="Y266" i="1" s="1"/>
  <c r="AD237" i="12"/>
  <c r="K266" i="1" s="1"/>
  <c r="T256" i="12"/>
  <c r="AA251" i="12"/>
  <c r="U251" i="12"/>
  <c r="P892" i="1" s="1"/>
  <c r="P1810" i="1" s="1"/>
  <c r="T247" i="12"/>
  <c r="AA247" i="12" s="1"/>
  <c r="S251" i="12"/>
  <c r="N892" i="1" s="1"/>
  <c r="N1810" i="1" s="1"/>
  <c r="O892" i="1"/>
  <c r="O1810" i="1" s="1"/>
  <c r="AH251" i="12"/>
  <c r="O280" i="1" s="1"/>
  <c r="P539" i="1"/>
  <c r="P1457" i="1" s="1"/>
  <c r="O539" i="1"/>
  <c r="O1457" i="1" s="1"/>
  <c r="N539" i="1"/>
  <c r="N1457" i="1" s="1"/>
  <c r="Q1208" i="1"/>
  <c r="AF145" i="12"/>
  <c r="M174" i="1" s="1"/>
  <c r="L1092" i="1"/>
  <c r="L2010" i="1" s="1"/>
  <c r="Y174" i="1" s="1"/>
  <c r="AD145" i="12"/>
  <c r="K174" i="1" s="1"/>
  <c r="P1042" i="1"/>
  <c r="P1960" i="1" s="1"/>
  <c r="K1133" i="1"/>
  <c r="K2051" i="1" s="1"/>
  <c r="Q215" i="1"/>
  <c r="S1494" i="1"/>
  <c r="S576" i="1"/>
  <c r="S1303" i="1"/>
  <c r="S385" i="1"/>
  <c r="S1942" i="1"/>
  <c r="S1024" i="1"/>
  <c r="K1087" i="1"/>
  <c r="K2005" i="1" s="1"/>
  <c r="O930" i="1"/>
  <c r="O1848" i="1" s="1"/>
  <c r="AH289" i="12"/>
  <c r="O318" i="1" s="1"/>
  <c r="U289" i="12"/>
  <c r="P930" i="1" s="1"/>
  <c r="P1848" i="1" s="1"/>
  <c r="S289" i="12"/>
  <c r="N930" i="1" s="1"/>
  <c r="N1848" i="1" s="1"/>
  <c r="L791" i="1"/>
  <c r="L1709" i="1" s="1"/>
  <c r="P150" i="12"/>
  <c r="K791" i="1" s="1"/>
  <c r="K1709" i="1" s="1"/>
  <c r="R150" i="12"/>
  <c r="M791" i="1" s="1"/>
  <c r="M1709" i="1" s="1"/>
  <c r="AE150" i="12"/>
  <c r="L179" i="1" s="1"/>
  <c r="Q1746" i="1"/>
  <c r="Q828" i="1"/>
  <c r="R1746" i="1"/>
  <c r="R828" i="1"/>
  <c r="W200" i="12"/>
  <c r="K535" i="1" s="1"/>
  <c r="K1453" i="1" s="1"/>
  <c r="Y200" i="12"/>
  <c r="M535" i="1" s="1"/>
  <c r="M1453" i="1" s="1"/>
  <c r="L535" i="1"/>
  <c r="L1453" i="1" s="1"/>
  <c r="Q1658" i="1"/>
  <c r="Q740" i="1"/>
  <c r="M1167" i="1"/>
  <c r="M2085" i="1" s="1"/>
  <c r="S249" i="1"/>
  <c r="P1179" i="1"/>
  <c r="P2097" i="1" s="1"/>
  <c r="Q567" i="1"/>
  <c r="Q1485" i="1"/>
  <c r="Q1842" i="1"/>
  <c r="Q924" i="1"/>
  <c r="K1175" i="1"/>
  <c r="K2093" i="1" s="1"/>
  <c r="Q257" i="1"/>
  <c r="M1226" i="1"/>
  <c r="M2144" i="1" s="1"/>
  <c r="O1223" i="1"/>
  <c r="O2141" i="1" s="1"/>
  <c r="K1079" i="1"/>
  <c r="K1997" i="1" s="1"/>
  <c r="Q1523" i="1"/>
  <c r="Q605" i="1"/>
  <c r="R606" i="1"/>
  <c r="Q555" i="1"/>
  <c r="Q1473" i="1"/>
  <c r="Q568" i="1"/>
  <c r="N1225" i="1"/>
  <c r="N2143" i="1" s="1"/>
  <c r="P1234" i="1"/>
  <c r="P2152" i="1" s="1"/>
  <c r="Q1788" i="1"/>
  <c r="Q870" i="1"/>
  <c r="K1225" i="1"/>
  <c r="K2143" i="1" s="1"/>
  <c r="M1179" i="1"/>
  <c r="M2097" i="1" s="1"/>
  <c r="Q622" i="1"/>
  <c r="Q1540" i="1"/>
  <c r="AI96" i="12"/>
  <c r="O1043" i="1"/>
  <c r="O1961" i="1" s="1"/>
  <c r="AG96" i="12"/>
  <c r="S1955" i="1"/>
  <c r="S1037" i="1"/>
  <c r="R2039" i="1"/>
  <c r="R1121" i="1"/>
  <c r="L473" i="1"/>
  <c r="L1391" i="1" s="1"/>
  <c r="K1188" i="1"/>
  <c r="K2106" i="1" s="1"/>
  <c r="O386" i="1"/>
  <c r="P386" i="1"/>
  <c r="N386" i="1"/>
  <c r="S692" i="1"/>
  <c r="M1610" i="1"/>
  <c r="S1610" i="1" s="1"/>
  <c r="AI237" i="12"/>
  <c r="P266" i="1" s="1"/>
  <c r="O1184" i="1"/>
  <c r="O2102" i="1" s="1"/>
  <c r="AG237" i="12"/>
  <c r="N266" i="1" s="1"/>
  <c r="Q2000" i="1"/>
  <c r="Q1082" i="1"/>
  <c r="L427" i="1"/>
  <c r="L1345" i="1" s="1"/>
  <c r="AB121" i="1" s="1"/>
  <c r="K1038" i="1"/>
  <c r="K1956" i="1" s="1"/>
  <c r="P1171" i="1"/>
  <c r="P2089" i="1" s="1"/>
  <c r="Q381" i="1"/>
  <c r="Q1448" i="1"/>
  <c r="Q530" i="1"/>
  <c r="Q289" i="12"/>
  <c r="AE288" i="12"/>
  <c r="L317" i="1" s="1"/>
  <c r="R288" i="12"/>
  <c r="M929" i="1" s="1"/>
  <c r="M1847" i="1" s="1"/>
  <c r="P288" i="12"/>
  <c r="K929" i="1" s="1"/>
  <c r="K1847" i="1" s="1"/>
  <c r="L929" i="1"/>
  <c r="L1847" i="1" s="1"/>
  <c r="AF292" i="12"/>
  <c r="M321" i="1" s="1"/>
  <c r="L1239" i="1"/>
  <c r="L2157" i="1" s="1"/>
  <c r="Y321" i="1" s="1"/>
  <c r="AD292" i="12"/>
  <c r="K321" i="1" s="1"/>
  <c r="P1083" i="1"/>
  <c r="P2001" i="1" s="1"/>
  <c r="S2055" i="1"/>
  <c r="S1137" i="1"/>
  <c r="S1356" i="1"/>
  <c r="S438" i="1"/>
  <c r="S1700" i="1"/>
  <c r="S782" i="1"/>
  <c r="Q2042" i="1"/>
  <c r="Q1124" i="1"/>
  <c r="S1654" i="1"/>
  <c r="S736" i="1"/>
  <c r="Q1402" i="1"/>
  <c r="Q484" i="1"/>
  <c r="S2084" i="1"/>
  <c r="S1166" i="1"/>
  <c r="R2143" i="1"/>
  <c r="R1225" i="1"/>
  <c r="Q601" i="1"/>
  <c r="Q778" i="1"/>
  <c r="Q879" i="1"/>
  <c r="S1393" i="1"/>
  <c r="S475" i="1"/>
  <c r="P1075" i="1"/>
  <c r="P1993" i="1" s="1"/>
  <c r="R925" i="1"/>
  <c r="S1439" i="1"/>
  <c r="S521" i="1"/>
  <c r="Q1955" i="1"/>
  <c r="Q1037" i="1"/>
  <c r="S778" i="1"/>
  <c r="L572" i="1"/>
  <c r="L1490" i="1" s="1"/>
  <c r="K572" i="1"/>
  <c r="K1490" i="1" s="1"/>
  <c r="R1796" i="1"/>
  <c r="R878" i="1"/>
  <c r="M54" i="1"/>
  <c r="M997" i="1"/>
  <c r="AI246" i="12"/>
  <c r="P275" i="1" s="1"/>
  <c r="O1193" i="1"/>
  <c r="O2111" i="1" s="1"/>
  <c r="AG246" i="12"/>
  <c r="N275" i="1" s="1"/>
  <c r="N1188" i="1"/>
  <c r="N2106" i="1" s="1"/>
  <c r="O880" i="1"/>
  <c r="O1798" i="1" s="1"/>
  <c r="U239" i="12"/>
  <c r="P880" i="1" s="1"/>
  <c r="P1798" i="1" s="1"/>
  <c r="AH239" i="12"/>
  <c r="O268" i="1" s="1"/>
  <c r="S239" i="12"/>
  <c r="N880" i="1" s="1"/>
  <c r="N1798" i="1" s="1"/>
  <c r="T240" i="12"/>
  <c r="AA240" i="12" s="1"/>
  <c r="P1041" i="1"/>
  <c r="P1959" i="1" s="1"/>
  <c r="P427" i="1"/>
  <c r="P1345" i="1" s="1"/>
  <c r="N427" i="1"/>
  <c r="N1345" i="1" s="1"/>
  <c r="O427" i="1"/>
  <c r="O1345" i="1" s="1"/>
  <c r="R2060" i="1"/>
  <c r="R1142" i="1"/>
  <c r="P422" i="1"/>
  <c r="P1340" i="1" s="1"/>
  <c r="O422" i="1"/>
  <c r="O1340" i="1" s="1"/>
  <c r="S1646" i="1"/>
  <c r="S728" i="1"/>
  <c r="R1646" i="1"/>
  <c r="R728" i="1"/>
  <c r="S2080" i="1"/>
  <c r="S1162" i="1"/>
  <c r="Q1347" i="1"/>
  <c r="Q429" i="1"/>
  <c r="Q1963" i="1"/>
  <c r="Q1045" i="1"/>
  <c r="R1704" i="1"/>
  <c r="R786" i="1"/>
  <c r="Q2046" i="1"/>
  <c r="Q1128" i="1"/>
  <c r="P573" i="1"/>
  <c r="P1491" i="1" s="1"/>
  <c r="O573" i="1"/>
  <c r="O1491" i="1" s="1"/>
  <c r="Q1942" i="1"/>
  <c r="Q1024" i="1"/>
  <c r="S2038" i="1"/>
  <c r="S1120" i="1"/>
  <c r="R2085" i="1"/>
  <c r="R1167" i="1"/>
  <c r="N1042" i="1"/>
  <c r="N1960" i="1" s="1"/>
  <c r="O871" i="1"/>
  <c r="O1789" i="1" s="1"/>
  <c r="U230" i="12"/>
  <c r="P871" i="1" s="1"/>
  <c r="P1789" i="1" s="1"/>
  <c r="AH230" i="12"/>
  <c r="O259" i="1" s="1"/>
  <c r="S230" i="12"/>
  <c r="N871" i="1" s="1"/>
  <c r="N1789" i="1" s="1"/>
  <c r="S1427" i="1"/>
  <c r="S509" i="1"/>
  <c r="R1213" i="1"/>
  <c r="L892" i="1"/>
  <c r="L1810" i="1" s="1"/>
  <c r="Q247" i="12"/>
  <c r="AE251" i="12"/>
  <c r="L280" i="1" s="1"/>
  <c r="Q256" i="12"/>
  <c r="X251" i="12"/>
  <c r="R251" i="12"/>
  <c r="M892" i="1" s="1"/>
  <c r="M1810" i="1" s="1"/>
  <c r="P251" i="12"/>
  <c r="K892" i="1" s="1"/>
  <c r="K1810" i="1" s="1"/>
  <c r="Q243" i="12"/>
  <c r="L883" i="1"/>
  <c r="L1801" i="1" s="1"/>
  <c r="AE242" i="12"/>
  <c r="L271" i="1" s="1"/>
  <c r="R242" i="12"/>
  <c r="M883" i="1" s="1"/>
  <c r="M1801" i="1" s="1"/>
  <c r="P242" i="12"/>
  <c r="K883" i="1" s="1"/>
  <c r="K1801" i="1" s="1"/>
  <c r="Q988" i="1"/>
  <c r="S1950" i="1"/>
  <c r="S1032" i="1"/>
  <c r="S1750" i="1"/>
  <c r="S832" i="1"/>
  <c r="T143" i="12"/>
  <c r="O783" i="1"/>
  <c r="O1701" i="1" s="1"/>
  <c r="U142" i="12"/>
  <c r="P783" i="1" s="1"/>
  <c r="P1701" i="1" s="1"/>
  <c r="S142" i="12"/>
  <c r="N783" i="1" s="1"/>
  <c r="N1701" i="1" s="1"/>
  <c r="AH142" i="12"/>
  <c r="O171" i="1" s="1"/>
  <c r="P1087" i="1"/>
  <c r="P2005" i="1" s="1"/>
  <c r="R1050" i="1"/>
  <c r="R169" i="1"/>
  <c r="AI292" i="12"/>
  <c r="P321" i="1" s="1"/>
  <c r="O1239" i="1"/>
  <c r="O2157" i="1" s="1"/>
  <c r="AG292" i="12"/>
  <c r="N321" i="1" s="1"/>
  <c r="L518" i="1"/>
  <c r="L1436" i="1" s="1"/>
  <c r="M518" i="1"/>
  <c r="M1436" i="1" s="1"/>
  <c r="K518" i="1"/>
  <c r="K1436" i="1" s="1"/>
  <c r="L825" i="1"/>
  <c r="L1743" i="1" s="1"/>
  <c r="P184" i="12"/>
  <c r="K825" i="1" s="1"/>
  <c r="K1743" i="1" s="1"/>
  <c r="R184" i="12"/>
  <c r="M825" i="1" s="1"/>
  <c r="M1743" i="1" s="1"/>
  <c r="AE184" i="12"/>
  <c r="L213" i="1" s="1"/>
  <c r="M1041" i="1"/>
  <c r="M1959" i="1" s="1"/>
  <c r="Q151" i="12"/>
  <c r="W154" i="12"/>
  <c r="K489" i="1" s="1"/>
  <c r="K1407" i="1" s="1"/>
  <c r="L489" i="1"/>
  <c r="L1407" i="1" s="1"/>
  <c r="Y154" i="12"/>
  <c r="M489" i="1" s="1"/>
  <c r="M1407" i="1" s="1"/>
  <c r="R2097" i="1"/>
  <c r="R1179" i="1"/>
  <c r="R2152" i="1"/>
  <c r="R1234" i="1"/>
  <c r="S1834" i="1"/>
  <c r="S916" i="1"/>
  <c r="L1222" i="1"/>
  <c r="L2140" i="1" s="1"/>
  <c r="Y304" i="1" s="1"/>
  <c r="R304" i="1"/>
  <c r="AD275" i="12"/>
  <c r="K304" i="1" s="1"/>
  <c r="AF275" i="12"/>
  <c r="M304" i="1" s="1"/>
  <c r="AF187" i="12"/>
  <c r="M216" i="1" s="1"/>
  <c r="L1134" i="1"/>
  <c r="L2052" i="1" s="1"/>
  <c r="Y216" i="1" s="1"/>
  <c r="R216" i="1"/>
  <c r="AD187" i="12"/>
  <c r="K216" i="1" s="1"/>
  <c r="Q189" i="12"/>
  <c r="L829" i="1"/>
  <c r="L1747" i="1" s="1"/>
  <c r="R188" i="12"/>
  <c r="M829" i="1" s="1"/>
  <c r="M1747" i="1" s="1"/>
  <c r="AE188" i="12"/>
  <c r="L217" i="1" s="1"/>
  <c r="Z216" i="1" s="1"/>
  <c r="P188" i="12"/>
  <c r="K829" i="1" s="1"/>
  <c r="K1747" i="1" s="1"/>
  <c r="P1096" i="1"/>
  <c r="P2014" i="1" s="1"/>
  <c r="O560" i="1"/>
  <c r="O1478" i="1" s="1"/>
  <c r="P560" i="1"/>
  <c r="P1478" i="1" s="1"/>
  <c r="N560" i="1"/>
  <c r="N1478" i="1" s="1"/>
  <c r="S992" i="1"/>
  <c r="AF200" i="12"/>
  <c r="M229" i="1" s="1"/>
  <c r="L1147" i="1"/>
  <c r="L2065" i="1" s="1"/>
  <c r="Y229" i="1" s="1"/>
  <c r="R229" i="1"/>
  <c r="AD200" i="12"/>
  <c r="K229" i="1" s="1"/>
  <c r="S1759" i="1"/>
  <c r="S841" i="1"/>
  <c r="M434" i="1"/>
  <c r="M1352" i="1" s="1"/>
  <c r="L434" i="1"/>
  <c r="L1352" i="1" s="1"/>
  <c r="AB128" i="1" s="1"/>
  <c r="K434" i="1"/>
  <c r="K1352" i="1" s="1"/>
  <c r="M1096" i="1"/>
  <c r="M2014" i="1" s="1"/>
  <c r="S178" i="1"/>
  <c r="S157" i="1"/>
  <c r="Q1988" i="1"/>
  <c r="Q1070" i="1"/>
  <c r="S601" i="1"/>
  <c r="N1179" i="1"/>
  <c r="N2097" i="1" s="1"/>
  <c r="S1842" i="1"/>
  <c r="S924" i="1"/>
  <c r="K1226" i="1"/>
  <c r="K2144" i="1" s="1"/>
  <c r="S605" i="1"/>
  <c r="S1523" i="1"/>
  <c r="Q875" i="1"/>
  <c r="O1230" i="1"/>
  <c r="O2148" i="1" s="1"/>
  <c r="R692" i="1"/>
  <c r="L1610" i="1"/>
  <c r="R1610" i="1" s="1"/>
  <c r="M1038" i="1"/>
  <c r="M1956" i="1" s="1"/>
  <c r="S1851" i="1"/>
  <c r="S933" i="1"/>
  <c r="O489" i="1"/>
  <c r="O1407" i="1" s="1"/>
  <c r="AB154" i="12"/>
  <c r="P489" i="1" s="1"/>
  <c r="P1407" i="1" s="1"/>
  <c r="Z154" i="12"/>
  <c r="N489" i="1" s="1"/>
  <c r="N1407" i="1" s="1"/>
  <c r="R1393" i="1"/>
  <c r="R475" i="1"/>
  <c r="R1842" i="1"/>
  <c r="R924" i="1"/>
  <c r="P1188" i="1"/>
  <c r="P2106" i="1" s="1"/>
  <c r="K1914" i="1"/>
  <c r="Q1914" i="1" s="1"/>
  <c r="Q996" i="1"/>
  <c r="P1146" i="1"/>
  <c r="P2064" i="1" s="1"/>
  <c r="L1034" i="1"/>
  <c r="AD87" i="12"/>
  <c r="AF87" i="12"/>
  <c r="O1176" i="1"/>
  <c r="O2094" i="1" s="1"/>
  <c r="AG229" i="12"/>
  <c r="N258" i="1" s="1"/>
  <c r="AI229" i="12"/>
  <c r="P258" i="1" s="1"/>
  <c r="P1033" i="1"/>
  <c r="P1951" i="1" s="1"/>
  <c r="T102" i="12"/>
  <c r="O742" i="1"/>
  <c r="O1660" i="1" s="1"/>
  <c r="U101" i="12"/>
  <c r="P742" i="1" s="1"/>
  <c r="P1660" i="1" s="1"/>
  <c r="AH101" i="12"/>
  <c r="S101" i="12"/>
  <c r="N742" i="1" s="1"/>
  <c r="N1660" i="1" s="1"/>
  <c r="AI141" i="12"/>
  <c r="P170" i="1" s="1"/>
  <c r="O1088" i="1"/>
  <c r="O2006" i="1" s="1"/>
  <c r="AG141" i="12"/>
  <c r="N170" i="1" s="1"/>
  <c r="S1339" i="1"/>
  <c r="S421" i="1"/>
  <c r="L1130" i="1"/>
  <c r="L2048" i="1" s="1"/>
  <c r="Y212" i="1" s="1"/>
  <c r="R212" i="1"/>
  <c r="AF183" i="12"/>
  <c r="M212" i="1" s="1"/>
  <c r="AD183" i="12"/>
  <c r="K212" i="1" s="1"/>
  <c r="R1742" i="1"/>
  <c r="R824" i="1"/>
  <c r="R1041" i="1"/>
  <c r="Q613" i="1"/>
  <c r="Q1531" i="1"/>
  <c r="M1175" i="1"/>
  <c r="M2093" i="1" s="1"/>
  <c r="S257" i="1"/>
  <c r="S1830" i="1"/>
  <c r="S912" i="1"/>
  <c r="P1225" i="1"/>
  <c r="P2143" i="1" s="1"/>
  <c r="K1234" i="1"/>
  <c r="K2152" i="1" s="1"/>
  <c r="N1234" i="1"/>
  <c r="N2152" i="1" s="1"/>
  <c r="S1481" i="1"/>
  <c r="S563" i="1"/>
  <c r="S1788" i="1"/>
  <c r="S870" i="1"/>
  <c r="S1432" i="1"/>
  <c r="S514" i="1"/>
  <c r="S622" i="1"/>
  <c r="S1540" i="1"/>
  <c r="P1222" i="1"/>
  <c r="P2140" i="1" s="1"/>
  <c r="O738" i="1"/>
  <c r="O1656" i="1" s="1"/>
  <c r="AH97" i="12"/>
  <c r="U97" i="12"/>
  <c r="P738" i="1" s="1"/>
  <c r="P1656" i="1" s="1"/>
  <c r="S97" i="12"/>
  <c r="N738" i="1" s="1"/>
  <c r="N1656" i="1" s="1"/>
  <c r="K1121" i="1"/>
  <c r="K2039" i="1" s="1"/>
  <c r="Q203" i="1"/>
  <c r="K386" i="1"/>
  <c r="L386" i="1"/>
  <c r="M386" i="1"/>
  <c r="L998" i="1"/>
  <c r="L55" i="1"/>
  <c r="P572" i="1"/>
  <c r="P1490" i="1" s="1"/>
  <c r="O572" i="1"/>
  <c r="O1490" i="1" s="1"/>
  <c r="T147" i="12"/>
  <c r="O787" i="1"/>
  <c r="O1705" i="1" s="1"/>
  <c r="AH146" i="12"/>
  <c r="O175" i="1" s="1"/>
  <c r="U146" i="12"/>
  <c r="P787" i="1" s="1"/>
  <c r="P1705" i="1" s="1"/>
  <c r="S146" i="12"/>
  <c r="N787" i="1" s="1"/>
  <c r="N1705" i="1" s="1"/>
  <c r="Q1651" i="1"/>
  <c r="Q733" i="1"/>
  <c r="N1171" i="1"/>
  <c r="N2089" i="1" s="1"/>
  <c r="Q253" i="1"/>
  <c r="Q1299" i="1"/>
  <c r="P1150" i="1"/>
  <c r="P2068" i="1" s="1"/>
  <c r="R1448" i="1"/>
  <c r="R530" i="1"/>
  <c r="P434" i="1"/>
  <c r="P1352" i="1" s="1"/>
  <c r="O434" i="1"/>
  <c r="O1352" i="1" s="1"/>
  <c r="L938" i="1"/>
  <c r="L1856" i="1" s="1"/>
  <c r="AE297" i="12"/>
  <c r="L326" i="1" s="1"/>
  <c r="R297" i="12"/>
  <c r="M938" i="1" s="1"/>
  <c r="M1856" i="1" s="1"/>
  <c r="P297" i="12"/>
  <c r="K938" i="1" s="1"/>
  <c r="K1856" i="1" s="1"/>
  <c r="Q302" i="12"/>
  <c r="X297" i="12"/>
  <c r="Q293" i="12"/>
  <c r="R1851" i="1"/>
  <c r="R933" i="1"/>
  <c r="N1083" i="1"/>
  <c r="N2001" i="1" s="1"/>
  <c r="Q1700" i="1"/>
  <c r="Q782" i="1"/>
  <c r="R1700" i="1"/>
  <c r="R782" i="1"/>
  <c r="S118" i="1"/>
  <c r="AF95" i="12"/>
  <c r="L1042" i="1"/>
  <c r="R124" i="1"/>
  <c r="AD95" i="12"/>
  <c r="R484" i="1"/>
  <c r="R1402" i="1"/>
  <c r="S265" i="1"/>
  <c r="S303" i="1"/>
  <c r="M1221" i="1"/>
  <c r="M2139" i="1" s="1"/>
  <c r="Q1696" i="1"/>
  <c r="AF238" i="12"/>
  <c r="M267" i="1" s="1"/>
  <c r="L1185" i="1"/>
  <c r="L2103" i="1" s="1"/>
  <c r="Y267" i="1" s="1"/>
  <c r="AD238" i="12"/>
  <c r="K267" i="1" s="1"/>
  <c r="Q2055" i="1"/>
  <c r="Q1137" i="1"/>
  <c r="R1083" i="1"/>
  <c r="S1696" i="1"/>
  <c r="M1084" i="1"/>
  <c r="M2002" i="1" s="1"/>
  <c r="Q1796" i="1"/>
  <c r="Q878" i="1"/>
  <c r="K54" i="1"/>
  <c r="K997" i="1"/>
  <c r="O883" i="1"/>
  <c r="O1801" i="1" s="1"/>
  <c r="S242" i="12"/>
  <c r="N883" i="1" s="1"/>
  <c r="N1801" i="1" s="1"/>
  <c r="U242" i="12"/>
  <c r="P883" i="1" s="1"/>
  <c r="P1801" i="1" s="1"/>
  <c r="AH242" i="12"/>
  <c r="O271" i="1" s="1"/>
  <c r="AB246" i="12"/>
  <c r="P581" i="1" s="1"/>
  <c r="P1499" i="1" s="1"/>
  <c r="O581" i="1"/>
  <c r="O1499" i="1" s="1"/>
  <c r="Z246" i="12"/>
  <c r="N581" i="1" s="1"/>
  <c r="N1499" i="1" s="1"/>
  <c r="S164" i="1"/>
  <c r="AG92" i="12"/>
  <c r="O1039" i="1"/>
  <c r="O1957" i="1" s="1"/>
  <c r="AI92" i="12"/>
  <c r="M1142" i="1"/>
  <c r="M2060" i="1" s="1"/>
  <c r="S224" i="1"/>
  <c r="Q101" i="12"/>
  <c r="L741" i="1"/>
  <c r="L1659" i="1" s="1"/>
  <c r="AC129" i="1" s="1"/>
  <c r="AE100" i="12"/>
  <c r="R100" i="12"/>
  <c r="M741" i="1" s="1"/>
  <c r="M1659" i="1" s="1"/>
  <c r="P100" i="12"/>
  <c r="K741" i="1" s="1"/>
  <c r="K1659" i="1" s="1"/>
  <c r="Q1646" i="1"/>
  <c r="Q728" i="1"/>
  <c r="R1347" i="1"/>
  <c r="R429" i="1"/>
  <c r="M480" i="1"/>
  <c r="M1398" i="1" s="1"/>
  <c r="L480" i="1"/>
  <c r="L1398" i="1" s="1"/>
  <c r="K480" i="1"/>
  <c r="K1398" i="1" s="1"/>
  <c r="S1704" i="1"/>
  <c r="S786" i="1"/>
  <c r="Q311" i="1"/>
  <c r="AI238" i="12"/>
  <c r="P267" i="1" s="1"/>
  <c r="R1477" i="1"/>
  <c r="R559" i="1"/>
  <c r="S2042" i="1"/>
  <c r="S1124" i="1"/>
  <c r="R1033" i="1"/>
  <c r="Q111" i="1"/>
  <c r="R2051" i="1"/>
  <c r="R1133" i="1"/>
  <c r="R1427" i="1"/>
  <c r="R509" i="1"/>
  <c r="Q1494" i="1"/>
  <c r="Q576" i="1"/>
  <c r="L581" i="1"/>
  <c r="L1499" i="1" s="1"/>
  <c r="Y246" i="12"/>
  <c r="M581" i="1" s="1"/>
  <c r="M1499" i="1" s="1"/>
  <c r="W246" i="12"/>
  <c r="K581" i="1" s="1"/>
  <c r="K1499" i="1" s="1"/>
  <c r="S1805" i="1"/>
  <c r="S887" i="1"/>
  <c r="P997" i="1"/>
  <c r="P1915" i="1" s="1"/>
  <c r="P54" i="1"/>
  <c r="R1303" i="1"/>
  <c r="R385" i="1"/>
  <c r="L1138" i="1"/>
  <c r="L2056" i="1" s="1"/>
  <c r="Y220" i="1" s="1"/>
  <c r="R220" i="1"/>
  <c r="AF191" i="12"/>
  <c r="M220" i="1" s="1"/>
  <c r="AD191" i="12"/>
  <c r="K220" i="1" s="1"/>
  <c r="P435" i="1"/>
  <c r="P1353" i="1" s="1"/>
  <c r="O435" i="1"/>
  <c r="O1353" i="1" s="1"/>
  <c r="N435" i="1"/>
  <c r="N1353" i="1" s="1"/>
  <c r="N1087" i="1"/>
  <c r="N2005" i="1" s="1"/>
  <c r="K1050" i="1"/>
  <c r="K1968" i="1" s="1"/>
  <c r="R2005" i="1"/>
  <c r="R1087" i="1"/>
  <c r="S165" i="1"/>
  <c r="Q1339" i="1"/>
  <c r="Q421" i="1"/>
  <c r="S288" i="12"/>
  <c r="N929" i="1" s="1"/>
  <c r="N1847" i="1" s="1"/>
  <c r="O929" i="1"/>
  <c r="O1847" i="1" s="1"/>
  <c r="U288" i="12"/>
  <c r="P929" i="1" s="1"/>
  <c r="P1847" i="1" s="1"/>
  <c r="AH288" i="12"/>
  <c r="O317" i="1" s="1"/>
  <c r="Q244" i="1"/>
  <c r="Q1742" i="1"/>
  <c r="Q824" i="1"/>
  <c r="K1041" i="1"/>
  <c r="K1959" i="1" s="1"/>
  <c r="S127" i="1"/>
  <c r="AF154" i="12"/>
  <c r="M183" i="1" s="1"/>
  <c r="L1101" i="1"/>
  <c r="L2019" i="1" s="1"/>
  <c r="Y183" i="1" s="1"/>
  <c r="AD154" i="12"/>
  <c r="K183" i="1" s="1"/>
  <c r="R1713" i="1"/>
  <c r="R795" i="1"/>
  <c r="S2047" i="1"/>
  <c r="S1129" i="1"/>
  <c r="S311" i="1"/>
  <c r="S256" i="1"/>
  <c r="L610" i="1"/>
  <c r="L1528" i="1" s="1"/>
  <c r="M610" i="1"/>
  <c r="M1528" i="1" s="1"/>
  <c r="K610" i="1"/>
  <c r="K1528" i="1" s="1"/>
  <c r="R1834" i="1"/>
  <c r="R916" i="1"/>
  <c r="S1746" i="1"/>
  <c r="S828" i="1"/>
  <c r="N1096" i="1"/>
  <c r="N2014" i="1" s="1"/>
  <c r="O1172" i="1"/>
  <c r="O2090" i="1" s="1"/>
  <c r="R254" i="1"/>
  <c r="AI225" i="12"/>
  <c r="P254" i="1" s="1"/>
  <c r="AG225" i="12"/>
  <c r="N254" i="1" s="1"/>
  <c r="R1784" i="1"/>
  <c r="R866" i="1"/>
  <c r="S1910" i="1"/>
  <c r="Q1759" i="1"/>
  <c r="Q841" i="1"/>
  <c r="R1759" i="1"/>
  <c r="R841" i="1"/>
  <c r="P1050" i="1"/>
  <c r="P1968" i="1" s="1"/>
  <c r="L1046" i="1"/>
  <c r="AF99" i="12"/>
  <c r="AD99" i="12"/>
  <c r="Q118" i="1"/>
  <c r="K1096" i="1"/>
  <c r="K2014" i="1" s="1"/>
  <c r="Q178" i="1"/>
  <c r="Q2134" i="1"/>
  <c r="Q1216" i="1"/>
  <c r="Q2084" i="1"/>
  <c r="Q1166" i="1"/>
  <c r="Q303" i="1"/>
  <c r="Q302" i="1"/>
  <c r="K1167" i="1"/>
  <c r="K2085" i="1" s="1"/>
  <c r="Q249" i="1"/>
  <c r="M1079" i="1"/>
  <c r="M1997" i="1" s="1"/>
  <c r="L1218" i="1"/>
  <c r="L2136" i="1" s="1"/>
  <c r="Y300" i="1" s="1"/>
  <c r="R300" i="1"/>
  <c r="M1225" i="1"/>
  <c r="M2143" i="1" s="1"/>
  <c r="P1213" i="1"/>
  <c r="P2131" i="1" s="1"/>
  <c r="S295" i="1"/>
  <c r="P431" i="1"/>
  <c r="P1349" i="1" s="1"/>
  <c r="O431" i="1"/>
  <c r="O1349" i="1" s="1"/>
  <c r="N431" i="1"/>
  <c r="N1349" i="1" s="1"/>
  <c r="M1188" i="1"/>
  <c r="M2106" i="1" s="1"/>
  <c r="S270" i="1"/>
  <c r="AI145" i="12"/>
  <c r="P174" i="1" s="1"/>
  <c r="O1092" i="1"/>
  <c r="O2010" i="1" s="1"/>
  <c r="AG145" i="12"/>
  <c r="N174" i="1" s="1"/>
  <c r="R1651" i="1"/>
  <c r="R733" i="1"/>
  <c r="N1038" i="1"/>
  <c r="N1956" i="1" s="1"/>
  <c r="S1448" i="1"/>
  <c r="S530" i="1"/>
  <c r="L1088" i="1"/>
  <c r="L2006" i="1" s="1"/>
  <c r="Y170" i="1" s="1"/>
  <c r="AF141" i="12"/>
  <c r="M170" i="1" s="1"/>
  <c r="AD141" i="12"/>
  <c r="K170" i="1" s="1"/>
  <c r="R170" i="1"/>
  <c r="R1381" i="1"/>
  <c r="R463" i="1"/>
  <c r="Q97" i="12"/>
  <c r="L737" i="1"/>
  <c r="L1655" i="1" s="1"/>
  <c r="AC125" i="1" s="1"/>
  <c r="AE96" i="12"/>
  <c r="R96" i="12"/>
  <c r="M737" i="1" s="1"/>
  <c r="M1655" i="1" s="1"/>
  <c r="P96" i="12"/>
  <c r="K737" i="1" s="1"/>
  <c r="K1655" i="1" s="1"/>
  <c r="S2138" i="1"/>
  <c r="S1220" i="1"/>
  <c r="Q240" i="12"/>
  <c r="L880" i="1"/>
  <c r="L1798" i="1" s="1"/>
  <c r="AE239" i="12"/>
  <c r="L268" i="1" s="1"/>
  <c r="Z267" i="1" s="1"/>
  <c r="R239" i="12"/>
  <c r="M880" i="1" s="1"/>
  <c r="M1798" i="1" s="1"/>
  <c r="P239" i="12"/>
  <c r="K880" i="1" s="1"/>
  <c r="K1798" i="1" s="1"/>
  <c r="R2139" i="1"/>
  <c r="R1221" i="1"/>
  <c r="N1075" i="1"/>
  <c r="N1993" i="1" s="1"/>
  <c r="Q157" i="1"/>
  <c r="S2009" i="1"/>
  <c r="S1091" i="1"/>
  <c r="M1033" i="1"/>
  <c r="M1951" i="1" s="1"/>
  <c r="Q1427" i="1"/>
  <c r="Q509" i="1"/>
  <c r="AF246" i="12"/>
  <c r="M275" i="1" s="1"/>
  <c r="L1193" i="1"/>
  <c r="L2111" i="1" s="1"/>
  <c r="Y275" i="1" s="1"/>
  <c r="R275" i="1"/>
  <c r="AD246" i="12"/>
  <c r="K275" i="1" s="1"/>
  <c r="R426" i="1"/>
  <c r="Q1750" i="1"/>
  <c r="Q832" i="1"/>
  <c r="AG100" i="12"/>
  <c r="O1047" i="1"/>
  <c r="O1965" i="1" s="1"/>
  <c r="AI100" i="12"/>
  <c r="AB292" i="12"/>
  <c r="P627" i="1" s="1"/>
  <c r="P1545" i="1" s="1"/>
  <c r="O627" i="1"/>
  <c r="O1545" i="1" s="1"/>
  <c r="Z292" i="12"/>
  <c r="N627" i="1" s="1"/>
  <c r="N1545" i="1" s="1"/>
  <c r="Q1713" i="1"/>
  <c r="Q795" i="1"/>
  <c r="L917" i="1"/>
  <c r="L1835" i="1" s="1"/>
  <c r="AE276" i="12"/>
  <c r="L305" i="1" s="1"/>
  <c r="Z304" i="1" s="1"/>
  <c r="P276" i="12"/>
  <c r="K917" i="1" s="1"/>
  <c r="K1835" i="1" s="1"/>
  <c r="R276" i="12"/>
  <c r="M917" i="1" s="1"/>
  <c r="M1835" i="1" s="1"/>
  <c r="P993" i="1"/>
  <c r="P1911" i="1" s="1"/>
  <c r="P50" i="1"/>
  <c r="S50" i="1" s="1"/>
  <c r="Q197" i="12"/>
  <c r="L837" i="1"/>
  <c r="L1755" i="1" s="1"/>
  <c r="R196" i="12"/>
  <c r="M837" i="1" s="1"/>
  <c r="M1755" i="1" s="1"/>
  <c r="AE196" i="12"/>
  <c r="L225" i="1" s="1"/>
  <c r="P196" i="12"/>
  <c r="K837" i="1" s="1"/>
  <c r="K1755" i="1" s="1"/>
  <c r="R2014" i="1"/>
  <c r="R1096" i="1"/>
  <c r="M1172" i="1"/>
  <c r="M2090" i="1" s="1"/>
  <c r="K1217" i="1"/>
  <c r="K2135" i="1" s="1"/>
  <c r="Q299" i="1"/>
  <c r="M1126" i="1"/>
  <c r="M2044" i="1" s="1"/>
  <c r="S208" i="1"/>
  <c r="L1230" i="1"/>
  <c r="L2148" i="1" s="1"/>
  <c r="Y312" i="1" s="1"/>
  <c r="M1217" i="1"/>
  <c r="M2135" i="1" s="1"/>
  <c r="S299" i="1"/>
  <c r="S613" i="1"/>
  <c r="S1531" i="1"/>
  <c r="K1126" i="1"/>
  <c r="K2044" i="1" s="1"/>
  <c r="Q208" i="1"/>
  <c r="R618" i="1"/>
  <c r="Q1830" i="1"/>
  <c r="Q912" i="1"/>
  <c r="M1234" i="1"/>
  <c r="M2152" i="1" s="1"/>
  <c r="S316" i="1"/>
  <c r="L1181" i="1"/>
  <c r="L2099" i="1" s="1"/>
  <c r="Y263" i="1" s="1"/>
  <c r="P1218" i="1"/>
  <c r="P2136" i="1" s="1"/>
  <c r="Q563" i="1"/>
  <c r="Q1481" i="1"/>
  <c r="L1176" i="1"/>
  <c r="L2094" i="1" s="1"/>
  <c r="Y258" i="1" s="1"/>
  <c r="R258" i="1"/>
  <c r="N1213" i="1"/>
  <c r="N2131" i="1" s="1"/>
  <c r="Q295" i="1"/>
  <c r="N1222" i="1"/>
  <c r="N2140" i="1" s="1"/>
  <c r="M1121" i="1"/>
  <c r="M2039" i="1" s="1"/>
  <c r="S203" i="1"/>
  <c r="L1085" i="1"/>
  <c r="L2003" i="1" s="1"/>
  <c r="Y167" i="1" s="1"/>
  <c r="AD138" i="12"/>
  <c r="K167" i="1" s="1"/>
  <c r="AF138" i="12"/>
  <c r="M167" i="1" s="1"/>
  <c r="R2106" i="1"/>
  <c r="R1188" i="1"/>
  <c r="O998" i="1"/>
  <c r="O1916" i="1" s="1"/>
  <c r="O55" i="1"/>
  <c r="K1610" i="1"/>
  <c r="Q1610" i="1" s="1"/>
  <c r="Q692" i="1"/>
  <c r="P480" i="1"/>
  <c r="P1398" i="1" s="1"/>
  <c r="O480" i="1"/>
  <c r="O1398" i="1" s="1"/>
  <c r="AD92" i="12"/>
  <c r="L1039" i="1"/>
  <c r="R121" i="1"/>
  <c r="AF92" i="12"/>
  <c r="R1956" i="1"/>
  <c r="R1038" i="1"/>
  <c r="Q1950" i="1"/>
  <c r="Q1032" i="1"/>
  <c r="N1150" i="1"/>
  <c r="N2068" i="1" s="1"/>
  <c r="P1038" i="1"/>
  <c r="P1956" i="1" s="1"/>
  <c r="S53" i="1"/>
  <c r="Q193" i="12"/>
  <c r="L833" i="1"/>
  <c r="L1751" i="1" s="1"/>
  <c r="R192" i="12"/>
  <c r="M833" i="1" s="1"/>
  <c r="M1751" i="1" s="1"/>
  <c r="P192" i="12"/>
  <c r="K833" i="1" s="1"/>
  <c r="K1751" i="1" s="1"/>
  <c r="AE192" i="12"/>
  <c r="L221" i="1" s="1"/>
  <c r="AI99" i="12"/>
  <c r="O1046" i="1"/>
  <c r="O1964" i="1" s="1"/>
  <c r="AG99" i="12"/>
  <c r="Q1851" i="1"/>
  <c r="Q933" i="1"/>
  <c r="L627" i="1"/>
  <c r="L1545" i="1" s="1"/>
  <c r="W292" i="12"/>
  <c r="K627" i="1" s="1"/>
  <c r="K1545" i="1" s="1"/>
  <c r="Y292" i="12"/>
  <c r="M627" i="1" s="1"/>
  <c r="M1545" i="1" s="1"/>
  <c r="AI137" i="12"/>
  <c r="P166" i="1" s="1"/>
  <c r="O1084" i="1"/>
  <c r="O2002" i="1" s="1"/>
  <c r="R166" i="1"/>
  <c r="AG137" i="12"/>
  <c r="N166" i="1" s="1"/>
  <c r="O779" i="1"/>
  <c r="O1697" i="1" s="1"/>
  <c r="AH138" i="12"/>
  <c r="O167" i="1" s="1"/>
  <c r="U138" i="12"/>
  <c r="P779" i="1" s="1"/>
  <c r="P1697" i="1" s="1"/>
  <c r="S138" i="12"/>
  <c r="N779" i="1" s="1"/>
  <c r="N1697" i="1" s="1"/>
  <c r="Q1356" i="1"/>
  <c r="Q438" i="1"/>
  <c r="K476" i="1"/>
  <c r="K1394" i="1" s="1"/>
  <c r="L476" i="1"/>
  <c r="L1394" i="1" s="1"/>
  <c r="M476" i="1"/>
  <c r="M1394" i="1" s="1"/>
  <c r="Q143" i="12"/>
  <c r="L783" i="1"/>
  <c r="L1701" i="1" s="1"/>
  <c r="AE142" i="12"/>
  <c r="L171" i="1" s="1"/>
  <c r="P142" i="12"/>
  <c r="K783" i="1" s="1"/>
  <c r="K1701" i="1" s="1"/>
  <c r="R142" i="12"/>
  <c r="M783" i="1" s="1"/>
  <c r="M1701" i="1" s="1"/>
  <c r="S1954" i="1"/>
  <c r="S1036" i="1"/>
  <c r="Q1654" i="1"/>
  <c r="Q736" i="1"/>
  <c r="R1654" i="1"/>
  <c r="R736" i="1"/>
  <c r="S1402" i="1"/>
  <c r="S484" i="1"/>
  <c r="S253" i="1"/>
  <c r="S2134" i="1"/>
  <c r="S1216" i="1"/>
  <c r="R2093" i="1"/>
  <c r="R1175" i="1"/>
  <c r="S2101" i="1"/>
  <c r="S1183" i="1"/>
  <c r="S2046" i="1"/>
  <c r="S1128" i="1"/>
  <c r="S1988" i="1"/>
  <c r="S1070" i="1"/>
  <c r="S302" i="1"/>
  <c r="R1797" i="1"/>
  <c r="R879" i="1"/>
  <c r="T151" i="12"/>
  <c r="O791" i="1"/>
  <c r="O1709" i="1" s="1"/>
  <c r="AH150" i="12"/>
  <c r="O179" i="1" s="1"/>
  <c r="U150" i="12"/>
  <c r="P791" i="1" s="1"/>
  <c r="P1709" i="1" s="1"/>
  <c r="S150" i="12"/>
  <c r="N791" i="1" s="1"/>
  <c r="N1709" i="1" s="1"/>
  <c r="AI154" i="12"/>
  <c r="P183" i="1" s="1"/>
  <c r="O1101" i="1"/>
  <c r="O2019" i="1" s="1"/>
  <c r="AG154" i="12"/>
  <c r="N183" i="1" s="1"/>
  <c r="Q1393" i="1"/>
  <c r="Q475" i="1"/>
  <c r="R2001" i="1"/>
  <c r="Q2092" i="1"/>
  <c r="Q1174" i="1"/>
  <c r="Q1439" i="1"/>
  <c r="Q521" i="1"/>
  <c r="K1084" i="1"/>
  <c r="K2002" i="1" s="1"/>
  <c r="S1796" i="1"/>
  <c r="S878" i="1"/>
  <c r="L1915" i="1"/>
  <c r="R997" i="1"/>
  <c r="T243" i="12"/>
  <c r="AA243" i="12" s="1"/>
  <c r="S2000" i="1"/>
  <c r="S1082" i="1"/>
  <c r="S173" i="1"/>
  <c r="N1041" i="1"/>
  <c r="N1959" i="1" s="1"/>
  <c r="AG204" i="12"/>
  <c r="N233" i="1" s="1"/>
  <c r="O1151" i="1"/>
  <c r="O2069" i="1" s="1"/>
  <c r="AI204" i="12"/>
  <c r="P233" i="1" s="1"/>
  <c r="K1142" i="1"/>
  <c r="K2060" i="1" s="1"/>
  <c r="Q224" i="1"/>
  <c r="AG87" i="12"/>
  <c r="O1034" i="1"/>
  <c r="O1952" i="1" s="1"/>
  <c r="AI87" i="12"/>
  <c r="N1146" i="1"/>
  <c r="N2064" i="1" s="1"/>
  <c r="Q165" i="1"/>
  <c r="L422" i="1"/>
  <c r="L1340" i="1" s="1"/>
  <c r="AB116" i="1" s="1"/>
  <c r="M422" i="1"/>
  <c r="M1340" i="1" s="1"/>
  <c r="S1347" i="1"/>
  <c r="S429" i="1"/>
  <c r="Q1704" i="1"/>
  <c r="Q786" i="1"/>
  <c r="Q147" i="12"/>
  <c r="L787" i="1"/>
  <c r="L1705" i="1" s="1"/>
  <c r="P146" i="12"/>
  <c r="K787" i="1" s="1"/>
  <c r="K1705" i="1" s="1"/>
  <c r="R146" i="12"/>
  <c r="M787" i="1" s="1"/>
  <c r="M1705" i="1" s="1"/>
  <c r="AE146" i="12"/>
  <c r="L175" i="1" s="1"/>
  <c r="Q2101" i="1"/>
  <c r="Q1183" i="1"/>
  <c r="R2135" i="1"/>
  <c r="R1217" i="1"/>
  <c r="R2044" i="1"/>
  <c r="R1126" i="1"/>
  <c r="Q2147" i="1"/>
  <c r="Q1229" i="1"/>
  <c r="K1033" i="1"/>
  <c r="K1951" i="1" s="1"/>
  <c r="O564" i="1"/>
  <c r="O1482" i="1" s="1"/>
  <c r="P564" i="1"/>
  <c r="P1482" i="1" s="1"/>
  <c r="N564" i="1"/>
  <c r="N1482" i="1" s="1"/>
  <c r="M1133" i="1"/>
  <c r="M2051" i="1" s="1"/>
  <c r="S215" i="1"/>
  <c r="S1208" i="1"/>
  <c r="R1171" i="1"/>
  <c r="R576" i="1"/>
  <c r="R1494" i="1"/>
  <c r="Q1805" i="1"/>
  <c r="Q887" i="1"/>
  <c r="R1805" i="1"/>
  <c r="R887" i="1"/>
  <c r="N54" i="1"/>
  <c r="N997" i="1"/>
  <c r="N1915" i="1" s="1"/>
  <c r="Q385" i="1"/>
  <c r="Q1303" i="1"/>
  <c r="Q426" i="1"/>
  <c r="S106" i="1"/>
  <c r="L526" i="1"/>
  <c r="L1444" i="1" s="1"/>
  <c r="K526" i="1"/>
  <c r="K1444" i="1" s="1"/>
  <c r="M526" i="1"/>
  <c r="M1444" i="1" s="1"/>
  <c r="R1750" i="1"/>
  <c r="R832" i="1"/>
  <c r="N1033" i="1"/>
  <c r="N1951" i="1" s="1"/>
  <c r="O476" i="1"/>
  <c r="O1394" i="1" s="1"/>
  <c r="P476" i="1"/>
  <c r="P1394" i="1" s="1"/>
  <c r="N476" i="1"/>
  <c r="N1394" i="1" s="1"/>
  <c r="M1050" i="1"/>
  <c r="M1968" i="1" s="1"/>
  <c r="S132" i="1"/>
  <c r="M1087" i="1"/>
  <c r="M2005" i="1" s="1"/>
  <c r="S169" i="1"/>
  <c r="R1339" i="1"/>
  <c r="R421" i="1"/>
  <c r="T290" i="12"/>
  <c r="AA290" i="12" s="1"/>
  <c r="O938" i="1"/>
  <c r="O1856" i="1" s="1"/>
  <c r="AA297" i="12"/>
  <c r="AH297" i="12"/>
  <c r="O326" i="1" s="1"/>
  <c r="U297" i="12"/>
  <c r="P938" i="1" s="1"/>
  <c r="P1856" i="1" s="1"/>
  <c r="S297" i="12"/>
  <c r="N938" i="1" s="1"/>
  <c r="N1856" i="1" s="1"/>
  <c r="T293" i="12"/>
  <c r="T302" i="12"/>
  <c r="Q2080" i="1"/>
  <c r="Q1162" i="1"/>
  <c r="Q2038" i="1"/>
  <c r="Q1120" i="1"/>
  <c r="S1742" i="1"/>
  <c r="S824" i="1"/>
  <c r="R123" i="1"/>
  <c r="S1963" i="1"/>
  <c r="S1045" i="1"/>
  <c r="S1713" i="1"/>
  <c r="S795" i="1"/>
  <c r="S2147" i="1"/>
  <c r="S1229" i="1"/>
  <c r="S2092" i="1"/>
  <c r="S1174" i="1"/>
  <c r="Q1834" i="1"/>
  <c r="Q916" i="1"/>
  <c r="M522" i="1"/>
  <c r="M1440" i="1" s="1"/>
  <c r="L522" i="1"/>
  <c r="L1440" i="1" s="1"/>
  <c r="K522" i="1"/>
  <c r="K1440" i="1" s="1"/>
  <c r="N993" i="1"/>
  <c r="N1911" i="1" s="1"/>
  <c r="N50" i="1"/>
  <c r="Q50" i="1" s="1"/>
  <c r="L846" i="1"/>
  <c r="L1764" i="1" s="1"/>
  <c r="AE205" i="12"/>
  <c r="L234" i="1" s="1"/>
  <c r="X205" i="12"/>
  <c r="P205" i="12"/>
  <c r="K846" i="1" s="1"/>
  <c r="K1764" i="1" s="1"/>
  <c r="Q201" i="12"/>
  <c r="Q202" i="12" s="1"/>
  <c r="R205" i="12"/>
  <c r="M846" i="1" s="1"/>
  <c r="M1764" i="1" s="1"/>
  <c r="N1050" i="1"/>
  <c r="N1968" i="1" s="1"/>
  <c r="S1658" i="1"/>
  <c r="S740" i="1"/>
  <c r="R1658" i="1"/>
  <c r="R740" i="1"/>
  <c r="Q1954" i="1"/>
  <c r="Q1036" i="1"/>
  <c r="R178" i="1"/>
  <c r="Q2139" i="1"/>
  <c r="Q559" i="1"/>
  <c r="Q2138" i="1"/>
  <c r="Q1220" i="1"/>
  <c r="R1519" i="1"/>
  <c r="S1519" i="1"/>
  <c r="AF181" i="13"/>
  <c r="AD181" i="13"/>
  <c r="Y186" i="13"/>
  <c r="W186" i="13"/>
  <c r="AB186" i="13"/>
  <c r="Z186" i="13"/>
  <c r="Y155" i="13"/>
  <c r="W155" i="13"/>
  <c r="AG186" i="13"/>
  <c r="AI186" i="13"/>
  <c r="AF155" i="13"/>
  <c r="AD155" i="13"/>
  <c r="W181" i="13"/>
  <c r="Y181" i="13"/>
  <c r="AD186" i="13"/>
  <c r="AF186" i="13"/>
  <c r="R1485" i="1"/>
  <c r="M468" i="1"/>
  <c r="M1386" i="1" s="1"/>
  <c r="AD271" i="12"/>
  <c r="K300" i="1" s="1"/>
  <c r="AF271" i="12"/>
  <c r="M300" i="1" s="1"/>
  <c r="R1432" i="1"/>
  <c r="S285" i="12"/>
  <c r="N926" i="1" s="1"/>
  <c r="N1844" i="1" s="1"/>
  <c r="U285" i="12"/>
  <c r="P926" i="1" s="1"/>
  <c r="P1844" i="1" s="1"/>
  <c r="AH285" i="12"/>
  <c r="O314" i="1" s="1"/>
  <c r="T286" i="12"/>
  <c r="R1531" i="1"/>
  <c r="AE281" i="12"/>
  <c r="L310" i="1" s="1"/>
  <c r="R1830" i="1"/>
  <c r="M606" i="1"/>
  <c r="M1524" i="1" s="1"/>
  <c r="AE235" i="12"/>
  <c r="L264" i="1" s="1"/>
  <c r="P235" i="12"/>
  <c r="K876" i="1" s="1"/>
  <c r="K1794" i="1" s="1"/>
  <c r="R235" i="12"/>
  <c r="M876" i="1" s="1"/>
  <c r="M1794" i="1" s="1"/>
  <c r="P618" i="1"/>
  <c r="P1536" i="1" s="1"/>
  <c r="N618" i="1"/>
  <c r="N1536" i="1" s="1"/>
  <c r="S235" i="12"/>
  <c r="N876" i="1" s="1"/>
  <c r="N1794" i="1" s="1"/>
  <c r="U235" i="12"/>
  <c r="P876" i="1" s="1"/>
  <c r="P1794" i="1" s="1"/>
  <c r="AH235" i="12"/>
  <c r="O264" i="1" s="1"/>
  <c r="AF283" i="12"/>
  <c r="M312" i="1" s="1"/>
  <c r="AD283" i="12"/>
  <c r="K312" i="1" s="1"/>
  <c r="R1839" i="1"/>
  <c r="AI276" i="12"/>
  <c r="P305" i="1" s="1"/>
  <c r="AG276" i="12"/>
  <c r="N305" i="1" s="1"/>
  <c r="R1523" i="1"/>
  <c r="R1473" i="1"/>
  <c r="AI280" i="12"/>
  <c r="P309" i="1" s="1"/>
  <c r="AF234" i="12"/>
  <c r="M263" i="1" s="1"/>
  <c r="AD234" i="12"/>
  <c r="K263" i="1" s="1"/>
  <c r="AG283" i="12"/>
  <c r="N312" i="1" s="1"/>
  <c r="AI283" i="12"/>
  <c r="P312" i="1" s="1"/>
  <c r="AE230" i="12"/>
  <c r="L259" i="1" s="1"/>
  <c r="L565" i="1"/>
  <c r="L1483" i="1" s="1"/>
  <c r="R230" i="12"/>
  <c r="M871" i="1" s="1"/>
  <c r="M1789" i="1" s="1"/>
  <c r="P230" i="12"/>
  <c r="K871" i="1" s="1"/>
  <c r="K1789" i="1" s="1"/>
  <c r="AD229" i="12"/>
  <c r="K258" i="1" s="1"/>
  <c r="AF229" i="12"/>
  <c r="M258" i="1" s="1"/>
  <c r="M618" i="1"/>
  <c r="M1536" i="1" s="1"/>
  <c r="K618" i="1"/>
  <c r="K1536" i="1" s="1"/>
  <c r="AD133" i="12"/>
  <c r="K162" i="1" s="1"/>
  <c r="AF133" i="12"/>
  <c r="M162" i="1" s="1"/>
  <c r="R1481" i="1"/>
  <c r="R1788" i="1"/>
  <c r="K564" i="1"/>
  <c r="K1482" i="1" s="1"/>
  <c r="R1540" i="1"/>
  <c r="S568" i="1" l="1"/>
  <c r="R875" i="1"/>
  <c r="S879" i="1"/>
  <c r="Q1125" i="1"/>
  <c r="S1125" i="1"/>
  <c r="R614" i="1"/>
  <c r="S1486" i="1"/>
  <c r="S1532" i="1"/>
  <c r="R1344" i="1"/>
  <c r="S1793" i="1"/>
  <c r="Q1486" i="1"/>
  <c r="K1532" i="1"/>
  <c r="Q1532" i="1" s="1"/>
  <c r="Q614" i="1"/>
  <c r="Z153" i="12"/>
  <c r="AB153" i="12"/>
  <c r="Z247" i="12"/>
  <c r="AB247" i="12"/>
  <c r="O922" i="1"/>
  <c r="O1840" i="1" s="1"/>
  <c r="R1840" i="1" s="1"/>
  <c r="AA281" i="12"/>
  <c r="L1486" i="1"/>
  <c r="R1486" i="1" s="1"/>
  <c r="R568" i="1"/>
  <c r="W188" i="12"/>
  <c r="Y188" i="12"/>
  <c r="M523" i="1" s="1"/>
  <c r="M1441" i="1" s="1"/>
  <c r="X189" i="12"/>
  <c r="X151" i="12"/>
  <c r="Y150" i="12"/>
  <c r="W150" i="12"/>
  <c r="AD280" i="12"/>
  <c r="K309" i="1" s="1"/>
  <c r="O927" i="1"/>
  <c r="O1845" i="1" s="1"/>
  <c r="AA286" i="12"/>
  <c r="S426" i="1"/>
  <c r="P130" i="1"/>
  <c r="P131" i="1"/>
  <c r="Y276" i="12"/>
  <c r="W276" i="12"/>
  <c r="K611" i="1" s="1"/>
  <c r="K1529" i="1" s="1"/>
  <c r="L130" i="1"/>
  <c r="Z129" i="1" s="1"/>
  <c r="AS102" i="12"/>
  <c r="L131" i="1" s="1"/>
  <c r="Z131" i="1" s="1"/>
  <c r="Z288" i="12"/>
  <c r="AB288" i="12"/>
  <c r="P623" i="1" s="1"/>
  <c r="P1541" i="1" s="1"/>
  <c r="AB276" i="12"/>
  <c r="P611" i="1" s="1"/>
  <c r="P1529" i="1" s="1"/>
  <c r="Z276" i="12"/>
  <c r="N611" i="1" s="1"/>
  <c r="N1529" i="1" s="1"/>
  <c r="O611" i="1"/>
  <c r="O1529" i="1" s="1"/>
  <c r="Z152" i="12"/>
  <c r="AB152" i="12"/>
  <c r="AF284" i="12"/>
  <c r="M313" i="1" s="1"/>
  <c r="Q286" i="12"/>
  <c r="L927" i="1" s="1"/>
  <c r="L1845" i="1" s="1"/>
  <c r="AG284" i="12"/>
  <c r="N313" i="1" s="1"/>
  <c r="T294" i="12"/>
  <c r="AA294" i="12" s="1"/>
  <c r="AA293" i="12"/>
  <c r="K1172" i="1"/>
  <c r="K2090" i="1" s="1"/>
  <c r="O1185" i="1"/>
  <c r="O2103" i="1" s="1"/>
  <c r="R2103" i="1" s="1"/>
  <c r="O1181" i="1"/>
  <c r="O2099" i="1" s="1"/>
  <c r="R2099" i="1" s="1"/>
  <c r="X247" i="12"/>
  <c r="W238" i="12"/>
  <c r="K573" i="1" s="1"/>
  <c r="K1491" i="1" s="1"/>
  <c r="Q1491" i="1" s="1"/>
  <c r="Y238" i="12"/>
  <c r="M573" i="1" s="1"/>
  <c r="M1491" i="1" s="1"/>
  <c r="S1491" i="1" s="1"/>
  <c r="X239" i="12"/>
  <c r="Y142" i="12"/>
  <c r="M477" i="1" s="1"/>
  <c r="M1395" i="1" s="1"/>
  <c r="W142" i="12"/>
  <c r="X143" i="12"/>
  <c r="AB146" i="12"/>
  <c r="Z146" i="12"/>
  <c r="N481" i="1" s="1"/>
  <c r="N1399" i="1" s="1"/>
  <c r="AA147" i="12"/>
  <c r="Z234" i="12"/>
  <c r="AB234" i="12"/>
  <c r="P569" i="1" s="1"/>
  <c r="P1487" i="1" s="1"/>
  <c r="M129" i="1"/>
  <c r="AT101" i="12"/>
  <c r="X243" i="12"/>
  <c r="Y242" i="12"/>
  <c r="W242" i="12"/>
  <c r="K577" i="1" s="1"/>
  <c r="K1495" i="1" s="1"/>
  <c r="Y138" i="12"/>
  <c r="M473" i="1" s="1"/>
  <c r="M1391" i="1" s="1"/>
  <c r="W138" i="12"/>
  <c r="K473" i="1" s="1"/>
  <c r="K1391" i="1" s="1"/>
  <c r="Z280" i="12"/>
  <c r="AB280" i="12"/>
  <c r="P615" i="1" s="1"/>
  <c r="P1533" i="1" s="1"/>
  <c r="AB284" i="12"/>
  <c r="P619" i="1" s="1"/>
  <c r="P1537" i="1" s="1"/>
  <c r="Z284" i="12"/>
  <c r="N619" i="1" s="1"/>
  <c r="N1537" i="1" s="1"/>
  <c r="Y230" i="12"/>
  <c r="W230" i="12"/>
  <c r="K565" i="1" s="1"/>
  <c r="K1483" i="1" s="1"/>
  <c r="Z128" i="1"/>
  <c r="AB289" i="12"/>
  <c r="Z289" i="12"/>
  <c r="N624" i="1" s="1"/>
  <c r="N1542" i="1" s="1"/>
  <c r="AB151" i="12"/>
  <c r="Z151" i="12"/>
  <c r="X201" i="12"/>
  <c r="Z290" i="12"/>
  <c r="AB290" i="12"/>
  <c r="AB243" i="12"/>
  <c r="Z243" i="12"/>
  <c r="AB240" i="12"/>
  <c r="Z240" i="12"/>
  <c r="Y184" i="12"/>
  <c r="M519" i="1" s="1"/>
  <c r="M1437" i="1" s="1"/>
  <c r="W184" i="12"/>
  <c r="AD284" i="12"/>
  <c r="K313" i="1" s="1"/>
  <c r="AG238" i="12"/>
  <c r="N267" i="1" s="1"/>
  <c r="L1227" i="1"/>
  <c r="L2145" i="1" s="1"/>
  <c r="Y309" i="1" s="1"/>
  <c r="Q1221" i="1"/>
  <c r="X293" i="12"/>
  <c r="Q1129" i="1"/>
  <c r="O926" i="1"/>
  <c r="O1844" i="1" s="1"/>
  <c r="R1844" i="1" s="1"/>
  <c r="AA285" i="12"/>
  <c r="O876" i="1"/>
  <c r="AA235" i="12"/>
  <c r="O130" i="1"/>
  <c r="AV102" i="12"/>
  <c r="O131" i="1" s="1"/>
  <c r="Z102" i="12"/>
  <c r="AB102" i="12"/>
  <c r="Y234" i="12"/>
  <c r="M569" i="1" s="1"/>
  <c r="M1487" i="1" s="1"/>
  <c r="W234" i="12"/>
  <c r="K569" i="1" s="1"/>
  <c r="K1487" i="1" s="1"/>
  <c r="X235" i="12"/>
  <c r="L569" i="1"/>
  <c r="L1487" i="1" s="1"/>
  <c r="R1487" i="1" s="1"/>
  <c r="W284" i="12"/>
  <c r="K619" i="1" s="1"/>
  <c r="K1537" i="1" s="1"/>
  <c r="Q1537" i="1" s="1"/>
  <c r="Y284" i="12"/>
  <c r="M619" i="1" s="1"/>
  <c r="M1537" i="1" s="1"/>
  <c r="X285" i="12"/>
  <c r="L619" i="1"/>
  <c r="W280" i="12"/>
  <c r="K615" i="1" s="1"/>
  <c r="K1533" i="1" s="1"/>
  <c r="Y280" i="12"/>
  <c r="M615" i="1" s="1"/>
  <c r="M1533" i="1" s="1"/>
  <c r="X281" i="12"/>
  <c r="W146" i="12"/>
  <c r="Y146" i="12"/>
  <c r="X147" i="12"/>
  <c r="Y96" i="12"/>
  <c r="M431" i="1" s="1"/>
  <c r="M1349" i="1" s="1"/>
  <c r="W96" i="12"/>
  <c r="X97" i="12"/>
  <c r="X197" i="12"/>
  <c r="W196" i="12"/>
  <c r="K531" i="1" s="1"/>
  <c r="K1449" i="1" s="1"/>
  <c r="Y196" i="12"/>
  <c r="X289" i="12"/>
  <c r="Y288" i="12"/>
  <c r="M623" i="1" s="1"/>
  <c r="M1541" i="1" s="1"/>
  <c r="W288" i="12"/>
  <c r="Y192" i="12"/>
  <c r="W192" i="12"/>
  <c r="X193" i="12"/>
  <c r="Y100" i="12"/>
  <c r="M435" i="1" s="1"/>
  <c r="M1353" i="1" s="1"/>
  <c r="W100" i="12"/>
  <c r="X101" i="12"/>
  <c r="Z125" i="1"/>
  <c r="W92" i="12"/>
  <c r="K427" i="1" s="1"/>
  <c r="K1345" i="1" s="1"/>
  <c r="Q1345" i="1" s="1"/>
  <c r="Y92" i="12"/>
  <c r="M427" i="1" s="1"/>
  <c r="M1345" i="1" s="1"/>
  <c r="S1345" i="1" s="1"/>
  <c r="Z150" i="12"/>
  <c r="AB150" i="12"/>
  <c r="R1968" i="1"/>
  <c r="AG234" i="12"/>
  <c r="N263" i="1" s="1"/>
  <c r="AA262" i="1"/>
  <c r="Q1213" i="1"/>
  <c r="K1180" i="1"/>
  <c r="K2098" i="1" s="1"/>
  <c r="AF280" i="12"/>
  <c r="M309" i="1" s="1"/>
  <c r="N1180" i="1"/>
  <c r="N2098" i="1" s="1"/>
  <c r="R1951" i="1"/>
  <c r="L1231" i="1"/>
  <c r="L2149" i="1" s="1"/>
  <c r="Y313" i="1" s="1"/>
  <c r="R309" i="1"/>
  <c r="R1180" i="1"/>
  <c r="R1947" i="1"/>
  <c r="R2098" i="1"/>
  <c r="O1227" i="1"/>
  <c r="O2145" i="1" s="1"/>
  <c r="AA312" i="1"/>
  <c r="R1226" i="1"/>
  <c r="Q1029" i="1"/>
  <c r="AG280" i="12"/>
  <c r="N309" i="1" s="1"/>
  <c r="Z259" i="1"/>
  <c r="Z264" i="1"/>
  <c r="Z224" i="1"/>
  <c r="L1960" i="1"/>
  <c r="Y124" i="1" s="1"/>
  <c r="AA124" i="1"/>
  <c r="AA55" i="1"/>
  <c r="Z55" i="1"/>
  <c r="R1959" i="1"/>
  <c r="AA216" i="1"/>
  <c r="AA321" i="1"/>
  <c r="AA304" i="1"/>
  <c r="AA300" i="1"/>
  <c r="AA162" i="1"/>
  <c r="AA266" i="1"/>
  <c r="AA267" i="1"/>
  <c r="L1952" i="1"/>
  <c r="Y116" i="1" s="1"/>
  <c r="AA116" i="1"/>
  <c r="Z213" i="1"/>
  <c r="AA170" i="1"/>
  <c r="L1964" i="1"/>
  <c r="Y128" i="1" s="1"/>
  <c r="AA128" i="1"/>
  <c r="Z212" i="1"/>
  <c r="Z258" i="1"/>
  <c r="Z220" i="1"/>
  <c r="Z263" i="1"/>
  <c r="Z54" i="1"/>
  <c r="AA183" i="1"/>
  <c r="AA174" i="1"/>
  <c r="Z305" i="1"/>
  <c r="Z270" i="1"/>
  <c r="Z178" i="1"/>
  <c r="Z310" i="1"/>
  <c r="L1957" i="1"/>
  <c r="Y121" i="1" s="1"/>
  <c r="AA121" i="1"/>
  <c r="Z316" i="1"/>
  <c r="Z309" i="1"/>
  <c r="AA313" i="1"/>
  <c r="AA229" i="1"/>
  <c r="AA212" i="1"/>
  <c r="Z170" i="1"/>
  <c r="AA258" i="1"/>
  <c r="AA220" i="1"/>
  <c r="AA263" i="1"/>
  <c r="Z312" i="1"/>
  <c r="Z174" i="1"/>
  <c r="AA167" i="1"/>
  <c r="AA275" i="1"/>
  <c r="S921" i="1"/>
  <c r="M1180" i="1"/>
  <c r="M2098" i="1" s="1"/>
  <c r="P1226" i="1"/>
  <c r="P2144" i="1" s="1"/>
  <c r="S2144" i="1" s="1"/>
  <c r="S614" i="1"/>
  <c r="R1915" i="1"/>
  <c r="Y54" i="1"/>
  <c r="AI234" i="12"/>
  <c r="P263" i="1" s="1"/>
  <c r="P285" i="12"/>
  <c r="K926" i="1" s="1"/>
  <c r="K1844" i="1" s="1"/>
  <c r="Q1844" i="1" s="1"/>
  <c r="L616" i="1"/>
  <c r="L1534" i="1" s="1"/>
  <c r="AI284" i="12"/>
  <c r="P313" i="1" s="1"/>
  <c r="S313" i="1" s="1"/>
  <c r="O1231" i="1"/>
  <c r="O2149" i="1" s="1"/>
  <c r="R285" i="12"/>
  <c r="M926" i="1" s="1"/>
  <c r="M1844" i="1" s="1"/>
  <c r="S1844" i="1" s="1"/>
  <c r="P281" i="12"/>
  <c r="K922" i="1" s="1"/>
  <c r="K1840" i="1" s="1"/>
  <c r="N569" i="1"/>
  <c r="N1487" i="1" s="1"/>
  <c r="Q925" i="1"/>
  <c r="Q514" i="1"/>
  <c r="R871" i="1"/>
  <c r="S1171" i="1"/>
  <c r="U281" i="12"/>
  <c r="P922" i="1" s="1"/>
  <c r="P1840" i="1" s="1"/>
  <c r="AE285" i="12"/>
  <c r="L314" i="1" s="1"/>
  <c r="Z313" i="1" s="1"/>
  <c r="R281" i="12"/>
  <c r="M922" i="1" s="1"/>
  <c r="M1840" i="1" s="1"/>
  <c r="P1180" i="1"/>
  <c r="P2098" i="1" s="1"/>
  <c r="R569" i="1"/>
  <c r="N1226" i="1"/>
  <c r="N2144" i="1" s="1"/>
  <c r="Q2144" i="1" s="1"/>
  <c r="S875" i="1"/>
  <c r="N615" i="1"/>
  <c r="N1533" i="1" s="1"/>
  <c r="Q1171" i="1"/>
  <c r="S925" i="1"/>
  <c r="R1172" i="1"/>
  <c r="R615" i="1"/>
  <c r="Q921" i="1"/>
  <c r="S560" i="1"/>
  <c r="S1839" i="1"/>
  <c r="Q1839" i="1"/>
  <c r="R2144" i="1"/>
  <c r="S281" i="12"/>
  <c r="N922" i="1" s="1"/>
  <c r="N1840" i="1" s="1"/>
  <c r="AH281" i="12"/>
  <c r="O310" i="1" s="1"/>
  <c r="R312" i="1"/>
  <c r="R922" i="1"/>
  <c r="R116" i="1"/>
  <c r="S261" i="1"/>
  <c r="S779" i="1"/>
  <c r="S2089" i="1"/>
  <c r="Q120" i="1"/>
  <c r="Q560" i="1"/>
  <c r="Q54" i="1"/>
  <c r="Q262" i="1"/>
  <c r="S123" i="1"/>
  <c r="Q307" i="1"/>
  <c r="S308" i="1"/>
  <c r="Q1478" i="1"/>
  <c r="Q132" i="1"/>
  <c r="R55" i="1"/>
  <c r="S1213" i="1"/>
  <c r="Q2089" i="1"/>
  <c r="R2090" i="1"/>
  <c r="S1478" i="1"/>
  <c r="Q2131" i="1"/>
  <c r="S1993" i="1"/>
  <c r="Q1993" i="1"/>
  <c r="S2001" i="1"/>
  <c r="R1697" i="1"/>
  <c r="Q203" i="12"/>
  <c r="L843" i="1"/>
  <c r="L1761" i="1" s="1"/>
  <c r="AE202" i="12"/>
  <c r="L231" i="1" s="1"/>
  <c r="R202" i="12"/>
  <c r="M843" i="1" s="1"/>
  <c r="M1761" i="1" s="1"/>
  <c r="P202" i="12"/>
  <c r="K843" i="1" s="1"/>
  <c r="K1761" i="1" s="1"/>
  <c r="M1080" i="1"/>
  <c r="M1998" i="1" s="1"/>
  <c r="Q619" i="1"/>
  <c r="P1227" i="1"/>
  <c r="P2145" i="1" s="1"/>
  <c r="M1230" i="1"/>
  <c r="M2148" i="1" s="1"/>
  <c r="Q1440" i="1"/>
  <c r="Q522" i="1"/>
  <c r="O931" i="1"/>
  <c r="O1849" i="1" s="1"/>
  <c r="AH290" i="12"/>
  <c r="O319" i="1" s="1"/>
  <c r="U290" i="12"/>
  <c r="P931" i="1" s="1"/>
  <c r="P1849" i="1" s="1"/>
  <c r="S290" i="12"/>
  <c r="N931" i="1" s="1"/>
  <c r="N1849" i="1" s="1"/>
  <c r="T291" i="12"/>
  <c r="AA291" i="12" s="1"/>
  <c r="S1444" i="1"/>
  <c r="S526" i="1"/>
  <c r="K527" i="1"/>
  <c r="K1445" i="1" s="1"/>
  <c r="L527" i="1"/>
  <c r="L1445" i="1" s="1"/>
  <c r="M527" i="1"/>
  <c r="M1445" i="1" s="1"/>
  <c r="R1039" i="1"/>
  <c r="Q198" i="12"/>
  <c r="AE197" i="12"/>
  <c r="L226" i="1" s="1"/>
  <c r="L838" i="1"/>
  <c r="L1756" i="1" s="1"/>
  <c r="P197" i="12"/>
  <c r="K838" i="1" s="1"/>
  <c r="K1756" i="1" s="1"/>
  <c r="R197" i="12"/>
  <c r="M838" i="1" s="1"/>
  <c r="M1756" i="1" s="1"/>
  <c r="N1047" i="1"/>
  <c r="N1965" i="1" s="1"/>
  <c r="L881" i="1"/>
  <c r="L1799" i="1" s="1"/>
  <c r="R240" i="12"/>
  <c r="M881" i="1" s="1"/>
  <c r="M1799" i="1" s="1"/>
  <c r="AE240" i="12"/>
  <c r="L269" i="1" s="1"/>
  <c r="Z268" i="1" s="1"/>
  <c r="P240" i="12"/>
  <c r="K881" i="1" s="1"/>
  <c r="K1799" i="1" s="1"/>
  <c r="K1088" i="1"/>
  <c r="K2006" i="1" s="1"/>
  <c r="P1092" i="1"/>
  <c r="P2010" i="1" s="1"/>
  <c r="M1046" i="1"/>
  <c r="M1964" i="1" s="1"/>
  <c r="P1185" i="1"/>
  <c r="P2103" i="1" s="1"/>
  <c r="S2060" i="1"/>
  <c r="S1142" i="1"/>
  <c r="K1185" i="1"/>
  <c r="K2103" i="1" s="1"/>
  <c r="M1042" i="1"/>
  <c r="M1960" i="1" s="1"/>
  <c r="S124" i="1"/>
  <c r="Q1304" i="1"/>
  <c r="Q386" i="1"/>
  <c r="K1130" i="1"/>
  <c r="K2048" i="1" s="1"/>
  <c r="Q212" i="1"/>
  <c r="R564" i="1"/>
  <c r="AF188" i="12"/>
  <c r="M217" i="1" s="1"/>
  <c r="L1135" i="1"/>
  <c r="L2053" i="1" s="1"/>
  <c r="Y217" i="1" s="1"/>
  <c r="R217" i="1"/>
  <c r="AD188" i="12"/>
  <c r="K217" i="1" s="1"/>
  <c r="R2140" i="1"/>
  <c r="R1222" i="1"/>
  <c r="Q152" i="12"/>
  <c r="L792" i="1"/>
  <c r="L1710" i="1" s="1"/>
  <c r="R151" i="12"/>
  <c r="M792" i="1" s="1"/>
  <c r="M1710" i="1" s="1"/>
  <c r="P151" i="12"/>
  <c r="K792" i="1" s="1"/>
  <c r="K1710" i="1" s="1"/>
  <c r="AE151" i="12"/>
  <c r="L180" i="1" s="1"/>
  <c r="AI142" i="12"/>
  <c r="P171" i="1" s="1"/>
  <c r="O1089" i="1"/>
  <c r="O2007" i="1" s="1"/>
  <c r="AG142" i="12"/>
  <c r="N171" i="1" s="1"/>
  <c r="AF242" i="12"/>
  <c r="M271" i="1" s="1"/>
  <c r="L1189" i="1"/>
  <c r="L2107" i="1" s="1"/>
  <c r="Y271" i="1" s="1"/>
  <c r="AD242" i="12"/>
  <c r="K271" i="1" s="1"/>
  <c r="AI239" i="12"/>
  <c r="P268" i="1" s="1"/>
  <c r="O1186" i="1"/>
  <c r="O2104" i="1" s="1"/>
  <c r="AG239" i="12"/>
  <c r="N268" i="1" s="1"/>
  <c r="S1490" i="1"/>
  <c r="S572" i="1"/>
  <c r="L1235" i="1"/>
  <c r="L2153" i="1" s="1"/>
  <c r="Y317" i="1" s="1"/>
  <c r="AF288" i="12"/>
  <c r="M317" i="1" s="1"/>
  <c r="AD288" i="12"/>
  <c r="K317" i="1" s="1"/>
  <c r="S427" i="1"/>
  <c r="Q270" i="1"/>
  <c r="S1453" i="1"/>
  <c r="S535" i="1"/>
  <c r="M1184" i="1"/>
  <c r="M2102" i="1" s="1"/>
  <c r="Q573" i="1"/>
  <c r="K1080" i="1"/>
  <c r="K1998" i="1" s="1"/>
  <c r="R927" i="1"/>
  <c r="S1789" i="1"/>
  <c r="S871" i="1"/>
  <c r="N1230" i="1"/>
  <c r="N2148" i="1" s="1"/>
  <c r="K1227" i="1"/>
  <c r="K2145" i="1" s="1"/>
  <c r="S1794" i="1"/>
  <c r="S876" i="1"/>
  <c r="Q606" i="1"/>
  <c r="Q1524" i="1"/>
  <c r="L1228" i="1"/>
  <c r="L2146" i="1" s="1"/>
  <c r="Y310" i="1" s="1"/>
  <c r="O1232" i="1"/>
  <c r="O2150" i="1" s="1"/>
  <c r="M1218" i="1"/>
  <c r="M2136" i="1" s="1"/>
  <c r="S300" i="1"/>
  <c r="R1764" i="1"/>
  <c r="R846" i="1"/>
  <c r="R1440" i="1"/>
  <c r="R522" i="1"/>
  <c r="O943" i="1"/>
  <c r="O1861" i="1" s="1"/>
  <c r="AH302" i="12"/>
  <c r="O331" i="1" s="1"/>
  <c r="U302" i="12"/>
  <c r="P943" i="1" s="1"/>
  <c r="P1861" i="1" s="1"/>
  <c r="AA302" i="12"/>
  <c r="T298" i="12"/>
  <c r="S302" i="12"/>
  <c r="N943" i="1" s="1"/>
  <c r="N1861" i="1" s="1"/>
  <c r="T307" i="12"/>
  <c r="AI297" i="12"/>
  <c r="P326" i="1" s="1"/>
  <c r="O1244" i="1"/>
  <c r="O2162" i="1" s="1"/>
  <c r="AG297" i="12"/>
  <c r="N326" i="1" s="1"/>
  <c r="Q1444" i="1"/>
  <c r="Q526" i="1"/>
  <c r="S2051" i="1"/>
  <c r="S1133" i="1"/>
  <c r="Q1951" i="1"/>
  <c r="Q1033" i="1"/>
  <c r="K481" i="1"/>
  <c r="K1399" i="1" s="1"/>
  <c r="L481" i="1"/>
  <c r="L1399" i="1" s="1"/>
  <c r="M481" i="1"/>
  <c r="M1399" i="1" s="1"/>
  <c r="Q1340" i="1"/>
  <c r="Q422" i="1"/>
  <c r="N1034" i="1"/>
  <c r="N1952" i="1" s="1"/>
  <c r="P1151" i="1"/>
  <c r="P2069" i="1" s="1"/>
  <c r="P1101" i="1"/>
  <c r="P2019" i="1" s="1"/>
  <c r="AI150" i="12"/>
  <c r="P179" i="1" s="1"/>
  <c r="O1097" i="1"/>
  <c r="O2015" i="1" s="1"/>
  <c r="AG150" i="12"/>
  <c r="N179" i="1" s="1"/>
  <c r="AF142" i="12"/>
  <c r="M171" i="1" s="1"/>
  <c r="L1089" i="1"/>
  <c r="L2007" i="1" s="1"/>
  <c r="Y171" i="1" s="1"/>
  <c r="R171" i="1"/>
  <c r="AD142" i="12"/>
  <c r="K171" i="1" s="1"/>
  <c r="R1394" i="1"/>
  <c r="R476" i="1"/>
  <c r="P1084" i="1"/>
  <c r="P2002" i="1" s="1"/>
  <c r="Q1751" i="1"/>
  <c r="Q833" i="1"/>
  <c r="K1039" i="1"/>
  <c r="K1957" i="1" s="1"/>
  <c r="M1085" i="1"/>
  <c r="M2003" i="1" s="1"/>
  <c r="AF196" i="12"/>
  <c r="M225" i="1" s="1"/>
  <c r="L1143" i="1"/>
  <c r="L2061" i="1" s="1"/>
  <c r="Y225" i="1" s="1"/>
  <c r="AD196" i="12"/>
  <c r="K225" i="1" s="1"/>
  <c r="R225" i="1"/>
  <c r="Q1835" i="1"/>
  <c r="Q917" i="1"/>
  <c r="P1047" i="1"/>
  <c r="P1965" i="1" s="1"/>
  <c r="K1193" i="1"/>
  <c r="K2111" i="1" s="1"/>
  <c r="L574" i="1"/>
  <c r="L1492" i="1" s="1"/>
  <c r="S1655" i="1"/>
  <c r="S737" i="1"/>
  <c r="M1088" i="1"/>
  <c r="M2006" i="1" s="1"/>
  <c r="N1092" i="1"/>
  <c r="N2010" i="1" s="1"/>
  <c r="Q2085" i="1"/>
  <c r="Q1167" i="1"/>
  <c r="Q2014" i="1"/>
  <c r="Q1096" i="1"/>
  <c r="R128" i="1"/>
  <c r="P1172" i="1"/>
  <c r="P2090" i="1" s="1"/>
  <c r="S254" i="1"/>
  <c r="R183" i="1"/>
  <c r="Q123" i="1"/>
  <c r="Q1968" i="1"/>
  <c r="Q1050" i="1"/>
  <c r="Q581" i="1"/>
  <c r="Q1499" i="1"/>
  <c r="L435" i="1"/>
  <c r="L1353" i="1" s="1"/>
  <c r="AB129" i="1" s="1"/>
  <c r="K435" i="1"/>
  <c r="K1353" i="1" s="1"/>
  <c r="R1659" i="1"/>
  <c r="R741" i="1"/>
  <c r="N1039" i="1"/>
  <c r="N1957" i="1" s="1"/>
  <c r="P577" i="1"/>
  <c r="P1495" i="1" s="1"/>
  <c r="O577" i="1"/>
  <c r="O1495" i="1" s="1"/>
  <c r="N577" i="1"/>
  <c r="N1495" i="1" s="1"/>
  <c r="R267" i="1"/>
  <c r="S2139" i="1"/>
  <c r="S1221" i="1"/>
  <c r="K1042" i="1"/>
  <c r="K1960" i="1" s="1"/>
  <c r="Q124" i="1"/>
  <c r="Q1856" i="1"/>
  <c r="Q938" i="1"/>
  <c r="R998" i="1"/>
  <c r="L1916" i="1"/>
  <c r="Q779" i="1"/>
  <c r="S2093" i="1"/>
  <c r="S1175" i="1"/>
  <c r="M1130" i="1"/>
  <c r="M2048" i="1" s="1"/>
  <c r="S212" i="1"/>
  <c r="P1088" i="1"/>
  <c r="P2006" i="1" s="1"/>
  <c r="P436" i="1"/>
  <c r="P1354" i="1" s="1"/>
  <c r="O436" i="1"/>
  <c r="O1354" i="1" s="1"/>
  <c r="N436" i="1"/>
  <c r="N1354" i="1" s="1"/>
  <c r="R1034" i="1"/>
  <c r="S120" i="1"/>
  <c r="Q308" i="1"/>
  <c r="S1352" i="1"/>
  <c r="S434" i="1"/>
  <c r="K523" i="1"/>
  <c r="K1441" i="1" s="1"/>
  <c r="L523" i="1"/>
  <c r="L1441" i="1" s="1"/>
  <c r="Q216" i="1"/>
  <c r="K1134" i="1"/>
  <c r="K2052" i="1" s="1"/>
  <c r="M1222" i="1"/>
  <c r="M2140" i="1" s="1"/>
  <c r="S304" i="1"/>
  <c r="S1407" i="1"/>
  <c r="S489" i="1"/>
  <c r="S1743" i="1"/>
  <c r="S825" i="1"/>
  <c r="S1436" i="1"/>
  <c r="S518" i="1"/>
  <c r="O784" i="1"/>
  <c r="O1702" i="1" s="1"/>
  <c r="U143" i="12"/>
  <c r="P784" i="1" s="1"/>
  <c r="P1702" i="1" s="1"/>
  <c r="AH143" i="12"/>
  <c r="O172" i="1" s="1"/>
  <c r="S143" i="12"/>
  <c r="N784" i="1" s="1"/>
  <c r="N1702" i="1" s="1"/>
  <c r="L577" i="1"/>
  <c r="L1495" i="1" s="1"/>
  <c r="M577" i="1"/>
  <c r="M1495" i="1" s="1"/>
  <c r="R1801" i="1"/>
  <c r="R883" i="1"/>
  <c r="S1810" i="1"/>
  <c r="S892" i="1"/>
  <c r="L888" i="1"/>
  <c r="L1806" i="1" s="1"/>
  <c r="R247" i="12"/>
  <c r="M888" i="1" s="1"/>
  <c r="M1806" i="1" s="1"/>
  <c r="P247" i="12"/>
  <c r="K888" i="1" s="1"/>
  <c r="K1806" i="1" s="1"/>
  <c r="AE247" i="12"/>
  <c r="L276" i="1" s="1"/>
  <c r="P1193" i="1"/>
  <c r="P2111" i="1" s="1"/>
  <c r="R1084" i="1"/>
  <c r="S993" i="1"/>
  <c r="K1239" i="1"/>
  <c r="K2157" i="1" s="1"/>
  <c r="R1847" i="1"/>
  <c r="R929" i="1"/>
  <c r="K623" i="1"/>
  <c r="K1541" i="1" s="1"/>
  <c r="L623" i="1"/>
  <c r="L1541" i="1" s="1"/>
  <c r="Q1956" i="1"/>
  <c r="Q1038" i="1"/>
  <c r="Q2106" i="1"/>
  <c r="Q1188" i="1"/>
  <c r="N1043" i="1"/>
  <c r="N1961" i="1" s="1"/>
  <c r="S262" i="1"/>
  <c r="Q1453" i="1"/>
  <c r="Q535" i="1"/>
  <c r="Q1709" i="1"/>
  <c r="Q791" i="1"/>
  <c r="O624" i="1"/>
  <c r="O1542" i="1" s="1"/>
  <c r="P624" i="1"/>
  <c r="P1542" i="1" s="1"/>
  <c r="Q169" i="1"/>
  <c r="M1092" i="1"/>
  <c r="M2010" i="1" s="1"/>
  <c r="T248" i="12"/>
  <c r="AA248" i="12" s="1"/>
  <c r="O888" i="1"/>
  <c r="O1806" i="1" s="1"/>
  <c r="U247" i="12"/>
  <c r="P888" i="1" s="1"/>
  <c r="P1806" i="1" s="1"/>
  <c r="AH247" i="12"/>
  <c r="O276" i="1" s="1"/>
  <c r="S247" i="12"/>
  <c r="N888" i="1" s="1"/>
  <c r="N1806" i="1" s="1"/>
  <c r="R266" i="1"/>
  <c r="S1348" i="1"/>
  <c r="S430" i="1"/>
  <c r="S1697" i="1"/>
  <c r="Q1789" i="1"/>
  <c r="Q871" i="1"/>
  <c r="N1231" i="1"/>
  <c r="N2149" i="1" s="1"/>
  <c r="L842" i="1"/>
  <c r="L1760" i="1" s="1"/>
  <c r="P201" i="12"/>
  <c r="K842" i="1" s="1"/>
  <c r="K1760" i="1" s="1"/>
  <c r="AE201" i="12"/>
  <c r="L230" i="1" s="1"/>
  <c r="R201" i="12"/>
  <c r="M842" i="1" s="1"/>
  <c r="M1760" i="1" s="1"/>
  <c r="S1968" i="1"/>
  <c r="S1050" i="1"/>
  <c r="Q1705" i="1"/>
  <c r="Q787" i="1"/>
  <c r="Q1701" i="1"/>
  <c r="Q783" i="1"/>
  <c r="Q2135" i="1"/>
  <c r="Q1217" i="1"/>
  <c r="M1193" i="1"/>
  <c r="M2111" i="1" s="1"/>
  <c r="S275" i="1"/>
  <c r="S1951" i="1"/>
  <c r="S1033" i="1"/>
  <c r="L431" i="1"/>
  <c r="L1349" i="1" s="1"/>
  <c r="AB125" i="1" s="1"/>
  <c r="K431" i="1"/>
  <c r="K1349" i="1" s="1"/>
  <c r="M1138" i="1"/>
  <c r="M2056" i="1" s="1"/>
  <c r="S220" i="1"/>
  <c r="S1398" i="1"/>
  <c r="S480" i="1"/>
  <c r="L943" i="1"/>
  <c r="L1861" i="1" s="1"/>
  <c r="AE302" i="12"/>
  <c r="L331" i="1" s="1"/>
  <c r="Q298" i="12"/>
  <c r="Q299" i="12" s="1"/>
  <c r="X302" i="12"/>
  <c r="P302" i="12"/>
  <c r="K943" i="1" s="1"/>
  <c r="K1861" i="1" s="1"/>
  <c r="R302" i="12"/>
  <c r="M943" i="1" s="1"/>
  <c r="M1861" i="1" s="1"/>
  <c r="Q307" i="12"/>
  <c r="O1044" i="1"/>
  <c r="O1962" i="1" s="1"/>
  <c r="AG97" i="12"/>
  <c r="AI97" i="12"/>
  <c r="R1352" i="1"/>
  <c r="R434" i="1"/>
  <c r="L830" i="1"/>
  <c r="L1748" i="1" s="1"/>
  <c r="P189" i="12"/>
  <c r="K830" i="1" s="1"/>
  <c r="K1748" i="1" s="1"/>
  <c r="AE189" i="12"/>
  <c r="L218" i="1" s="1"/>
  <c r="Z217" i="1" s="1"/>
  <c r="R189" i="12"/>
  <c r="M830" i="1" s="1"/>
  <c r="M1748" i="1" s="1"/>
  <c r="L519" i="1"/>
  <c r="L1437" i="1" s="1"/>
  <c r="K519" i="1"/>
  <c r="K1437" i="1" s="1"/>
  <c r="Q1810" i="1"/>
  <c r="Q892" i="1"/>
  <c r="O565" i="1"/>
  <c r="O1483" i="1" s="1"/>
  <c r="N565" i="1"/>
  <c r="N1483" i="1" s="1"/>
  <c r="P565" i="1"/>
  <c r="P1483" i="1" s="1"/>
  <c r="M1239" i="1"/>
  <c r="M2157" i="1" s="1"/>
  <c r="P1043" i="1"/>
  <c r="P1961" i="1" s="1"/>
  <c r="S1709" i="1"/>
  <c r="S791" i="1"/>
  <c r="R2010" i="1"/>
  <c r="R1092" i="1"/>
  <c r="O897" i="1"/>
  <c r="O1815" i="1" s="1"/>
  <c r="T252" i="12"/>
  <c r="U256" i="12"/>
  <c r="P897" i="1" s="1"/>
  <c r="P1815" i="1" s="1"/>
  <c r="AH256" i="12"/>
  <c r="O285" i="1" s="1"/>
  <c r="AA256" i="12"/>
  <c r="S256" i="12"/>
  <c r="N897" i="1" s="1"/>
  <c r="N1815" i="1" s="1"/>
  <c r="K1231" i="1"/>
  <c r="K2149" i="1" s="1"/>
  <c r="Q1482" i="1"/>
  <c r="Q564" i="1"/>
  <c r="Q618" i="1"/>
  <c r="Q1536" i="1"/>
  <c r="M1176" i="1"/>
  <c r="M2094" i="1" s="1"/>
  <c r="K1181" i="1"/>
  <c r="K2099" i="1" s="1"/>
  <c r="M1227" i="1"/>
  <c r="M2145" i="1" s="1"/>
  <c r="O1182" i="1"/>
  <c r="O2100" i="1" s="1"/>
  <c r="Q1794" i="1"/>
  <c r="Q876" i="1"/>
  <c r="S1524" i="1"/>
  <c r="S606" i="1"/>
  <c r="K1218" i="1"/>
  <c r="K2136" i="1" s="1"/>
  <c r="Q300" i="1"/>
  <c r="Q1764" i="1"/>
  <c r="Q846" i="1"/>
  <c r="S1440" i="1"/>
  <c r="S522" i="1"/>
  <c r="S293" i="12"/>
  <c r="N934" i="1" s="1"/>
  <c r="N1852" i="1" s="1"/>
  <c r="O934" i="1"/>
  <c r="O1852" i="1" s="1"/>
  <c r="AH293" i="12"/>
  <c r="O322" i="1" s="1"/>
  <c r="U293" i="12"/>
  <c r="P934" i="1" s="1"/>
  <c r="P1852" i="1" s="1"/>
  <c r="O632" i="1"/>
  <c r="O1550" i="1" s="1"/>
  <c r="Z297" i="12"/>
  <c r="N632" i="1" s="1"/>
  <c r="N1550" i="1" s="1"/>
  <c r="AB297" i="12"/>
  <c r="P632" i="1" s="1"/>
  <c r="P1550" i="1" s="1"/>
  <c r="S2005" i="1"/>
  <c r="S1087" i="1"/>
  <c r="R1444" i="1"/>
  <c r="R526" i="1"/>
  <c r="Q115" i="1"/>
  <c r="AD146" i="12"/>
  <c r="K175" i="1" s="1"/>
  <c r="L1093" i="1"/>
  <c r="L2011" i="1" s="1"/>
  <c r="Y175" i="1" s="1"/>
  <c r="AF146" i="12"/>
  <c r="M175" i="1" s="1"/>
  <c r="R1705" i="1"/>
  <c r="R787" i="1"/>
  <c r="R1340" i="1"/>
  <c r="R422" i="1"/>
  <c r="P1034" i="1"/>
  <c r="P1952" i="1" s="1"/>
  <c r="S243" i="12"/>
  <c r="N884" i="1" s="1"/>
  <c r="N1802" i="1" s="1"/>
  <c r="O884" i="1"/>
  <c r="O1802" i="1" s="1"/>
  <c r="AH243" i="12"/>
  <c r="O272" i="1" s="1"/>
  <c r="U243" i="12"/>
  <c r="P884" i="1" s="1"/>
  <c r="P1802" i="1" s="1"/>
  <c r="T244" i="12"/>
  <c r="AA244" i="12" s="1"/>
  <c r="N1101" i="1"/>
  <c r="N2019" i="1" s="1"/>
  <c r="O485" i="1"/>
  <c r="O1403" i="1" s="1"/>
  <c r="P485" i="1"/>
  <c r="P1403" i="1" s="1"/>
  <c r="N485" i="1"/>
  <c r="N1403" i="1" s="1"/>
  <c r="S1701" i="1"/>
  <c r="S783" i="1"/>
  <c r="R1701" i="1"/>
  <c r="R783" i="1"/>
  <c r="Q1394" i="1"/>
  <c r="Q476" i="1"/>
  <c r="N1084" i="1"/>
  <c r="N2002" i="1" s="1"/>
  <c r="Q166" i="1"/>
  <c r="S627" i="1"/>
  <c r="S1545" i="1"/>
  <c r="P1046" i="1"/>
  <c r="P1964" i="1" s="1"/>
  <c r="S1751" i="1"/>
  <c r="S833" i="1"/>
  <c r="M1039" i="1"/>
  <c r="M1957" i="1" s="1"/>
  <c r="K1085" i="1"/>
  <c r="K2003" i="1" s="1"/>
  <c r="S2039" i="1"/>
  <c r="S1121" i="1"/>
  <c r="R2094" i="1"/>
  <c r="R1176" i="1"/>
  <c r="Q2044" i="1"/>
  <c r="Q1126" i="1"/>
  <c r="S2135" i="1"/>
  <c r="S1217" i="1"/>
  <c r="S2044" i="1"/>
  <c r="S1126" i="1"/>
  <c r="S1755" i="1"/>
  <c r="S837" i="1"/>
  <c r="L1223" i="1"/>
  <c r="L2141" i="1" s="1"/>
  <c r="Y305" i="1" s="1"/>
  <c r="R305" i="1"/>
  <c r="AD276" i="12"/>
  <c r="K305" i="1" s="1"/>
  <c r="AF276" i="12"/>
  <c r="M305" i="1" s="1"/>
  <c r="AF239" i="12"/>
  <c r="M268" i="1" s="1"/>
  <c r="L1186" i="1"/>
  <c r="L2104" i="1" s="1"/>
  <c r="Y268" i="1" s="1"/>
  <c r="R268" i="1"/>
  <c r="AD239" i="12"/>
  <c r="K268" i="1" s="1"/>
  <c r="AF96" i="12"/>
  <c r="L1043" i="1"/>
  <c r="R125" i="1"/>
  <c r="AD96" i="12"/>
  <c r="R2006" i="1"/>
  <c r="R1088" i="1"/>
  <c r="S2106" i="1"/>
  <c r="S1188" i="1"/>
  <c r="S307" i="1"/>
  <c r="R1046" i="1"/>
  <c r="Q1528" i="1"/>
  <c r="Q610" i="1"/>
  <c r="R2019" i="1"/>
  <c r="R1101" i="1"/>
  <c r="Q1959" i="1"/>
  <c r="Q1041" i="1"/>
  <c r="O623" i="1"/>
  <c r="O1541" i="1" s="1"/>
  <c r="N623" i="1"/>
  <c r="N1541" i="1" s="1"/>
  <c r="R2056" i="1"/>
  <c r="R1138" i="1"/>
  <c r="S581" i="1"/>
  <c r="S1499" i="1"/>
  <c r="N1185" i="1"/>
  <c r="N2103" i="1" s="1"/>
  <c r="Q1398" i="1"/>
  <c r="Q480" i="1"/>
  <c r="Q1659" i="1"/>
  <c r="Q741" i="1"/>
  <c r="Q102" i="12"/>
  <c r="L742" i="1"/>
  <c r="L1660" i="1" s="1"/>
  <c r="AC130" i="1" s="1"/>
  <c r="AE101" i="12"/>
  <c r="P101" i="12"/>
  <c r="K742" i="1" s="1"/>
  <c r="K1660" i="1" s="1"/>
  <c r="R101" i="12"/>
  <c r="M742" i="1" s="1"/>
  <c r="M1660" i="1" s="1"/>
  <c r="P1039" i="1"/>
  <c r="P1957" i="1" s="1"/>
  <c r="AI242" i="12"/>
  <c r="P271" i="1" s="1"/>
  <c r="O1189" i="1"/>
  <c r="O2107" i="1" s="1"/>
  <c r="AG242" i="12"/>
  <c r="N271" i="1" s="1"/>
  <c r="Q993" i="1"/>
  <c r="Q294" i="12"/>
  <c r="L934" i="1"/>
  <c r="L1852" i="1" s="1"/>
  <c r="AE293" i="12"/>
  <c r="L322" i="1" s="1"/>
  <c r="R293" i="12"/>
  <c r="M934" i="1" s="1"/>
  <c r="M1852" i="1" s="1"/>
  <c r="P293" i="12"/>
  <c r="K934" i="1" s="1"/>
  <c r="K1852" i="1" s="1"/>
  <c r="S1856" i="1"/>
  <c r="S938" i="1"/>
  <c r="T148" i="12"/>
  <c r="O788" i="1"/>
  <c r="O1706" i="1" s="1"/>
  <c r="AH147" i="12"/>
  <c r="O176" i="1" s="1"/>
  <c r="U147" i="12"/>
  <c r="P788" i="1" s="1"/>
  <c r="P1706" i="1" s="1"/>
  <c r="S147" i="12"/>
  <c r="N788" i="1" s="1"/>
  <c r="N1706" i="1" s="1"/>
  <c r="K55" i="1"/>
  <c r="K998" i="1"/>
  <c r="S386" i="1"/>
  <c r="S1304" i="1"/>
  <c r="Q1697" i="1"/>
  <c r="R313" i="1"/>
  <c r="Q316" i="1"/>
  <c r="N1088" i="1"/>
  <c r="N2006" i="1" s="1"/>
  <c r="P1176" i="1"/>
  <c r="P2094" i="1" s="1"/>
  <c r="M1034" i="1"/>
  <c r="M1952" i="1" s="1"/>
  <c r="S116" i="1"/>
  <c r="S1956" i="1"/>
  <c r="S1038" i="1"/>
  <c r="S2014" i="1"/>
  <c r="S1096" i="1"/>
  <c r="R2065" i="1"/>
  <c r="R1147" i="1"/>
  <c r="S1747" i="1"/>
  <c r="S829" i="1"/>
  <c r="K1222" i="1"/>
  <c r="K2140" i="1" s="1"/>
  <c r="Q304" i="1"/>
  <c r="R1407" i="1"/>
  <c r="R489" i="1"/>
  <c r="S1959" i="1"/>
  <c r="S1041" i="1"/>
  <c r="Q1743" i="1"/>
  <c r="Q825" i="1"/>
  <c r="R1436" i="1"/>
  <c r="R518" i="1"/>
  <c r="P1239" i="1"/>
  <c r="P2157" i="1" s="1"/>
  <c r="Q1801" i="1"/>
  <c r="Q883" i="1"/>
  <c r="Q244" i="12"/>
  <c r="L884" i="1"/>
  <c r="L1802" i="1" s="1"/>
  <c r="R243" i="12"/>
  <c r="M884" i="1" s="1"/>
  <c r="M1802" i="1" s="1"/>
  <c r="AE243" i="12"/>
  <c r="L272" i="1" s="1"/>
  <c r="Z271" i="1" s="1"/>
  <c r="P243" i="12"/>
  <c r="K884" i="1" s="1"/>
  <c r="K1802" i="1" s="1"/>
  <c r="Y251" i="12"/>
  <c r="M586" i="1" s="1"/>
  <c r="M1504" i="1" s="1"/>
  <c r="L586" i="1"/>
  <c r="L1504" i="1" s="1"/>
  <c r="W251" i="12"/>
  <c r="K586" i="1" s="1"/>
  <c r="K1504" i="1" s="1"/>
  <c r="R1810" i="1"/>
  <c r="R892" i="1"/>
  <c r="O1177" i="1"/>
  <c r="O2095" i="1" s="1"/>
  <c r="AI230" i="12"/>
  <c r="P259" i="1" s="1"/>
  <c r="AG230" i="12"/>
  <c r="N259" i="1" s="1"/>
  <c r="S240" i="12"/>
  <c r="N881" i="1" s="1"/>
  <c r="N1799" i="1" s="1"/>
  <c r="O881" i="1"/>
  <c r="O1799" i="1" s="1"/>
  <c r="AH240" i="12"/>
  <c r="O269" i="1" s="1"/>
  <c r="U240" i="12"/>
  <c r="P881" i="1" s="1"/>
  <c r="P1799" i="1" s="1"/>
  <c r="P574" i="1"/>
  <c r="P1492" i="1" s="1"/>
  <c r="O574" i="1"/>
  <c r="O1492" i="1" s="1"/>
  <c r="N574" i="1"/>
  <c r="N1492" i="1" s="1"/>
  <c r="N1193" i="1"/>
  <c r="N2111" i="1" s="1"/>
  <c r="S997" i="1"/>
  <c r="M1915" i="1"/>
  <c r="S1915" i="1" s="1"/>
  <c r="Q572" i="1"/>
  <c r="Q1490" i="1"/>
  <c r="R2002" i="1"/>
  <c r="S1911" i="1"/>
  <c r="R321" i="1"/>
  <c r="Q1847" i="1"/>
  <c r="Q929" i="1"/>
  <c r="Q290" i="12"/>
  <c r="L930" i="1"/>
  <c r="L1848" i="1" s="1"/>
  <c r="AE289" i="12"/>
  <c r="L318" i="1" s="1"/>
  <c r="Z317" i="1" s="1"/>
  <c r="R289" i="12"/>
  <c r="M930" i="1" s="1"/>
  <c r="M1848" i="1" s="1"/>
  <c r="P289" i="12"/>
  <c r="K930" i="1" s="1"/>
  <c r="K1848" i="1" s="1"/>
  <c r="P1184" i="1"/>
  <c r="P2102" i="1" s="1"/>
  <c r="S2097" i="1"/>
  <c r="S1179" i="1"/>
  <c r="Q2143" i="1"/>
  <c r="Q1225" i="1"/>
  <c r="S1226" i="1"/>
  <c r="Q2093" i="1"/>
  <c r="Q1175" i="1"/>
  <c r="S2085" i="1"/>
  <c r="S1167" i="1"/>
  <c r="K485" i="1"/>
  <c r="K1403" i="1" s="1"/>
  <c r="L485" i="1"/>
  <c r="L1403" i="1" s="1"/>
  <c r="M485" i="1"/>
  <c r="M1403" i="1" s="1"/>
  <c r="Q2005" i="1"/>
  <c r="Q1087" i="1"/>
  <c r="Q2051" i="1"/>
  <c r="Q1133" i="1"/>
  <c r="K1092" i="1"/>
  <c r="K2010" i="1" s="1"/>
  <c r="Q1083" i="1"/>
  <c r="AI251" i="12"/>
  <c r="P280" i="1" s="1"/>
  <c r="O1198" i="1"/>
  <c r="O2116" i="1" s="1"/>
  <c r="AG251" i="12"/>
  <c r="N280" i="1" s="1"/>
  <c r="K1184" i="1"/>
  <c r="K2102" i="1" s="1"/>
  <c r="R1491" i="1"/>
  <c r="R573" i="1"/>
  <c r="R1348" i="1"/>
  <c r="R430" i="1"/>
  <c r="Q261" i="1"/>
  <c r="P1230" i="1"/>
  <c r="P2148" i="1" s="1"/>
  <c r="P1223" i="1"/>
  <c r="P2141" i="1" s="1"/>
  <c r="AF205" i="12"/>
  <c r="M234" i="1" s="1"/>
  <c r="L1152" i="1"/>
  <c r="L2070" i="1" s="1"/>
  <c r="Y234" i="1" s="1"/>
  <c r="R234" i="1"/>
  <c r="AD205" i="12"/>
  <c r="K234" i="1" s="1"/>
  <c r="O935" i="1"/>
  <c r="O1853" i="1" s="1"/>
  <c r="U294" i="12"/>
  <c r="P935" i="1" s="1"/>
  <c r="P1853" i="1" s="1"/>
  <c r="AH294" i="12"/>
  <c r="O323" i="1" s="1"/>
  <c r="S294" i="12"/>
  <c r="N935" i="1" s="1"/>
  <c r="N1853" i="1" s="1"/>
  <c r="S1340" i="1"/>
  <c r="S422" i="1"/>
  <c r="N1151" i="1"/>
  <c r="N2069" i="1" s="1"/>
  <c r="S1394" i="1"/>
  <c r="S476" i="1"/>
  <c r="AI138" i="12"/>
  <c r="P167" i="1" s="1"/>
  <c r="O1085" i="1"/>
  <c r="O2003" i="1" s="1"/>
  <c r="R167" i="1"/>
  <c r="AG138" i="12"/>
  <c r="N167" i="1" s="1"/>
  <c r="Q194" i="12"/>
  <c r="L834" i="1"/>
  <c r="L1752" i="1" s="1"/>
  <c r="P193" i="12"/>
  <c r="K834" i="1" s="1"/>
  <c r="K1752" i="1" s="1"/>
  <c r="AE193" i="12"/>
  <c r="L222" i="1" s="1"/>
  <c r="Z221" i="1" s="1"/>
  <c r="R193" i="12"/>
  <c r="M834" i="1" s="1"/>
  <c r="M1752" i="1" s="1"/>
  <c r="P55" i="1"/>
  <c r="P998" i="1"/>
  <c r="P1916" i="1" s="1"/>
  <c r="S2152" i="1"/>
  <c r="S1234" i="1"/>
  <c r="R2148" i="1"/>
  <c r="R1230" i="1"/>
  <c r="L531" i="1"/>
  <c r="L1449" i="1" s="1"/>
  <c r="M531" i="1"/>
  <c r="M1449" i="1" s="1"/>
  <c r="L611" i="1"/>
  <c r="L1529" i="1" s="1"/>
  <c r="M611" i="1"/>
  <c r="M1529" i="1" s="1"/>
  <c r="S1798" i="1"/>
  <c r="S880" i="1"/>
  <c r="L738" i="1"/>
  <c r="L1656" i="1" s="1"/>
  <c r="AC126" i="1" s="1"/>
  <c r="AE97" i="12"/>
  <c r="P97" i="12"/>
  <c r="K738" i="1" s="1"/>
  <c r="K1656" i="1" s="1"/>
  <c r="R97" i="12"/>
  <c r="M738" i="1" s="1"/>
  <c r="M1656" i="1" s="1"/>
  <c r="N1172" i="1"/>
  <c r="N2090" i="1" s="1"/>
  <c r="Q254" i="1"/>
  <c r="R1528" i="1"/>
  <c r="R610" i="1"/>
  <c r="K1101" i="1"/>
  <c r="K2019" i="1" s="1"/>
  <c r="Q183" i="1"/>
  <c r="R129" i="1"/>
  <c r="AF100" i="12"/>
  <c r="L1047" i="1"/>
  <c r="AD100" i="12"/>
  <c r="R1856" i="1"/>
  <c r="R938" i="1"/>
  <c r="O1093" i="1"/>
  <c r="O2011" i="1" s="1"/>
  <c r="AG146" i="12"/>
  <c r="N175" i="1" s="1"/>
  <c r="AI146" i="12"/>
  <c r="P175" i="1" s="1"/>
  <c r="Q2039" i="1"/>
  <c r="Q1121" i="1"/>
  <c r="K1147" i="1"/>
  <c r="K2065" i="1" s="1"/>
  <c r="Q229" i="1"/>
  <c r="R1478" i="1"/>
  <c r="R560" i="1"/>
  <c r="M1134" i="1"/>
  <c r="M2052" i="1" s="1"/>
  <c r="S216" i="1"/>
  <c r="Q1436" i="1"/>
  <c r="Q518" i="1"/>
  <c r="AF251" i="12"/>
  <c r="M280" i="1" s="1"/>
  <c r="L1198" i="1"/>
  <c r="L2116" i="1" s="1"/>
  <c r="Y280" i="1" s="1"/>
  <c r="R280" i="1"/>
  <c r="AD251" i="12"/>
  <c r="K280" i="1" s="1"/>
  <c r="M1231" i="1"/>
  <c r="M2149" i="1" s="1"/>
  <c r="S1482" i="1"/>
  <c r="S564" i="1"/>
  <c r="S1536" i="1"/>
  <c r="S618" i="1"/>
  <c r="N1181" i="1"/>
  <c r="N2099" i="1" s="1"/>
  <c r="K1176" i="1"/>
  <c r="K2094" i="1" s="1"/>
  <c r="L1177" i="1"/>
  <c r="L2095" i="1" s="1"/>
  <c r="Y259" i="1" s="1"/>
  <c r="R259" i="1"/>
  <c r="M1181" i="1"/>
  <c r="M2099" i="1" s="1"/>
  <c r="N1223" i="1"/>
  <c r="N2141" i="1" s="1"/>
  <c r="K1230" i="1"/>
  <c r="K2148" i="1" s="1"/>
  <c r="Q569" i="1"/>
  <c r="L1182" i="1"/>
  <c r="L2100" i="1" s="1"/>
  <c r="Y264" i="1" s="1"/>
  <c r="R264" i="1"/>
  <c r="S1764" i="1"/>
  <c r="S846" i="1"/>
  <c r="Y205" i="12"/>
  <c r="M540" i="1" s="1"/>
  <c r="M1458" i="1" s="1"/>
  <c r="L540" i="1"/>
  <c r="L1458" i="1" s="1"/>
  <c r="W205" i="12"/>
  <c r="K540" i="1" s="1"/>
  <c r="K1458" i="1" s="1"/>
  <c r="T295" i="12"/>
  <c r="AA295" i="12" s="1"/>
  <c r="S1083" i="1"/>
  <c r="S1705" i="1"/>
  <c r="S787" i="1"/>
  <c r="Q148" i="12"/>
  <c r="L788" i="1"/>
  <c r="L1706" i="1" s="1"/>
  <c r="R147" i="12"/>
  <c r="M788" i="1" s="1"/>
  <c r="M1706" i="1" s="1"/>
  <c r="P147" i="12"/>
  <c r="K788" i="1" s="1"/>
  <c r="K1706" i="1" s="1"/>
  <c r="AE147" i="12"/>
  <c r="L176" i="1" s="1"/>
  <c r="Z175" i="1" s="1"/>
  <c r="Q2060" i="1"/>
  <c r="Q1142" i="1"/>
  <c r="T152" i="12"/>
  <c r="AH151" i="12"/>
  <c r="O180" i="1" s="1"/>
  <c r="U151" i="12"/>
  <c r="P792" i="1" s="1"/>
  <c r="P1710" i="1" s="1"/>
  <c r="O792" i="1"/>
  <c r="O1710" i="1" s="1"/>
  <c r="S151" i="12"/>
  <c r="N792" i="1" s="1"/>
  <c r="N1710" i="1" s="1"/>
  <c r="L477" i="1"/>
  <c r="L1395" i="1" s="1"/>
  <c r="K477" i="1"/>
  <c r="K1395" i="1" s="1"/>
  <c r="L784" i="1"/>
  <c r="L1702" i="1" s="1"/>
  <c r="R143" i="12"/>
  <c r="M784" i="1" s="1"/>
  <c r="M1702" i="1" s="1"/>
  <c r="P143" i="12"/>
  <c r="K784" i="1" s="1"/>
  <c r="K1702" i="1" s="1"/>
  <c r="AE143" i="12"/>
  <c r="L172" i="1" s="1"/>
  <c r="Q627" i="1"/>
  <c r="Q1545" i="1"/>
  <c r="N1046" i="1"/>
  <c r="N1964" i="1" s="1"/>
  <c r="L1139" i="1"/>
  <c r="L2057" i="1" s="1"/>
  <c r="Y221" i="1" s="1"/>
  <c r="R221" i="1"/>
  <c r="AF192" i="12"/>
  <c r="M221" i="1" s="1"/>
  <c r="AD192" i="12"/>
  <c r="K221" i="1" s="1"/>
  <c r="R1751" i="1"/>
  <c r="R833" i="1"/>
  <c r="N998" i="1"/>
  <c r="N1916" i="1" s="1"/>
  <c r="N55" i="1"/>
  <c r="Q1755" i="1"/>
  <c r="Q837" i="1"/>
  <c r="R1755" i="1"/>
  <c r="R837" i="1"/>
  <c r="S1835" i="1"/>
  <c r="S917" i="1"/>
  <c r="R1835" i="1"/>
  <c r="R917" i="1"/>
  <c r="R627" i="1"/>
  <c r="R1545" i="1"/>
  <c r="R2111" i="1"/>
  <c r="R1193" i="1"/>
  <c r="S115" i="1"/>
  <c r="Q1798" i="1"/>
  <c r="Q880" i="1"/>
  <c r="R1798" i="1"/>
  <c r="R880" i="1"/>
  <c r="Q1655" i="1"/>
  <c r="Q737" i="1"/>
  <c r="R1655" i="1"/>
  <c r="R737" i="1"/>
  <c r="R779" i="1"/>
  <c r="S2143" i="1"/>
  <c r="S1225" i="1"/>
  <c r="R2136" i="1"/>
  <c r="R1218" i="1"/>
  <c r="K1046" i="1"/>
  <c r="K1964" i="1" s="1"/>
  <c r="S610" i="1"/>
  <c r="S1528" i="1"/>
  <c r="M1101" i="1"/>
  <c r="M2019" i="1" s="1"/>
  <c r="AI288" i="12"/>
  <c r="P317" i="1" s="1"/>
  <c r="AG288" i="12"/>
  <c r="N317" i="1" s="1"/>
  <c r="O1235" i="1"/>
  <c r="O2153" i="1" s="1"/>
  <c r="K1138" i="1"/>
  <c r="K2056" i="1" s="1"/>
  <c r="Q220" i="1"/>
  <c r="R1499" i="1"/>
  <c r="R581" i="1"/>
  <c r="R1398" i="1"/>
  <c r="R480" i="1"/>
  <c r="S1659" i="1"/>
  <c r="S741" i="1"/>
  <c r="K1915" i="1"/>
  <c r="Q1915" i="1" s="1"/>
  <c r="Q997" i="1"/>
  <c r="S166" i="1"/>
  <c r="Q1911" i="1"/>
  <c r="M1185" i="1"/>
  <c r="M2103" i="1" s="1"/>
  <c r="S267" i="1"/>
  <c r="R1042" i="1"/>
  <c r="W297" i="12"/>
  <c r="K632" i="1" s="1"/>
  <c r="K1550" i="1" s="1"/>
  <c r="L632" i="1"/>
  <c r="L1550" i="1" s="1"/>
  <c r="Y297" i="12"/>
  <c r="M632" i="1" s="1"/>
  <c r="M1550" i="1" s="1"/>
  <c r="AF297" i="12"/>
  <c r="M326" i="1" s="1"/>
  <c r="L1244" i="1"/>
  <c r="L2162" i="1" s="1"/>
  <c r="Y326" i="1" s="1"/>
  <c r="R326" i="1"/>
  <c r="AD297" i="12"/>
  <c r="K326" i="1" s="1"/>
  <c r="O481" i="1"/>
  <c r="O1399" i="1" s="1"/>
  <c r="P481" i="1"/>
  <c r="P1399" i="1" s="1"/>
  <c r="M998" i="1"/>
  <c r="M55" i="1"/>
  <c r="R1304" i="1"/>
  <c r="R386" i="1"/>
  <c r="O432" i="1"/>
  <c r="O1350" i="1" s="1"/>
  <c r="P432" i="1"/>
  <c r="P1350" i="1" s="1"/>
  <c r="N432" i="1"/>
  <c r="N1350" i="1" s="1"/>
  <c r="Q2152" i="1"/>
  <c r="Q1234" i="1"/>
  <c r="R1227" i="1"/>
  <c r="R2048" i="1"/>
  <c r="R1130" i="1"/>
  <c r="AI101" i="12"/>
  <c r="O1048" i="1"/>
  <c r="O1966" i="1" s="1"/>
  <c r="AG101" i="12"/>
  <c r="O743" i="1"/>
  <c r="O1661" i="1" s="1"/>
  <c r="U102" i="12"/>
  <c r="P743" i="1" s="1"/>
  <c r="P1661" i="1" s="1"/>
  <c r="S102" i="12"/>
  <c r="N743" i="1" s="1"/>
  <c r="N1661" i="1" s="1"/>
  <c r="AH102" i="12"/>
  <c r="N1176" i="1"/>
  <c r="N2094" i="1" s="1"/>
  <c r="K1034" i="1"/>
  <c r="K1952" i="1" s="1"/>
  <c r="Q116" i="1"/>
  <c r="Q1352" i="1"/>
  <c r="Q434" i="1"/>
  <c r="M1147" i="1"/>
  <c r="M2065" i="1" s="1"/>
  <c r="S229" i="1"/>
  <c r="Q1747" i="1"/>
  <c r="Q829" i="1"/>
  <c r="R1747" i="1"/>
  <c r="R829" i="1"/>
  <c r="R2052" i="1"/>
  <c r="R1134" i="1"/>
  <c r="Q1075" i="1"/>
  <c r="Q1407" i="1"/>
  <c r="Q489" i="1"/>
  <c r="L1131" i="1"/>
  <c r="L2049" i="1" s="1"/>
  <c r="Y213" i="1" s="1"/>
  <c r="R213" i="1"/>
  <c r="AF184" i="12"/>
  <c r="M213" i="1" s="1"/>
  <c r="AD184" i="12"/>
  <c r="K213" i="1" s="1"/>
  <c r="R1743" i="1"/>
  <c r="R825" i="1"/>
  <c r="N1239" i="1"/>
  <c r="N2157" i="1" s="1"/>
  <c r="P477" i="1"/>
  <c r="P1395" i="1" s="1"/>
  <c r="O477" i="1"/>
  <c r="O1395" i="1" s="1"/>
  <c r="N477" i="1"/>
  <c r="N1395" i="1" s="1"/>
  <c r="S1801" i="1"/>
  <c r="S883" i="1"/>
  <c r="Q248" i="12"/>
  <c r="L897" i="1"/>
  <c r="L1815" i="1" s="1"/>
  <c r="P256" i="12"/>
  <c r="K897" i="1" s="1"/>
  <c r="K1815" i="1" s="1"/>
  <c r="AE256" i="12"/>
  <c r="L285" i="1" s="1"/>
  <c r="X256" i="12"/>
  <c r="Q252" i="12"/>
  <c r="Q253" i="12" s="1"/>
  <c r="R256" i="12"/>
  <c r="M897" i="1" s="1"/>
  <c r="M1815" i="1" s="1"/>
  <c r="S54" i="1"/>
  <c r="R572" i="1"/>
  <c r="R1490" i="1"/>
  <c r="R2157" i="1"/>
  <c r="R1239" i="1"/>
  <c r="S1847" i="1"/>
  <c r="S929" i="1"/>
  <c r="R1345" i="1"/>
  <c r="R427" i="1"/>
  <c r="N1184" i="1"/>
  <c r="N2102" i="1" s="1"/>
  <c r="S1075" i="1"/>
  <c r="R1453" i="1"/>
  <c r="R535" i="1"/>
  <c r="L1097" i="1"/>
  <c r="L2015" i="1" s="1"/>
  <c r="Y179" i="1" s="1"/>
  <c r="R179" i="1"/>
  <c r="AF150" i="12"/>
  <c r="M179" i="1" s="1"/>
  <c r="AD150" i="12"/>
  <c r="K179" i="1" s="1"/>
  <c r="R1709" i="1"/>
  <c r="R791" i="1"/>
  <c r="AG289" i="12"/>
  <c r="N318" i="1" s="1"/>
  <c r="O1236" i="1"/>
  <c r="O2154" i="1" s="1"/>
  <c r="AI289" i="12"/>
  <c r="P318" i="1" s="1"/>
  <c r="R174" i="1"/>
  <c r="Q2001" i="1"/>
  <c r="AB251" i="12"/>
  <c r="P586" i="1" s="1"/>
  <c r="P1504" i="1" s="1"/>
  <c r="O586" i="1"/>
  <c r="O1504" i="1" s="1"/>
  <c r="Z251" i="12"/>
  <c r="N586" i="1" s="1"/>
  <c r="N1504" i="1" s="1"/>
  <c r="R2102" i="1"/>
  <c r="R1184" i="1"/>
  <c r="Q1348" i="1"/>
  <c r="Q430" i="1"/>
  <c r="Q2097" i="1"/>
  <c r="Q1179" i="1"/>
  <c r="S2131" i="1"/>
  <c r="R1536" i="1"/>
  <c r="R1789" i="1"/>
  <c r="AD230" i="12"/>
  <c r="K259" i="1" s="1"/>
  <c r="AF230" i="12"/>
  <c r="M259" i="1" s="1"/>
  <c r="U286" i="12"/>
  <c r="P927" i="1" s="1"/>
  <c r="P1845" i="1" s="1"/>
  <c r="S286" i="12"/>
  <c r="N927" i="1" s="1"/>
  <c r="N1845" i="1" s="1"/>
  <c r="O621" i="1"/>
  <c r="O1539" i="1" s="1"/>
  <c r="AH286" i="12"/>
  <c r="O315" i="1" s="1"/>
  <c r="AG235" i="12"/>
  <c r="N264" i="1" s="1"/>
  <c r="AI235" i="12"/>
  <c r="P264" i="1" s="1"/>
  <c r="AF235" i="12"/>
  <c r="M264" i="1" s="1"/>
  <c r="AD235" i="12"/>
  <c r="K264" i="1" s="1"/>
  <c r="R1533" i="1"/>
  <c r="R1482" i="1"/>
  <c r="R1524" i="1"/>
  <c r="AG285" i="12"/>
  <c r="N314" i="1" s="1"/>
  <c r="AI285" i="12"/>
  <c r="P314" i="1" s="1"/>
  <c r="AE286" i="12"/>
  <c r="L315" i="1" s="1"/>
  <c r="R286" i="12"/>
  <c r="M927" i="1" s="1"/>
  <c r="M1845" i="1" s="1"/>
  <c r="P286" i="12"/>
  <c r="K927" i="1" s="1"/>
  <c r="K1845" i="1" s="1"/>
  <c r="M565" i="1"/>
  <c r="M1483" i="1" s="1"/>
  <c r="AD281" i="12"/>
  <c r="K310" i="1" s="1"/>
  <c r="AF281" i="12"/>
  <c r="M310" i="1" s="1"/>
  <c r="R1181" i="1" l="1"/>
  <c r="R926" i="1"/>
  <c r="S619" i="1"/>
  <c r="R1185" i="1"/>
  <c r="S573" i="1"/>
  <c r="S1537" i="1"/>
  <c r="R1957" i="1"/>
  <c r="Q1533" i="1"/>
  <c r="S1533" i="1"/>
  <c r="S1487" i="1"/>
  <c r="Y235" i="12"/>
  <c r="M570" i="1" s="1"/>
  <c r="M1488" i="1" s="1"/>
  <c r="W235" i="12"/>
  <c r="K570" i="1" s="1"/>
  <c r="K1488" i="1" s="1"/>
  <c r="L570" i="1"/>
  <c r="O1794" i="1"/>
  <c r="R1794" i="1" s="1"/>
  <c r="R876" i="1"/>
  <c r="AB281" i="12"/>
  <c r="P616" i="1" s="1"/>
  <c r="P1534" i="1" s="1"/>
  <c r="Z281" i="12"/>
  <c r="N616" i="1" s="1"/>
  <c r="N1534" i="1" s="1"/>
  <c r="T253" i="12"/>
  <c r="O894" i="1" s="1"/>
  <c r="O1812" i="1" s="1"/>
  <c r="AA252" i="12"/>
  <c r="X298" i="12"/>
  <c r="O616" i="1"/>
  <c r="O1534" i="1" s="1"/>
  <c r="R1534" i="1" s="1"/>
  <c r="AA309" i="1"/>
  <c r="Y193" i="12"/>
  <c r="W193" i="12"/>
  <c r="K528" i="1" s="1"/>
  <c r="K1446" i="1" s="1"/>
  <c r="X194" i="12"/>
  <c r="Y197" i="12"/>
  <c r="W197" i="12"/>
  <c r="X198" i="12"/>
  <c r="Y147" i="12"/>
  <c r="W147" i="12"/>
  <c r="X148" i="12"/>
  <c r="Z285" i="12"/>
  <c r="N620" i="1" s="1"/>
  <c r="N1538" i="1" s="1"/>
  <c r="AB285" i="12"/>
  <c r="P620" i="1" s="1"/>
  <c r="P1538" i="1" s="1"/>
  <c r="O620" i="1"/>
  <c r="O1538" i="1" s="1"/>
  <c r="X202" i="12"/>
  <c r="W201" i="12"/>
  <c r="Y201" i="12"/>
  <c r="W239" i="12"/>
  <c r="K574" i="1" s="1"/>
  <c r="K1492" i="1" s="1"/>
  <c r="Q1492" i="1" s="1"/>
  <c r="Y239" i="12"/>
  <c r="M574" i="1" s="1"/>
  <c r="M1492" i="1" s="1"/>
  <c r="X240" i="12"/>
  <c r="L575" i="1" s="1"/>
  <c r="L1493" i="1" s="1"/>
  <c r="AB286" i="12"/>
  <c r="Z286" i="12"/>
  <c r="Y281" i="12"/>
  <c r="W281" i="12"/>
  <c r="K616" i="1" s="1"/>
  <c r="K1534" i="1" s="1"/>
  <c r="R2145" i="1"/>
  <c r="X252" i="12"/>
  <c r="Z295" i="12"/>
  <c r="AB295" i="12"/>
  <c r="Q615" i="1"/>
  <c r="AB248" i="12"/>
  <c r="Z248" i="12"/>
  <c r="Q1487" i="1"/>
  <c r="Y101" i="12"/>
  <c r="W101" i="12"/>
  <c r="X102" i="12"/>
  <c r="W289" i="12"/>
  <c r="Y289" i="12"/>
  <c r="X290" i="12"/>
  <c r="W97" i="12"/>
  <c r="Y97" i="12"/>
  <c r="X294" i="12"/>
  <c r="W293" i="12"/>
  <c r="K628" i="1" s="1"/>
  <c r="K1546" i="1" s="1"/>
  <c r="Y293" i="12"/>
  <c r="Y243" i="12"/>
  <c r="M578" i="1" s="1"/>
  <c r="M1496" i="1" s="1"/>
  <c r="W243" i="12"/>
  <c r="X244" i="12"/>
  <c r="W143" i="12"/>
  <c r="Y143" i="12"/>
  <c r="X248" i="12"/>
  <c r="Y247" i="12"/>
  <c r="M582" i="1" s="1"/>
  <c r="M1500" i="1" s="1"/>
  <c r="W247" i="12"/>
  <c r="Z293" i="12"/>
  <c r="AB293" i="12"/>
  <c r="Y151" i="12"/>
  <c r="M486" i="1" s="1"/>
  <c r="M1404" i="1" s="1"/>
  <c r="W151" i="12"/>
  <c r="X152" i="12"/>
  <c r="Y285" i="12"/>
  <c r="M620" i="1" s="1"/>
  <c r="M1538" i="1" s="1"/>
  <c r="S1538" i="1" s="1"/>
  <c r="W285" i="12"/>
  <c r="K620" i="1" s="1"/>
  <c r="K1538" i="1" s="1"/>
  <c r="X286" i="12"/>
  <c r="L620" i="1"/>
  <c r="S926" i="1"/>
  <c r="Q427" i="1"/>
  <c r="Z244" i="12"/>
  <c r="AB244" i="12"/>
  <c r="Q926" i="1"/>
  <c r="T299" i="12"/>
  <c r="AA299" i="12" s="1"/>
  <c r="AA298" i="12"/>
  <c r="AB291" i="12"/>
  <c r="Z291" i="12"/>
  <c r="L1537" i="1"/>
  <c r="R1537" i="1" s="1"/>
  <c r="R619" i="1"/>
  <c r="AB235" i="12"/>
  <c r="P570" i="1" s="1"/>
  <c r="P1488" i="1" s="1"/>
  <c r="S1488" i="1" s="1"/>
  <c r="Z235" i="12"/>
  <c r="N570" i="1" s="1"/>
  <c r="N1488" i="1" s="1"/>
  <c r="O570" i="1"/>
  <c r="O1488" i="1" s="1"/>
  <c r="M130" i="1"/>
  <c r="AT102" i="12"/>
  <c r="M131" i="1" s="1"/>
  <c r="Z147" i="12"/>
  <c r="AB147" i="12"/>
  <c r="P482" i="1" s="1"/>
  <c r="P1400" i="1" s="1"/>
  <c r="AA148" i="12"/>
  <c r="AB294" i="12"/>
  <c r="Z294" i="12"/>
  <c r="Z130" i="1"/>
  <c r="Y189" i="12"/>
  <c r="W189" i="12"/>
  <c r="K524" i="1" s="1"/>
  <c r="K1442" i="1" s="1"/>
  <c r="R1231" i="1"/>
  <c r="R2149" i="1"/>
  <c r="Q2098" i="1"/>
  <c r="Q1180" i="1"/>
  <c r="AD285" i="12"/>
  <c r="K314" i="1" s="1"/>
  <c r="R1964" i="1"/>
  <c r="R1960" i="1"/>
  <c r="N1227" i="1"/>
  <c r="N2145" i="1" s="1"/>
  <c r="Q2145" i="1" s="1"/>
  <c r="AA234" i="1"/>
  <c r="AA310" i="1"/>
  <c r="AA264" i="1"/>
  <c r="Z275" i="1"/>
  <c r="L1965" i="1"/>
  <c r="Y129" i="1" s="1"/>
  <c r="AA129" i="1"/>
  <c r="Z321" i="1"/>
  <c r="R1952" i="1"/>
  <c r="AA317" i="1"/>
  <c r="AA221" i="1"/>
  <c r="Z315" i="1"/>
  <c r="Z172" i="1"/>
  <c r="Z230" i="1"/>
  <c r="Z229" i="1"/>
  <c r="Z179" i="1"/>
  <c r="AA271" i="1"/>
  <c r="AA213" i="1"/>
  <c r="AA326" i="1"/>
  <c r="Z171" i="1"/>
  <c r="Z225" i="1"/>
  <c r="L1961" i="1"/>
  <c r="Y125" i="1" s="1"/>
  <c r="AA125" i="1"/>
  <c r="Z218" i="1"/>
  <c r="Z269" i="1"/>
  <c r="Z314" i="1"/>
  <c r="AA280" i="1"/>
  <c r="AA179" i="1"/>
  <c r="AA305" i="1"/>
  <c r="AA175" i="1"/>
  <c r="AA217" i="1"/>
  <c r="AA268" i="1"/>
  <c r="AA171" i="1"/>
  <c r="AA225" i="1"/>
  <c r="AA259" i="1"/>
  <c r="S2098" i="1"/>
  <c r="S615" i="1"/>
  <c r="R616" i="1"/>
  <c r="P1181" i="1"/>
  <c r="P2099" i="1" s="1"/>
  <c r="S2099" i="1" s="1"/>
  <c r="S1180" i="1"/>
  <c r="S922" i="1"/>
  <c r="R1916" i="1"/>
  <c r="Y55" i="1"/>
  <c r="S1840" i="1"/>
  <c r="M616" i="1"/>
  <c r="M1534" i="1" s="1"/>
  <c r="S1534" i="1" s="1"/>
  <c r="L1232" i="1"/>
  <c r="L2150" i="1" s="1"/>
  <c r="Y314" i="1" s="1"/>
  <c r="Q1226" i="1"/>
  <c r="AF285" i="12"/>
  <c r="M314" i="1" s="1"/>
  <c r="S569" i="1"/>
  <c r="P1231" i="1"/>
  <c r="P2149" i="1" s="1"/>
  <c r="S2149" i="1" s="1"/>
  <c r="AI281" i="12"/>
  <c r="P310" i="1" s="1"/>
  <c r="AG281" i="12"/>
  <c r="N310" i="1" s="1"/>
  <c r="O1228" i="1"/>
  <c r="O2146" i="1" s="1"/>
  <c r="R2146" i="1" s="1"/>
  <c r="S1172" i="1"/>
  <c r="Q922" i="1"/>
  <c r="Q1840" i="1"/>
  <c r="Q312" i="1"/>
  <c r="R314" i="1"/>
  <c r="S183" i="1"/>
  <c r="S263" i="1"/>
  <c r="Q174" i="1"/>
  <c r="R317" i="1"/>
  <c r="R271" i="1"/>
  <c r="R565" i="1"/>
  <c r="S1084" i="1"/>
  <c r="Q1084" i="1"/>
  <c r="S121" i="1"/>
  <c r="S258" i="1"/>
  <c r="Q313" i="1"/>
  <c r="Q2090" i="1"/>
  <c r="S2090" i="1"/>
  <c r="Q254" i="12"/>
  <c r="L894" i="1"/>
  <c r="L1812" i="1" s="1"/>
  <c r="P253" i="12"/>
  <c r="K894" i="1" s="1"/>
  <c r="K1812" i="1" s="1"/>
  <c r="R253" i="12"/>
  <c r="M894" i="1" s="1"/>
  <c r="M1812" i="1" s="1"/>
  <c r="AE253" i="12"/>
  <c r="L282" i="1" s="1"/>
  <c r="AH299" i="12"/>
  <c r="O328" i="1" s="1"/>
  <c r="P1182" i="1"/>
  <c r="P2100" i="1" s="1"/>
  <c r="S620" i="1"/>
  <c r="R1815" i="1"/>
  <c r="R897" i="1"/>
  <c r="S213" i="1"/>
  <c r="M1131" i="1"/>
  <c r="M2049" i="1" s="1"/>
  <c r="AG151" i="12"/>
  <c r="N180" i="1" s="1"/>
  <c r="O1098" i="1"/>
  <c r="O2016" i="1" s="1"/>
  <c r="AI151" i="12"/>
  <c r="P180" i="1" s="1"/>
  <c r="Q2148" i="1"/>
  <c r="Q1230" i="1"/>
  <c r="S1656" i="1"/>
  <c r="S738" i="1"/>
  <c r="Q1449" i="1"/>
  <c r="Q531" i="1"/>
  <c r="N1198" i="1"/>
  <c r="N2116" i="1" s="1"/>
  <c r="S1802" i="1"/>
  <c r="S884" i="1"/>
  <c r="K1186" i="1"/>
  <c r="K2104" i="1" s="1"/>
  <c r="M524" i="1"/>
  <c r="M1442" i="1" s="1"/>
  <c r="L524" i="1"/>
  <c r="L1442" i="1" s="1"/>
  <c r="W302" i="12"/>
  <c r="K637" i="1" s="1"/>
  <c r="K1555" i="1" s="1"/>
  <c r="L637" i="1"/>
  <c r="L1555" i="1" s="1"/>
  <c r="Y302" i="12"/>
  <c r="M637" i="1" s="1"/>
  <c r="M1555" i="1" s="1"/>
  <c r="Q1495" i="1"/>
  <c r="Q577" i="1"/>
  <c r="Q2052" i="1"/>
  <c r="Q1134" i="1"/>
  <c r="N1089" i="1"/>
  <c r="N2007" i="1" s="1"/>
  <c r="K1135" i="1"/>
  <c r="K2053" i="1" s="1"/>
  <c r="Q217" i="1"/>
  <c r="R1799" i="1"/>
  <c r="R881" i="1"/>
  <c r="Q199" i="12"/>
  <c r="L839" i="1"/>
  <c r="L1757" i="1" s="1"/>
  <c r="R198" i="12"/>
  <c r="M839" i="1" s="1"/>
  <c r="M1757" i="1" s="1"/>
  <c r="P198" i="12"/>
  <c r="K839" i="1" s="1"/>
  <c r="K1757" i="1" s="1"/>
  <c r="AE198" i="12"/>
  <c r="L227" i="1" s="1"/>
  <c r="AI290" i="12"/>
  <c r="P319" i="1" s="1"/>
  <c r="O1237" i="1"/>
  <c r="O2155" i="1" s="1"/>
  <c r="AG290" i="12"/>
  <c r="N319" i="1" s="1"/>
  <c r="N1232" i="1"/>
  <c r="N2150" i="1" s="1"/>
  <c r="M1182" i="1"/>
  <c r="M2100" i="1" s="1"/>
  <c r="S264" i="1"/>
  <c r="N1182" i="1"/>
  <c r="N2100" i="1" s="1"/>
  <c r="N1236" i="1"/>
  <c r="N2154" i="1" s="1"/>
  <c r="M1097" i="1"/>
  <c r="M2015" i="1" s="1"/>
  <c r="AF256" i="12"/>
  <c r="M285" i="1" s="1"/>
  <c r="L1203" i="1"/>
  <c r="L2121" i="1" s="1"/>
  <c r="Y285" i="1" s="1"/>
  <c r="AD256" i="12"/>
  <c r="K285" i="1" s="1"/>
  <c r="Q249" i="12"/>
  <c r="L889" i="1"/>
  <c r="L1807" i="1" s="1"/>
  <c r="AE248" i="12"/>
  <c r="L277" i="1" s="1"/>
  <c r="R248" i="12"/>
  <c r="M889" i="1" s="1"/>
  <c r="M1807" i="1" s="1"/>
  <c r="P248" i="12"/>
  <c r="K889" i="1" s="1"/>
  <c r="K1807" i="1" s="1"/>
  <c r="S2065" i="1"/>
  <c r="S1147" i="1"/>
  <c r="Q1952" i="1"/>
  <c r="Q1034" i="1"/>
  <c r="N1048" i="1"/>
  <c r="N1966" i="1" s="1"/>
  <c r="R2162" i="1"/>
  <c r="R1244" i="1"/>
  <c r="Q632" i="1"/>
  <c r="Q1550" i="1"/>
  <c r="S2103" i="1"/>
  <c r="S1185" i="1"/>
  <c r="Q2056" i="1"/>
  <c r="Q1138" i="1"/>
  <c r="P1235" i="1"/>
  <c r="P2153" i="1" s="1"/>
  <c r="M1139" i="1"/>
  <c r="M2057" i="1" s="1"/>
  <c r="S221" i="1"/>
  <c r="L1090" i="1"/>
  <c r="L2008" i="1" s="1"/>
  <c r="Y172" i="1" s="1"/>
  <c r="AF143" i="12"/>
  <c r="M172" i="1" s="1"/>
  <c r="AD143" i="12"/>
  <c r="K172" i="1" s="1"/>
  <c r="Q1395" i="1"/>
  <c r="Q477" i="1"/>
  <c r="O486" i="1"/>
  <c r="O1404" i="1" s="1"/>
  <c r="P486" i="1"/>
  <c r="P1404" i="1" s="1"/>
  <c r="N486" i="1"/>
  <c r="N1404" i="1" s="1"/>
  <c r="T153" i="12"/>
  <c r="O793" i="1"/>
  <c r="O1711" i="1" s="1"/>
  <c r="AH152" i="12"/>
  <c r="O181" i="1" s="1"/>
  <c r="S152" i="12"/>
  <c r="N793" i="1" s="1"/>
  <c r="N1711" i="1" s="1"/>
  <c r="U152" i="12"/>
  <c r="P793" i="1" s="1"/>
  <c r="P1711" i="1" s="1"/>
  <c r="M482" i="1"/>
  <c r="M1400" i="1" s="1"/>
  <c r="L482" i="1"/>
  <c r="L1400" i="1" s="1"/>
  <c r="K482" i="1"/>
  <c r="K1400" i="1" s="1"/>
  <c r="R1706" i="1"/>
  <c r="R788" i="1"/>
  <c r="S1458" i="1"/>
  <c r="S540" i="1"/>
  <c r="R2100" i="1"/>
  <c r="R1182" i="1"/>
  <c r="R2095" i="1"/>
  <c r="R1177" i="1"/>
  <c r="M1198" i="1"/>
  <c r="M2116" i="1" s="1"/>
  <c r="S2052" i="1"/>
  <c r="S1134" i="1"/>
  <c r="Q2065" i="1"/>
  <c r="Q1147" i="1"/>
  <c r="N1093" i="1"/>
  <c r="N2011" i="1" s="1"/>
  <c r="M432" i="1"/>
  <c r="M1350" i="1" s="1"/>
  <c r="L432" i="1"/>
  <c r="L1350" i="1" s="1"/>
  <c r="AB126" i="1" s="1"/>
  <c r="K432" i="1"/>
  <c r="K1350" i="1" s="1"/>
  <c r="R1529" i="1"/>
  <c r="R611" i="1"/>
  <c r="S1752" i="1"/>
  <c r="S834" i="1"/>
  <c r="R1752" i="1"/>
  <c r="R834" i="1"/>
  <c r="M1152" i="1"/>
  <c r="M2070" i="1" s="1"/>
  <c r="S234" i="1"/>
  <c r="Q1403" i="1"/>
  <c r="Q485" i="1"/>
  <c r="S1848" i="1"/>
  <c r="S930" i="1"/>
  <c r="Q291" i="12"/>
  <c r="L931" i="1"/>
  <c r="L1849" i="1" s="1"/>
  <c r="AE290" i="12"/>
  <c r="L319" i="1" s="1"/>
  <c r="Z318" i="1" s="1"/>
  <c r="R290" i="12"/>
  <c r="M931" i="1" s="1"/>
  <c r="M1849" i="1" s="1"/>
  <c r="P290" i="12"/>
  <c r="K931" i="1" s="1"/>
  <c r="K1849" i="1" s="1"/>
  <c r="P575" i="1"/>
  <c r="P1493" i="1" s="1"/>
  <c r="O575" i="1"/>
  <c r="O1493" i="1" s="1"/>
  <c r="N575" i="1"/>
  <c r="N1493" i="1" s="1"/>
  <c r="N1177" i="1"/>
  <c r="N2095" i="1" s="1"/>
  <c r="S1504" i="1"/>
  <c r="S586" i="1"/>
  <c r="L578" i="1"/>
  <c r="L1496" i="1" s="1"/>
  <c r="K578" i="1"/>
  <c r="K1496" i="1" s="1"/>
  <c r="Q2140" i="1"/>
  <c r="Q1222" i="1"/>
  <c r="S1952" i="1"/>
  <c r="S1034" i="1"/>
  <c r="L628" i="1"/>
  <c r="L1546" i="1" s="1"/>
  <c r="M628" i="1"/>
  <c r="M1546" i="1" s="1"/>
  <c r="R1852" i="1"/>
  <c r="R934" i="1"/>
  <c r="P1189" i="1"/>
  <c r="P2107" i="1" s="1"/>
  <c r="Q1660" i="1"/>
  <c r="Q742" i="1"/>
  <c r="L743" i="1"/>
  <c r="L1661" i="1" s="1"/>
  <c r="AC131" i="1" s="1"/>
  <c r="AE102" i="12"/>
  <c r="R102" i="12"/>
  <c r="M743" i="1" s="1"/>
  <c r="M1661" i="1" s="1"/>
  <c r="P102" i="12"/>
  <c r="K743" i="1" s="1"/>
  <c r="K1661" i="1" s="1"/>
  <c r="K1223" i="1"/>
  <c r="K2141" i="1" s="1"/>
  <c r="Q305" i="1"/>
  <c r="S1957" i="1"/>
  <c r="S1039" i="1"/>
  <c r="O885" i="1"/>
  <c r="O1803" i="1" s="1"/>
  <c r="AH244" i="12"/>
  <c r="O273" i="1" s="1"/>
  <c r="U244" i="12"/>
  <c r="P885" i="1" s="1"/>
  <c r="P1803" i="1" s="1"/>
  <c r="S244" i="12"/>
  <c r="N885" i="1" s="1"/>
  <c r="N1803" i="1" s="1"/>
  <c r="T245" i="12"/>
  <c r="AA245" i="12" s="1"/>
  <c r="M1093" i="1"/>
  <c r="M2011" i="1" s="1"/>
  <c r="O628" i="1"/>
  <c r="O1546" i="1" s="1"/>
  <c r="P628" i="1"/>
  <c r="P1546" i="1" s="1"/>
  <c r="N628" i="1"/>
  <c r="N1546" i="1" s="1"/>
  <c r="Q2099" i="1"/>
  <c r="Q1181" i="1"/>
  <c r="S2094" i="1"/>
  <c r="S1176" i="1"/>
  <c r="Q2149" i="1"/>
  <c r="Q1231" i="1"/>
  <c r="AB256" i="12"/>
  <c r="P591" i="1" s="1"/>
  <c r="P1509" i="1" s="1"/>
  <c r="O591" i="1"/>
  <c r="O1509" i="1" s="1"/>
  <c r="Z256" i="12"/>
  <c r="N591" i="1" s="1"/>
  <c r="N1509" i="1" s="1"/>
  <c r="O893" i="1"/>
  <c r="O1811" i="1" s="1"/>
  <c r="AH252" i="12"/>
  <c r="O281" i="1" s="1"/>
  <c r="U252" i="12"/>
  <c r="P893" i="1" s="1"/>
  <c r="P1811" i="1" s="1"/>
  <c r="S252" i="12"/>
  <c r="N893" i="1" s="1"/>
  <c r="N1811" i="1" s="1"/>
  <c r="S1748" i="1"/>
  <c r="S830" i="1"/>
  <c r="R1748" i="1"/>
  <c r="R830" i="1"/>
  <c r="N1044" i="1"/>
  <c r="N1962" i="1" s="1"/>
  <c r="S1861" i="1"/>
  <c r="S943" i="1"/>
  <c r="L939" i="1"/>
  <c r="L1857" i="1" s="1"/>
  <c r="AE298" i="12"/>
  <c r="L327" i="1" s="1"/>
  <c r="R298" i="12"/>
  <c r="M939" i="1" s="1"/>
  <c r="M1857" i="1" s="1"/>
  <c r="P298" i="12"/>
  <c r="K939" i="1" s="1"/>
  <c r="K1857" i="1" s="1"/>
  <c r="S2002" i="1"/>
  <c r="S2056" i="1"/>
  <c r="S1138" i="1"/>
  <c r="AF201" i="12"/>
  <c r="M230" i="1" s="1"/>
  <c r="L1148" i="1"/>
  <c r="L2066" i="1" s="1"/>
  <c r="Y230" i="1" s="1"/>
  <c r="R230" i="1"/>
  <c r="AD201" i="12"/>
  <c r="K230" i="1" s="1"/>
  <c r="AI247" i="12"/>
  <c r="P276" i="1" s="1"/>
  <c r="O1194" i="1"/>
  <c r="O2112" i="1" s="1"/>
  <c r="AG247" i="12"/>
  <c r="N276" i="1" s="1"/>
  <c r="R1541" i="1"/>
  <c r="R623" i="1"/>
  <c r="Q321" i="1"/>
  <c r="S1806" i="1"/>
  <c r="S888" i="1"/>
  <c r="S577" i="1"/>
  <c r="S1495" i="1"/>
  <c r="O478" i="1"/>
  <c r="O1396" i="1" s="1"/>
  <c r="P478" i="1"/>
  <c r="P1396" i="1" s="1"/>
  <c r="N478" i="1"/>
  <c r="N1396" i="1" s="1"/>
  <c r="S2048" i="1"/>
  <c r="S1130" i="1"/>
  <c r="R577" i="1"/>
  <c r="R1495" i="1"/>
  <c r="S1353" i="1"/>
  <c r="S435" i="1"/>
  <c r="S1492" i="1"/>
  <c r="K1143" i="1"/>
  <c r="K2061" i="1" s="1"/>
  <c r="Q225" i="1"/>
  <c r="M1089" i="1"/>
  <c r="M2007" i="1" s="1"/>
  <c r="P1097" i="1"/>
  <c r="P2015" i="1" s="1"/>
  <c r="O637" i="1"/>
  <c r="O1555" i="1" s="1"/>
  <c r="Z302" i="12"/>
  <c r="N637" i="1" s="1"/>
  <c r="N1555" i="1" s="1"/>
  <c r="AB302" i="12"/>
  <c r="P637" i="1" s="1"/>
  <c r="P1555" i="1" s="1"/>
  <c r="S266" i="1"/>
  <c r="R2153" i="1"/>
  <c r="R1235" i="1"/>
  <c r="K1189" i="1"/>
  <c r="K2107" i="1" s="1"/>
  <c r="Q1710" i="1"/>
  <c r="Q792" i="1"/>
  <c r="Q153" i="12"/>
  <c r="L793" i="1"/>
  <c r="L1711" i="1" s="1"/>
  <c r="P152" i="12"/>
  <c r="K793" i="1" s="1"/>
  <c r="K1711" i="1" s="1"/>
  <c r="AE152" i="12"/>
  <c r="L181" i="1" s="1"/>
  <c r="Z180" i="1" s="1"/>
  <c r="R152" i="12"/>
  <c r="M793" i="1" s="1"/>
  <c r="M1711" i="1" s="1"/>
  <c r="S128" i="1"/>
  <c r="Q1799" i="1"/>
  <c r="Q881" i="1"/>
  <c r="Q1756" i="1"/>
  <c r="Q838" i="1"/>
  <c r="R1085" i="1"/>
  <c r="S1445" i="1"/>
  <c r="S527" i="1"/>
  <c r="Q2002" i="1"/>
  <c r="AF202" i="12"/>
  <c r="M231" i="1" s="1"/>
  <c r="L1149" i="1"/>
  <c r="L2067" i="1" s="1"/>
  <c r="Y231" i="1" s="1"/>
  <c r="R231" i="1"/>
  <c r="AD202" i="12"/>
  <c r="K231" i="1" s="1"/>
  <c r="P1232" i="1"/>
  <c r="P2150" i="1" s="1"/>
  <c r="Q264" i="1"/>
  <c r="K1182" i="1"/>
  <c r="K2100" i="1" s="1"/>
  <c r="K1097" i="1"/>
  <c r="K2015" i="1" s="1"/>
  <c r="AG102" i="12"/>
  <c r="O1049" i="1"/>
  <c r="O1967" i="1" s="1"/>
  <c r="AI102" i="12"/>
  <c r="N1235" i="1"/>
  <c r="N2153" i="1" s="1"/>
  <c r="K1139" i="1"/>
  <c r="K2057" i="1" s="1"/>
  <c r="Q221" i="1"/>
  <c r="M478" i="1"/>
  <c r="M1396" i="1" s="1"/>
  <c r="L478" i="1"/>
  <c r="L1396" i="1" s="1"/>
  <c r="K478" i="1"/>
  <c r="K1396" i="1" s="1"/>
  <c r="R1702" i="1"/>
  <c r="R784" i="1"/>
  <c r="S1706" i="1"/>
  <c r="S788" i="1"/>
  <c r="R2116" i="1"/>
  <c r="R1198" i="1"/>
  <c r="P1093" i="1"/>
  <c r="P2011" i="1" s="1"/>
  <c r="R1656" i="1"/>
  <c r="R738" i="1"/>
  <c r="N629" i="1"/>
  <c r="N1547" i="1" s="1"/>
  <c r="O629" i="1"/>
  <c r="O1547" i="1" s="1"/>
  <c r="P629" i="1"/>
  <c r="P1547" i="1" s="1"/>
  <c r="R2070" i="1"/>
  <c r="R1152" i="1"/>
  <c r="R1403" i="1"/>
  <c r="R485" i="1"/>
  <c r="R1848" i="1"/>
  <c r="R930" i="1"/>
  <c r="R586" i="1"/>
  <c r="R1504" i="1"/>
  <c r="AI147" i="12"/>
  <c r="P176" i="1" s="1"/>
  <c r="O1094" i="1"/>
  <c r="O2012" i="1" s="1"/>
  <c r="AG147" i="12"/>
  <c r="N176" i="1" s="1"/>
  <c r="M1223" i="1"/>
  <c r="M2141" i="1" s="1"/>
  <c r="S305" i="1"/>
  <c r="Q263" i="1"/>
  <c r="P1044" i="1"/>
  <c r="P1962" i="1" s="1"/>
  <c r="S1760" i="1"/>
  <c r="S842" i="1"/>
  <c r="P582" i="1"/>
  <c r="P1500" i="1" s="1"/>
  <c r="O582" i="1"/>
  <c r="O1500" i="1" s="1"/>
  <c r="N582" i="1"/>
  <c r="N1500" i="1" s="1"/>
  <c r="S623" i="1"/>
  <c r="S1541" i="1"/>
  <c r="S1441" i="1"/>
  <c r="S523" i="1"/>
  <c r="Q1960" i="1"/>
  <c r="Q1042" i="1"/>
  <c r="Q1957" i="1"/>
  <c r="Q1039" i="1"/>
  <c r="R2007" i="1"/>
  <c r="R1089" i="1"/>
  <c r="Q1399" i="1"/>
  <c r="Q481" i="1"/>
  <c r="S298" i="12"/>
  <c r="N939" i="1" s="1"/>
  <c r="N1857" i="1" s="1"/>
  <c r="O939" i="1"/>
  <c r="O1857" i="1" s="1"/>
  <c r="AH298" i="12"/>
  <c r="O327" i="1" s="1"/>
  <c r="U298" i="12"/>
  <c r="P939" i="1" s="1"/>
  <c r="P1857" i="1" s="1"/>
  <c r="S2136" i="1"/>
  <c r="S1218" i="1"/>
  <c r="S1761" i="1"/>
  <c r="S843" i="1"/>
  <c r="L1233" i="1"/>
  <c r="L2151" i="1" s="1"/>
  <c r="Y315" i="1" s="1"/>
  <c r="M1228" i="1"/>
  <c r="M2146" i="1" s="1"/>
  <c r="Q565" i="1"/>
  <c r="Q1483" i="1"/>
  <c r="Q1845" i="1"/>
  <c r="Q927" i="1"/>
  <c r="Q570" i="1"/>
  <c r="P1236" i="1"/>
  <c r="P2154" i="1" s="1"/>
  <c r="S1815" i="1"/>
  <c r="S897" i="1"/>
  <c r="R2049" i="1"/>
  <c r="R1131" i="1"/>
  <c r="S55" i="1"/>
  <c r="M1244" i="1"/>
  <c r="M2162" i="1" s="1"/>
  <c r="Q128" i="1"/>
  <c r="Q1702" i="1"/>
  <c r="Q784" i="1"/>
  <c r="R1395" i="1"/>
  <c r="R477" i="1"/>
  <c r="AF147" i="12"/>
  <c r="M176" i="1" s="1"/>
  <c r="L1094" i="1"/>
  <c r="L2012" i="1" s="1"/>
  <c r="Y176" i="1" s="1"/>
  <c r="AD147" i="12"/>
  <c r="K176" i="1" s="1"/>
  <c r="L789" i="1"/>
  <c r="L1707" i="1" s="1"/>
  <c r="R148" i="12"/>
  <c r="M789" i="1" s="1"/>
  <c r="M1707" i="1" s="1"/>
  <c r="AE148" i="12"/>
  <c r="L177" i="1" s="1"/>
  <c r="P148" i="12"/>
  <c r="K789" i="1" s="1"/>
  <c r="K1707" i="1" s="1"/>
  <c r="AH295" i="12"/>
  <c r="O324" i="1" s="1"/>
  <c r="U295" i="12"/>
  <c r="P936" i="1" s="1"/>
  <c r="P1854" i="1" s="1"/>
  <c r="O936" i="1"/>
  <c r="O1854" i="1" s="1"/>
  <c r="S295" i="12"/>
  <c r="N936" i="1" s="1"/>
  <c r="N1854" i="1" s="1"/>
  <c r="T296" i="12"/>
  <c r="AA296" i="12" s="1"/>
  <c r="Q258" i="1"/>
  <c r="Q280" i="1"/>
  <c r="K1198" i="1"/>
  <c r="K2116" i="1" s="1"/>
  <c r="Q129" i="1"/>
  <c r="K1047" i="1"/>
  <c r="K1965" i="1" s="1"/>
  <c r="Q1656" i="1"/>
  <c r="Q738" i="1"/>
  <c r="S1449" i="1"/>
  <c r="S531" i="1"/>
  <c r="L528" i="1"/>
  <c r="L1446" i="1" s="1"/>
  <c r="M528" i="1"/>
  <c r="M1446" i="1" s="1"/>
  <c r="L835" i="1"/>
  <c r="L1753" i="1" s="1"/>
  <c r="R194" i="12"/>
  <c r="M835" i="1" s="1"/>
  <c r="M1753" i="1" s="1"/>
  <c r="P194" i="12"/>
  <c r="K835" i="1" s="1"/>
  <c r="K1753" i="1" s="1"/>
  <c r="AE194" i="12"/>
  <c r="L223" i="1" s="1"/>
  <c r="Z222" i="1" s="1"/>
  <c r="P1085" i="1"/>
  <c r="P2003" i="1" s="1"/>
  <c r="S167" i="1"/>
  <c r="AG294" i="12"/>
  <c r="N323" i="1" s="1"/>
  <c r="O1241" i="1"/>
  <c r="O2159" i="1" s="1"/>
  <c r="AI294" i="12"/>
  <c r="P323" i="1" s="1"/>
  <c r="Q234" i="1"/>
  <c r="K1152" i="1"/>
  <c r="K2070" i="1" s="1"/>
  <c r="Q2102" i="1"/>
  <c r="Q1184" i="1"/>
  <c r="Q2010" i="1"/>
  <c r="Q1092" i="1"/>
  <c r="L624" i="1"/>
  <c r="L1542" i="1" s="1"/>
  <c r="K624" i="1"/>
  <c r="K1542" i="1" s="1"/>
  <c r="M624" i="1"/>
  <c r="M1542" i="1" s="1"/>
  <c r="O1187" i="1"/>
  <c r="O2105" i="1" s="1"/>
  <c r="AG240" i="12"/>
  <c r="N269" i="1" s="1"/>
  <c r="AI240" i="12"/>
  <c r="P269" i="1" s="1"/>
  <c r="P1177" i="1"/>
  <c r="P2095" i="1" s="1"/>
  <c r="Q1802" i="1"/>
  <c r="Q884" i="1"/>
  <c r="R1802" i="1"/>
  <c r="R884" i="1"/>
  <c r="N482" i="1"/>
  <c r="N1400" i="1" s="1"/>
  <c r="O482" i="1"/>
  <c r="O1400" i="1" s="1"/>
  <c r="O789" i="1"/>
  <c r="O1707" i="1" s="1"/>
  <c r="AH148" i="12"/>
  <c r="O177" i="1" s="1"/>
  <c r="S148" i="12"/>
  <c r="N789" i="1" s="1"/>
  <c r="N1707" i="1" s="1"/>
  <c r="U148" i="12"/>
  <c r="P789" i="1" s="1"/>
  <c r="P1707" i="1" s="1"/>
  <c r="Q1852" i="1"/>
  <c r="Q934" i="1"/>
  <c r="Q295" i="12"/>
  <c r="L935" i="1"/>
  <c r="L1853" i="1" s="1"/>
  <c r="AE294" i="12"/>
  <c r="L323" i="1" s="1"/>
  <c r="Z322" i="1" s="1"/>
  <c r="P294" i="12"/>
  <c r="K935" i="1" s="1"/>
  <c r="K1853" i="1" s="1"/>
  <c r="R294" i="12"/>
  <c r="M935" i="1" s="1"/>
  <c r="M1853" i="1" s="1"/>
  <c r="N1189" i="1"/>
  <c r="N2107" i="1" s="1"/>
  <c r="M436" i="1"/>
  <c r="M1354" i="1" s="1"/>
  <c r="L436" i="1"/>
  <c r="L1354" i="1" s="1"/>
  <c r="AB130" i="1" s="1"/>
  <c r="K436" i="1"/>
  <c r="K1354" i="1" s="1"/>
  <c r="R1043" i="1"/>
  <c r="R2104" i="1"/>
  <c r="R1186" i="1"/>
  <c r="R175" i="1"/>
  <c r="S309" i="1"/>
  <c r="AI256" i="12"/>
  <c r="P285" i="1" s="1"/>
  <c r="O1203" i="1"/>
  <c r="O2121" i="1" s="1"/>
  <c r="AG256" i="12"/>
  <c r="N285" i="1" s="1"/>
  <c r="S1437" i="1"/>
  <c r="S519" i="1"/>
  <c r="AF189" i="12"/>
  <c r="M218" i="1" s="1"/>
  <c r="L1136" i="1"/>
  <c r="L2054" i="1" s="1"/>
  <c r="Y218" i="1" s="1"/>
  <c r="R218" i="1"/>
  <c r="AD189" i="12"/>
  <c r="K218" i="1" s="1"/>
  <c r="Q300" i="12"/>
  <c r="L940" i="1"/>
  <c r="L1858" i="1" s="1"/>
  <c r="AE299" i="12"/>
  <c r="L328" i="1" s="1"/>
  <c r="R299" i="12"/>
  <c r="M940" i="1" s="1"/>
  <c r="M1858" i="1" s="1"/>
  <c r="P299" i="12"/>
  <c r="K940" i="1" s="1"/>
  <c r="K1858" i="1" s="1"/>
  <c r="L1249" i="1"/>
  <c r="L2167" i="1" s="1"/>
  <c r="Y331" i="1" s="1"/>
  <c r="AD302" i="12"/>
  <c r="K331" i="1" s="1"/>
  <c r="AF302" i="12"/>
  <c r="M331" i="1" s="1"/>
  <c r="Q1349" i="1"/>
  <c r="Q431" i="1"/>
  <c r="M536" i="1"/>
  <c r="M1454" i="1" s="1"/>
  <c r="L536" i="1"/>
  <c r="L1454" i="1" s="1"/>
  <c r="K536" i="1"/>
  <c r="K1454" i="1" s="1"/>
  <c r="Q623" i="1"/>
  <c r="Q1541" i="1"/>
  <c r="Q2157" i="1"/>
  <c r="Q1239" i="1"/>
  <c r="L582" i="1"/>
  <c r="L1500" i="1" s="1"/>
  <c r="K582" i="1"/>
  <c r="K1500" i="1" s="1"/>
  <c r="R1441" i="1"/>
  <c r="R523" i="1"/>
  <c r="Q275" i="1"/>
  <c r="R2061" i="1"/>
  <c r="R1143" i="1"/>
  <c r="K1089" i="1"/>
  <c r="K2007" i="1" s="1"/>
  <c r="N1097" i="1"/>
  <c r="N2015" i="1" s="1"/>
  <c r="S1399" i="1"/>
  <c r="S481" i="1"/>
  <c r="P1244" i="1"/>
  <c r="P2162" i="1" s="1"/>
  <c r="O948" i="1"/>
  <c r="O1866" i="1" s="1"/>
  <c r="U307" i="12"/>
  <c r="P948" i="1" s="1"/>
  <c r="P1866" i="1" s="1"/>
  <c r="AA307" i="12"/>
  <c r="AH307" i="12"/>
  <c r="O336" i="1" s="1"/>
  <c r="S307" i="12"/>
  <c r="N948" i="1" s="1"/>
  <c r="N1866" i="1" s="1"/>
  <c r="T303" i="12"/>
  <c r="S2102" i="1"/>
  <c r="S1184" i="1"/>
  <c r="K1235" i="1"/>
  <c r="K2153" i="1" s="1"/>
  <c r="R2107" i="1"/>
  <c r="R1189" i="1"/>
  <c r="S1710" i="1"/>
  <c r="S792" i="1"/>
  <c r="R2053" i="1"/>
  <c r="R1135" i="1"/>
  <c r="Q2048" i="1"/>
  <c r="Q1130" i="1"/>
  <c r="S1960" i="1"/>
  <c r="S1042" i="1"/>
  <c r="S1964" i="1"/>
  <c r="S1046" i="1"/>
  <c r="Q170" i="1"/>
  <c r="AF240" i="12"/>
  <c r="M269" i="1" s="1"/>
  <c r="L1187" i="1"/>
  <c r="L2105" i="1" s="1"/>
  <c r="Y269" i="1" s="1"/>
  <c r="AD240" i="12"/>
  <c r="K269" i="1" s="1"/>
  <c r="R1756" i="1"/>
  <c r="R838" i="1"/>
  <c r="R2003" i="1"/>
  <c r="R1445" i="1"/>
  <c r="R527" i="1"/>
  <c r="S312" i="1"/>
  <c r="L537" i="1"/>
  <c r="L1455" i="1" s="1"/>
  <c r="R1761" i="1"/>
  <c r="R843" i="1"/>
  <c r="K1177" i="1"/>
  <c r="K2095" i="1" s="1"/>
  <c r="Q259" i="1"/>
  <c r="Y256" i="12"/>
  <c r="M591" i="1" s="1"/>
  <c r="M1509" i="1" s="1"/>
  <c r="W256" i="12"/>
  <c r="K591" i="1" s="1"/>
  <c r="K1509" i="1" s="1"/>
  <c r="L591" i="1"/>
  <c r="L1509" i="1" s="1"/>
  <c r="P1048" i="1"/>
  <c r="P1966" i="1" s="1"/>
  <c r="R632" i="1"/>
  <c r="R1550" i="1"/>
  <c r="R540" i="1"/>
  <c r="R1458" i="1"/>
  <c r="M1047" i="1"/>
  <c r="M1965" i="1" s="1"/>
  <c r="S129" i="1"/>
  <c r="S1529" i="1"/>
  <c r="S611" i="1"/>
  <c r="Q1752" i="1"/>
  <c r="Q834" i="1"/>
  <c r="Q1848" i="1"/>
  <c r="Q930" i="1"/>
  <c r="Q55" i="1"/>
  <c r="L1240" i="1"/>
  <c r="L2158" i="1" s="1"/>
  <c r="Y322" i="1" s="1"/>
  <c r="AD293" i="12"/>
  <c r="K322" i="1" s="1"/>
  <c r="AF293" i="12"/>
  <c r="M322" i="1" s="1"/>
  <c r="S1660" i="1"/>
  <c r="S742" i="1"/>
  <c r="R1660" i="1"/>
  <c r="R742" i="1"/>
  <c r="K1043" i="1"/>
  <c r="K1961" i="1" s="1"/>
  <c r="Q125" i="1"/>
  <c r="O1190" i="1"/>
  <c r="O2108" i="1" s="1"/>
  <c r="AG243" i="12"/>
  <c r="N272" i="1" s="1"/>
  <c r="AI243" i="12"/>
  <c r="P272" i="1" s="1"/>
  <c r="K1093" i="1"/>
  <c r="K2011" i="1" s="1"/>
  <c r="S2157" i="1"/>
  <c r="S1239" i="1"/>
  <c r="R1437" i="1"/>
  <c r="R519" i="1"/>
  <c r="L948" i="1"/>
  <c r="L1866" i="1" s="1"/>
  <c r="AE307" i="12"/>
  <c r="L336" i="1" s="1"/>
  <c r="X307" i="12"/>
  <c r="R307" i="12"/>
  <c r="M948" i="1" s="1"/>
  <c r="M1866" i="1" s="1"/>
  <c r="Q303" i="12"/>
  <c r="P307" i="12"/>
  <c r="K948" i="1" s="1"/>
  <c r="K1866" i="1" s="1"/>
  <c r="S1349" i="1"/>
  <c r="S431" i="1"/>
  <c r="S2111" i="1"/>
  <c r="S1193" i="1"/>
  <c r="R1760" i="1"/>
  <c r="R842" i="1"/>
  <c r="O889" i="1"/>
  <c r="O1807" i="1" s="1"/>
  <c r="AH248" i="12"/>
  <c r="O277" i="1" s="1"/>
  <c r="U248" i="12"/>
  <c r="P889" i="1" s="1"/>
  <c r="P1807" i="1" s="1"/>
  <c r="S248" i="12"/>
  <c r="N889" i="1" s="1"/>
  <c r="N1807" i="1" s="1"/>
  <c r="T249" i="12"/>
  <c r="AA249" i="12" s="1"/>
  <c r="S2010" i="1"/>
  <c r="S1092" i="1"/>
  <c r="Q1806" i="1"/>
  <c r="Q888" i="1"/>
  <c r="AI143" i="12"/>
  <c r="P172" i="1" s="1"/>
  <c r="O1090" i="1"/>
  <c r="O2008" i="1" s="1"/>
  <c r="AG143" i="12"/>
  <c r="N172" i="1" s="1"/>
  <c r="R1353" i="1"/>
  <c r="R435" i="1"/>
  <c r="S2006" i="1"/>
  <c r="S1088" i="1"/>
  <c r="R1492" i="1"/>
  <c r="R574" i="1"/>
  <c r="N1186" i="1"/>
  <c r="N2104" i="1" s="1"/>
  <c r="L1098" i="1"/>
  <c r="L2016" i="1" s="1"/>
  <c r="Y180" i="1" s="1"/>
  <c r="R180" i="1"/>
  <c r="AF151" i="12"/>
  <c r="M180" i="1" s="1"/>
  <c r="AD151" i="12"/>
  <c r="K180" i="1" s="1"/>
  <c r="R1710" i="1"/>
  <c r="R792" i="1"/>
  <c r="Q2103" i="1"/>
  <c r="Q1185" i="1"/>
  <c r="L532" i="1"/>
  <c r="L1450" i="1" s="1"/>
  <c r="K532" i="1"/>
  <c r="K1450" i="1" s="1"/>
  <c r="M532" i="1"/>
  <c r="M1450" i="1" s="1"/>
  <c r="S291" i="12"/>
  <c r="N932" i="1" s="1"/>
  <c r="N1850" i="1" s="1"/>
  <c r="O932" i="1"/>
  <c r="O1850" i="1" s="1"/>
  <c r="U291" i="12"/>
  <c r="P932" i="1" s="1"/>
  <c r="P1850" i="1" s="1"/>
  <c r="AH291" i="12"/>
  <c r="O320" i="1" s="1"/>
  <c r="K1228" i="1"/>
  <c r="K2146" i="1" s="1"/>
  <c r="S565" i="1"/>
  <c r="S1483" i="1"/>
  <c r="S1845" i="1"/>
  <c r="S927" i="1"/>
  <c r="S570" i="1"/>
  <c r="O1233" i="1"/>
  <c r="O2151" i="1" s="1"/>
  <c r="M1177" i="1"/>
  <c r="M2095" i="1" s="1"/>
  <c r="R2015" i="1"/>
  <c r="R1097" i="1"/>
  <c r="L893" i="1"/>
  <c r="L1811" i="1" s="1"/>
  <c r="R252" i="12"/>
  <c r="M893" i="1" s="1"/>
  <c r="M1811" i="1" s="1"/>
  <c r="AE252" i="12"/>
  <c r="L281" i="1" s="1"/>
  <c r="P252" i="12"/>
  <c r="K893" i="1" s="1"/>
  <c r="K1811" i="1" s="1"/>
  <c r="Q1815" i="1"/>
  <c r="Q897" i="1"/>
  <c r="K1131" i="1"/>
  <c r="K2049" i="1" s="1"/>
  <c r="Q213" i="1"/>
  <c r="O437" i="1"/>
  <c r="O1355" i="1" s="1"/>
  <c r="P437" i="1"/>
  <c r="P1355" i="1" s="1"/>
  <c r="N437" i="1"/>
  <c r="N1355" i="1" s="1"/>
  <c r="S998" i="1"/>
  <c r="M1916" i="1"/>
  <c r="S1916" i="1" s="1"/>
  <c r="K1244" i="1"/>
  <c r="K2162" i="1" s="1"/>
  <c r="S632" i="1"/>
  <c r="S1550" i="1"/>
  <c r="S2019" i="1"/>
  <c r="S1101" i="1"/>
  <c r="Q1964" i="1"/>
  <c r="Q1046" i="1"/>
  <c r="R2057" i="1"/>
  <c r="R1139" i="1"/>
  <c r="S1702" i="1"/>
  <c r="S784" i="1"/>
  <c r="S1395" i="1"/>
  <c r="S477" i="1"/>
  <c r="Q1706" i="1"/>
  <c r="Q788" i="1"/>
  <c r="Q1458" i="1"/>
  <c r="Q540" i="1"/>
  <c r="Q2094" i="1"/>
  <c r="Q1176" i="1"/>
  <c r="R1047" i="1"/>
  <c r="Q2019" i="1"/>
  <c r="Q1101" i="1"/>
  <c r="AF97" i="12"/>
  <c r="L1044" i="1"/>
  <c r="R126" i="1"/>
  <c r="AD97" i="12"/>
  <c r="Q611" i="1"/>
  <c r="Q1529" i="1"/>
  <c r="R1449" i="1"/>
  <c r="R531" i="1"/>
  <c r="AF193" i="12"/>
  <c r="M222" i="1" s="1"/>
  <c r="L1140" i="1"/>
  <c r="L2058" i="1" s="1"/>
  <c r="Y222" i="1" s="1"/>
  <c r="R222" i="1"/>
  <c r="AD193" i="12"/>
  <c r="K222" i="1" s="1"/>
  <c r="N1085" i="1"/>
  <c r="N2003" i="1" s="1"/>
  <c r="Q167" i="1"/>
  <c r="Q266" i="1"/>
  <c r="P1198" i="1"/>
  <c r="P2116" i="1" s="1"/>
  <c r="S1403" i="1"/>
  <c r="S485" i="1"/>
  <c r="AF289" i="12"/>
  <c r="M318" i="1" s="1"/>
  <c r="L1236" i="1"/>
  <c r="L2154" i="1" s="1"/>
  <c r="Y318" i="1" s="1"/>
  <c r="R318" i="1"/>
  <c r="AD289" i="12"/>
  <c r="K318" i="1" s="1"/>
  <c r="Q1504" i="1"/>
  <c r="Q586" i="1"/>
  <c r="AF243" i="12"/>
  <c r="M272" i="1" s="1"/>
  <c r="L1190" i="1"/>
  <c r="L2108" i="1" s="1"/>
  <c r="Y272" i="1" s="1"/>
  <c r="R272" i="1"/>
  <c r="AD243" i="12"/>
  <c r="K272" i="1" s="1"/>
  <c r="Q245" i="12"/>
  <c r="L885" i="1"/>
  <c r="L1803" i="1" s="1"/>
  <c r="AE244" i="12"/>
  <c r="L273" i="1" s="1"/>
  <c r="Z272" i="1" s="1"/>
  <c r="P244" i="12"/>
  <c r="K885" i="1" s="1"/>
  <c r="K1803" i="1" s="1"/>
  <c r="R244" i="12"/>
  <c r="M885" i="1" s="1"/>
  <c r="M1803" i="1" s="1"/>
  <c r="K1916" i="1"/>
  <c r="Q1916" i="1" s="1"/>
  <c r="Q998" i="1"/>
  <c r="S1852" i="1"/>
  <c r="S934" i="1"/>
  <c r="L1048" i="1"/>
  <c r="AF101" i="12"/>
  <c r="R130" i="1"/>
  <c r="AD101" i="12"/>
  <c r="S125" i="1"/>
  <c r="M1043" i="1"/>
  <c r="M1961" i="1" s="1"/>
  <c r="M1186" i="1"/>
  <c r="M2104" i="1" s="1"/>
  <c r="R2141" i="1"/>
  <c r="R1223" i="1"/>
  <c r="N578" i="1"/>
  <c r="N1496" i="1" s="1"/>
  <c r="O578" i="1"/>
  <c r="O1496" i="1" s="1"/>
  <c r="P578" i="1"/>
  <c r="P1496" i="1" s="1"/>
  <c r="R2011" i="1"/>
  <c r="R1093" i="1"/>
  <c r="AI293" i="12"/>
  <c r="P322" i="1" s="1"/>
  <c r="O1240" i="1"/>
  <c r="O2158" i="1" s="1"/>
  <c r="AG293" i="12"/>
  <c r="N322" i="1" s="1"/>
  <c r="Q2136" i="1"/>
  <c r="Q1218" i="1"/>
  <c r="S2145" i="1"/>
  <c r="S1227" i="1"/>
  <c r="AH253" i="12"/>
  <c r="O282" i="1" s="1"/>
  <c r="S321" i="1"/>
  <c r="Q1437" i="1"/>
  <c r="Q519" i="1"/>
  <c r="Q1748" i="1"/>
  <c r="Q830" i="1"/>
  <c r="Q1861" i="1"/>
  <c r="Q943" i="1"/>
  <c r="R1861" i="1"/>
  <c r="R943" i="1"/>
  <c r="R1349" i="1"/>
  <c r="R431" i="1"/>
  <c r="Q1172" i="1"/>
  <c r="Q1760" i="1"/>
  <c r="Q842" i="1"/>
  <c r="S174" i="1"/>
  <c r="AF247" i="12"/>
  <c r="M276" i="1" s="1"/>
  <c r="L1194" i="1"/>
  <c r="L2112" i="1" s="1"/>
  <c r="Y276" i="1" s="1"/>
  <c r="AD247" i="12"/>
  <c r="K276" i="1" s="1"/>
  <c r="R1806" i="1"/>
  <c r="R888" i="1"/>
  <c r="S2140" i="1"/>
  <c r="S1222" i="1"/>
  <c r="Q1441" i="1"/>
  <c r="Q523" i="1"/>
  <c r="Q1353" i="1"/>
  <c r="Q435" i="1"/>
  <c r="S170" i="1"/>
  <c r="Q574" i="1"/>
  <c r="Q2111" i="1"/>
  <c r="Q1193" i="1"/>
  <c r="M1143" i="1"/>
  <c r="M2061" i="1" s="1"/>
  <c r="S225" i="1"/>
  <c r="Q121" i="1"/>
  <c r="R1399" i="1"/>
  <c r="R481" i="1"/>
  <c r="N1244" i="1"/>
  <c r="N2162" i="1" s="1"/>
  <c r="AI302" i="12"/>
  <c r="P331" i="1" s="1"/>
  <c r="O1249" i="1"/>
  <c r="O2167" i="1" s="1"/>
  <c r="AG302" i="12"/>
  <c r="N331" i="1" s="1"/>
  <c r="R310" i="1"/>
  <c r="Q309" i="1"/>
  <c r="S317" i="1"/>
  <c r="M1235" i="1"/>
  <c r="M2153" i="1" s="1"/>
  <c r="P1186" i="1"/>
  <c r="P2104" i="1" s="1"/>
  <c r="S271" i="1"/>
  <c r="M1189" i="1"/>
  <c r="M2107" i="1" s="1"/>
  <c r="P1089" i="1"/>
  <c r="P2007" i="1" s="1"/>
  <c r="L486" i="1"/>
  <c r="L1404" i="1" s="1"/>
  <c r="K486" i="1"/>
  <c r="K1404" i="1" s="1"/>
  <c r="M1135" i="1"/>
  <c r="M2053" i="1" s="1"/>
  <c r="S217" i="1"/>
  <c r="Q267" i="1"/>
  <c r="Q2006" i="1"/>
  <c r="Q1088" i="1"/>
  <c r="S1799" i="1"/>
  <c r="S881" i="1"/>
  <c r="S1756" i="1"/>
  <c r="S838" i="1"/>
  <c r="AF197" i="12"/>
  <c r="M226" i="1" s="1"/>
  <c r="L1144" i="1"/>
  <c r="L2062" i="1" s="1"/>
  <c r="Y226" i="1" s="1"/>
  <c r="R226" i="1"/>
  <c r="AD197" i="12"/>
  <c r="K226" i="1" s="1"/>
  <c r="Q1445" i="1"/>
  <c r="Q527" i="1"/>
  <c r="P625" i="1"/>
  <c r="P1543" i="1" s="1"/>
  <c r="O625" i="1"/>
  <c r="O1543" i="1" s="1"/>
  <c r="N625" i="1"/>
  <c r="N1543" i="1" s="1"/>
  <c r="S2148" i="1"/>
  <c r="S1230" i="1"/>
  <c r="Q1761" i="1"/>
  <c r="Q843" i="1"/>
  <c r="Q204" i="12"/>
  <c r="L844" i="1"/>
  <c r="L1762" i="1" s="1"/>
  <c r="AE203" i="12"/>
  <c r="L232" i="1" s="1"/>
  <c r="Z231" i="1" s="1"/>
  <c r="R203" i="12"/>
  <c r="M844" i="1" s="1"/>
  <c r="M1762" i="1" s="1"/>
  <c r="P203" i="12"/>
  <c r="K844" i="1" s="1"/>
  <c r="K1762" i="1" s="1"/>
  <c r="N621" i="1"/>
  <c r="N1539" i="1" s="1"/>
  <c r="P621" i="1"/>
  <c r="P1539" i="1" s="1"/>
  <c r="R1845" i="1"/>
  <c r="AF286" i="12"/>
  <c r="M315" i="1" s="1"/>
  <c r="AD286" i="12"/>
  <c r="K315" i="1" s="1"/>
  <c r="R1483" i="1"/>
  <c r="AI286" i="12"/>
  <c r="P315" i="1" s="1"/>
  <c r="AG286" i="12"/>
  <c r="N315" i="1" s="1"/>
  <c r="S574" i="1" l="1"/>
  <c r="Q1488" i="1"/>
  <c r="Q1534" i="1"/>
  <c r="Q1538" i="1"/>
  <c r="AB299" i="12"/>
  <c r="Z299" i="12"/>
  <c r="W290" i="12"/>
  <c r="Y290" i="12"/>
  <c r="M625" i="1" s="1"/>
  <c r="M1543" i="1" s="1"/>
  <c r="X291" i="12"/>
  <c r="Q616" i="1"/>
  <c r="T304" i="12"/>
  <c r="AA303" i="12"/>
  <c r="AB245" i="12"/>
  <c r="Z245" i="12"/>
  <c r="U299" i="12"/>
  <c r="P940" i="1" s="1"/>
  <c r="P1858" i="1" s="1"/>
  <c r="S1858" i="1" s="1"/>
  <c r="Y248" i="12"/>
  <c r="W248" i="12"/>
  <c r="X249" i="12"/>
  <c r="Y294" i="12"/>
  <c r="W294" i="12"/>
  <c r="K629" i="1" s="1"/>
  <c r="K1547" i="1" s="1"/>
  <c r="X295" i="12"/>
  <c r="W202" i="12"/>
  <c r="K537" i="1" s="1"/>
  <c r="K1455" i="1" s="1"/>
  <c r="Y202" i="12"/>
  <c r="M537" i="1" s="1"/>
  <c r="M1455" i="1" s="1"/>
  <c r="X203" i="12"/>
  <c r="W148" i="12"/>
  <c r="Y148" i="12"/>
  <c r="L1488" i="1"/>
  <c r="R1488" i="1" s="1"/>
  <c r="R570" i="1"/>
  <c r="Z249" i="12"/>
  <c r="AB249" i="12"/>
  <c r="Y244" i="12"/>
  <c r="W244" i="12"/>
  <c r="X245" i="12"/>
  <c r="T300" i="12"/>
  <c r="AA300" i="12" s="1"/>
  <c r="O940" i="1"/>
  <c r="O1858" i="1" s="1"/>
  <c r="R1858" i="1" s="1"/>
  <c r="L1538" i="1"/>
  <c r="R1538" i="1" s="1"/>
  <c r="R620" i="1"/>
  <c r="W152" i="12"/>
  <c r="Y152" i="12"/>
  <c r="X153" i="12"/>
  <c r="X253" i="12"/>
  <c r="W252" i="12"/>
  <c r="Y252" i="12"/>
  <c r="X299" i="12"/>
  <c r="W298" i="12"/>
  <c r="Y298" i="12"/>
  <c r="AB296" i="12"/>
  <c r="Z296" i="12"/>
  <c r="W240" i="12"/>
  <c r="K575" i="1" s="1"/>
  <c r="K1493" i="1" s="1"/>
  <c r="Q1493" i="1" s="1"/>
  <c r="Y240" i="12"/>
  <c r="M575" i="1" s="1"/>
  <c r="M1493" i="1" s="1"/>
  <c r="S1493" i="1" s="1"/>
  <c r="Y198" i="12"/>
  <c r="W198" i="12"/>
  <c r="K533" i="1" s="1"/>
  <c r="K1451" i="1" s="1"/>
  <c r="X199" i="12"/>
  <c r="T254" i="12"/>
  <c r="AA253" i="12"/>
  <c r="S253" i="12"/>
  <c r="N894" i="1" s="1"/>
  <c r="N1812" i="1" s="1"/>
  <c r="Q1812" i="1" s="1"/>
  <c r="X303" i="12"/>
  <c r="U253" i="12"/>
  <c r="P894" i="1" s="1"/>
  <c r="P1812" i="1" s="1"/>
  <c r="S1812" i="1" s="1"/>
  <c r="Q620" i="1"/>
  <c r="R1961" i="1"/>
  <c r="K1232" i="1"/>
  <c r="K2150" i="1" s="1"/>
  <c r="Q2150" i="1" s="1"/>
  <c r="S299" i="12"/>
  <c r="N940" i="1" s="1"/>
  <c r="N1858" i="1" s="1"/>
  <c r="Q1858" i="1" s="1"/>
  <c r="AB148" i="12"/>
  <c r="Z148" i="12"/>
  <c r="Z298" i="12"/>
  <c r="AB298" i="12"/>
  <c r="P633" i="1" s="1"/>
  <c r="P1551" i="1" s="1"/>
  <c r="Y286" i="12"/>
  <c r="M621" i="1" s="1"/>
  <c r="M1539" i="1" s="1"/>
  <c r="W286" i="12"/>
  <c r="K621" i="1" s="1"/>
  <c r="K1539" i="1" s="1"/>
  <c r="Q1539" i="1" s="1"/>
  <c r="L621" i="1"/>
  <c r="Y102" i="12"/>
  <c r="M437" i="1" s="1"/>
  <c r="M1355" i="1" s="1"/>
  <c r="W102" i="12"/>
  <c r="Y194" i="12"/>
  <c r="W194" i="12"/>
  <c r="Z252" i="12"/>
  <c r="N587" i="1" s="1"/>
  <c r="N1505" i="1" s="1"/>
  <c r="AB252" i="12"/>
  <c r="M1232" i="1"/>
  <c r="M2150" i="1" s="1"/>
  <c r="S2150" i="1" s="1"/>
  <c r="Q1227" i="1"/>
  <c r="AA222" i="1"/>
  <c r="AA172" i="1"/>
  <c r="AA331" i="1"/>
  <c r="AA226" i="1"/>
  <c r="R1232" i="1"/>
  <c r="AA176" i="1"/>
  <c r="AA180" i="1"/>
  <c r="L1962" i="1"/>
  <c r="Y126" i="1" s="1"/>
  <c r="AA126" i="1"/>
  <c r="Z177" i="1"/>
  <c r="AA269" i="1"/>
  <c r="AA272" i="1"/>
  <c r="AA322" i="1"/>
  <c r="R1965" i="1"/>
  <c r="Z327" i="1"/>
  <c r="Z326" i="1"/>
  <c r="AA285" i="1"/>
  <c r="AA230" i="1"/>
  <c r="AA276" i="1"/>
  <c r="L1966" i="1"/>
  <c r="Y130" i="1" s="1"/>
  <c r="AA130" i="1"/>
  <c r="Z281" i="1"/>
  <c r="Z280" i="1"/>
  <c r="Z223" i="1"/>
  <c r="AA314" i="1"/>
  <c r="AA218" i="1"/>
  <c r="AA318" i="1"/>
  <c r="Z176" i="1"/>
  <c r="Z226" i="1"/>
  <c r="AA315" i="1"/>
  <c r="AA231" i="1"/>
  <c r="Z276" i="1"/>
  <c r="S1181" i="1"/>
  <c r="S616" i="1"/>
  <c r="S1231" i="1"/>
  <c r="R2150" i="1"/>
  <c r="N1228" i="1"/>
  <c r="N2146" i="1" s="1"/>
  <c r="Q2146" i="1" s="1"/>
  <c r="P1228" i="1"/>
  <c r="P2146" i="1" s="1"/>
  <c r="S2146" i="1" s="1"/>
  <c r="R1228" i="1"/>
  <c r="Q1085" i="1"/>
  <c r="R276" i="1"/>
  <c r="Q175" i="1"/>
  <c r="R285" i="1"/>
  <c r="S310" i="1"/>
  <c r="S1085" i="1"/>
  <c r="S280" i="1"/>
  <c r="R172" i="1"/>
  <c r="Q326" i="1"/>
  <c r="S259" i="1"/>
  <c r="Q317" i="1"/>
  <c r="Q171" i="1"/>
  <c r="AF203" i="12"/>
  <c r="M232" i="1" s="1"/>
  <c r="L1150" i="1"/>
  <c r="L2068" i="1" s="1"/>
  <c r="Y232" i="1" s="1"/>
  <c r="AD203" i="12"/>
  <c r="K232" i="1" s="1"/>
  <c r="R232" i="1"/>
  <c r="K1144" i="1"/>
  <c r="K2062" i="1" s="1"/>
  <c r="Q226" i="1"/>
  <c r="S2061" i="1"/>
  <c r="S1143" i="1"/>
  <c r="K1048" i="1"/>
  <c r="K1966" i="1" s="1"/>
  <c r="Q130" i="1"/>
  <c r="K1236" i="1"/>
  <c r="K2154" i="1" s="1"/>
  <c r="Q318" i="1"/>
  <c r="M1140" i="1"/>
  <c r="M2058" i="1" s="1"/>
  <c r="S222" i="1"/>
  <c r="M1044" i="1"/>
  <c r="M1962" i="1" s="1"/>
  <c r="S126" i="1"/>
  <c r="M587" i="1"/>
  <c r="M1505" i="1" s="1"/>
  <c r="L587" i="1"/>
  <c r="L1505" i="1" s="1"/>
  <c r="K587" i="1"/>
  <c r="K1505" i="1" s="1"/>
  <c r="R2016" i="1"/>
  <c r="R1098" i="1"/>
  <c r="Y307" i="12"/>
  <c r="M642" i="1" s="1"/>
  <c r="M1560" i="1" s="1"/>
  <c r="L642" i="1"/>
  <c r="L1560" i="1" s="1"/>
  <c r="W307" i="12"/>
  <c r="K642" i="1" s="1"/>
  <c r="K1560" i="1" s="1"/>
  <c r="K1240" i="1"/>
  <c r="K2158" i="1" s="1"/>
  <c r="S591" i="1"/>
  <c r="S1509" i="1"/>
  <c r="L1246" i="1"/>
  <c r="L2164" i="1" s="1"/>
  <c r="Y328" i="1" s="1"/>
  <c r="AD299" i="12"/>
  <c r="K328" i="1" s="1"/>
  <c r="AF299" i="12"/>
  <c r="M328" i="1" s="1"/>
  <c r="Q1354" i="1"/>
  <c r="Q436" i="1"/>
  <c r="AF294" i="12"/>
  <c r="M323" i="1" s="1"/>
  <c r="L1241" i="1"/>
  <c r="L2159" i="1" s="1"/>
  <c r="Y323" i="1" s="1"/>
  <c r="R323" i="1"/>
  <c r="AD294" i="12"/>
  <c r="K323" i="1" s="1"/>
  <c r="Q1542" i="1"/>
  <c r="Q624" i="1"/>
  <c r="P1241" i="1"/>
  <c r="P2159" i="1" s="1"/>
  <c r="Q1446" i="1"/>
  <c r="Q528" i="1"/>
  <c r="Q2116" i="1"/>
  <c r="Q1198" i="1"/>
  <c r="AI295" i="12"/>
  <c r="P324" i="1" s="1"/>
  <c r="AG295" i="12"/>
  <c r="N324" i="1" s="1"/>
  <c r="O1242" i="1"/>
  <c r="O2160" i="1" s="1"/>
  <c r="R2012" i="1"/>
  <c r="R1094" i="1"/>
  <c r="S2162" i="1"/>
  <c r="S1244" i="1"/>
  <c r="Q1396" i="1"/>
  <c r="Q478" i="1"/>
  <c r="Q2057" i="1"/>
  <c r="Q1139" i="1"/>
  <c r="Q2015" i="1"/>
  <c r="Q1097" i="1"/>
  <c r="Q1857" i="1"/>
  <c r="Q939" i="1"/>
  <c r="S245" i="12"/>
  <c r="N886" i="1" s="1"/>
  <c r="N1804" i="1" s="1"/>
  <c r="O886" i="1"/>
  <c r="O1804" i="1" s="1"/>
  <c r="AH245" i="12"/>
  <c r="O274" i="1" s="1"/>
  <c r="U245" i="12"/>
  <c r="P886" i="1" s="1"/>
  <c r="P1804" i="1" s="1"/>
  <c r="S1661" i="1"/>
  <c r="S743" i="1"/>
  <c r="Q1496" i="1"/>
  <c r="Q578" i="1"/>
  <c r="R575" i="1"/>
  <c r="R1493" i="1"/>
  <c r="S2015" i="1"/>
  <c r="S1097" i="1"/>
  <c r="L533" i="1"/>
  <c r="L1451" i="1" s="1"/>
  <c r="M533" i="1"/>
  <c r="M1451" i="1" s="1"/>
  <c r="R1757" i="1"/>
  <c r="R839" i="1"/>
  <c r="Q2053" i="1"/>
  <c r="Q1135" i="1"/>
  <c r="S1442" i="1"/>
  <c r="S524" i="1"/>
  <c r="Q1404" i="1"/>
  <c r="Q486" i="1"/>
  <c r="P1249" i="1"/>
  <c r="P2167" i="1" s="1"/>
  <c r="P245" i="12"/>
  <c r="K886" i="1" s="1"/>
  <c r="K1804" i="1" s="1"/>
  <c r="R245" i="12"/>
  <c r="M886" i="1" s="1"/>
  <c r="M1804" i="1" s="1"/>
  <c r="AE245" i="12"/>
  <c r="L274" i="1" s="1"/>
  <c r="Z273" i="1" s="1"/>
  <c r="L886" i="1"/>
  <c r="L1804" i="1" s="1"/>
  <c r="K1140" i="1"/>
  <c r="K2058" i="1" s="1"/>
  <c r="Q222" i="1"/>
  <c r="Q2049" i="1"/>
  <c r="Q1131" i="1"/>
  <c r="N626" i="1"/>
  <c r="N1544" i="1" s="1"/>
  <c r="O626" i="1"/>
  <c r="O1544" i="1" s="1"/>
  <c r="P626" i="1"/>
  <c r="P1544" i="1" s="1"/>
  <c r="K1098" i="1"/>
  <c r="K2016" i="1" s="1"/>
  <c r="N1090" i="1"/>
  <c r="N2008" i="1" s="1"/>
  <c r="O890" i="1"/>
  <c r="O1808" i="1" s="1"/>
  <c r="U249" i="12"/>
  <c r="P890" i="1" s="1"/>
  <c r="P1808" i="1" s="1"/>
  <c r="AH249" i="12"/>
  <c r="O278" i="1" s="1"/>
  <c r="S249" i="12"/>
  <c r="N890" i="1" s="1"/>
  <c r="N1808" i="1" s="1"/>
  <c r="T250" i="12"/>
  <c r="AA250" i="12" s="1"/>
  <c r="Q1866" i="1"/>
  <c r="Q948" i="1"/>
  <c r="Q1455" i="1"/>
  <c r="Q537" i="1"/>
  <c r="AI307" i="12"/>
  <c r="P336" i="1" s="1"/>
  <c r="O1254" i="1"/>
  <c r="O2172" i="1" s="1"/>
  <c r="AG307" i="12"/>
  <c r="N336" i="1" s="1"/>
  <c r="Q1500" i="1"/>
  <c r="Q582" i="1"/>
  <c r="R536" i="1"/>
  <c r="R1454" i="1"/>
  <c r="M1249" i="1"/>
  <c r="M2167" i="1" s="1"/>
  <c r="S331" i="1"/>
  <c r="R2054" i="1"/>
  <c r="R1136" i="1"/>
  <c r="R1354" i="1"/>
  <c r="R436" i="1"/>
  <c r="N1187" i="1"/>
  <c r="N2105" i="1" s="1"/>
  <c r="R624" i="1"/>
  <c r="R1542" i="1"/>
  <c r="S1753" i="1"/>
  <c r="S835" i="1"/>
  <c r="R1446" i="1"/>
  <c r="R528" i="1"/>
  <c r="O630" i="1"/>
  <c r="O1548" i="1" s="1"/>
  <c r="P630" i="1"/>
  <c r="P1548" i="1" s="1"/>
  <c r="N630" i="1"/>
  <c r="N1548" i="1" s="1"/>
  <c r="Q1707" i="1"/>
  <c r="Q789" i="1"/>
  <c r="R1707" i="1"/>
  <c r="R789" i="1"/>
  <c r="M1094" i="1"/>
  <c r="M2012" i="1" s="1"/>
  <c r="N633" i="1"/>
  <c r="N1551" i="1" s="1"/>
  <c r="O633" i="1"/>
  <c r="O1551" i="1" s="1"/>
  <c r="R1396" i="1"/>
  <c r="R478" i="1"/>
  <c r="R2067" i="1"/>
  <c r="R1149" i="1"/>
  <c r="K487" i="1"/>
  <c r="K1405" i="1" s="1"/>
  <c r="L487" i="1"/>
  <c r="L1405" i="1" s="1"/>
  <c r="M487" i="1"/>
  <c r="M1405" i="1" s="1"/>
  <c r="N1194" i="1"/>
  <c r="N2112" i="1" s="1"/>
  <c r="Q230" i="1"/>
  <c r="K1148" i="1"/>
  <c r="K2066" i="1" s="1"/>
  <c r="S1857" i="1"/>
  <c r="S939" i="1"/>
  <c r="Q2141" i="1"/>
  <c r="Q1223" i="1"/>
  <c r="L1049" i="1"/>
  <c r="R131" i="1"/>
  <c r="AF102" i="12"/>
  <c r="AD102" i="12"/>
  <c r="S1546" i="1"/>
  <c r="S628" i="1"/>
  <c r="S1496" i="1"/>
  <c r="S578" i="1"/>
  <c r="L625" i="1"/>
  <c r="L1543" i="1" s="1"/>
  <c r="K625" i="1"/>
  <c r="K1543" i="1" s="1"/>
  <c r="S2070" i="1"/>
  <c r="S1152" i="1"/>
  <c r="R1350" i="1"/>
  <c r="R432" i="1"/>
  <c r="Q1400" i="1"/>
  <c r="Q482" i="1"/>
  <c r="O487" i="1"/>
  <c r="O1405" i="1" s="1"/>
  <c r="P487" i="1"/>
  <c r="P1405" i="1" s="1"/>
  <c r="N487" i="1"/>
  <c r="N1405" i="1" s="1"/>
  <c r="O794" i="1"/>
  <c r="O1712" i="1" s="1"/>
  <c r="AH153" i="12"/>
  <c r="O182" i="1" s="1"/>
  <c r="S153" i="12"/>
  <c r="N794" i="1" s="1"/>
  <c r="N1712" i="1" s="1"/>
  <c r="U153" i="12"/>
  <c r="P794" i="1" s="1"/>
  <c r="P1712" i="1" s="1"/>
  <c r="M583" i="1"/>
  <c r="M1501" i="1" s="1"/>
  <c r="L583" i="1"/>
  <c r="L1501" i="1" s="1"/>
  <c r="K583" i="1"/>
  <c r="K1501" i="1" s="1"/>
  <c r="R1807" i="1"/>
  <c r="R889" i="1"/>
  <c r="R2121" i="1"/>
  <c r="R1203" i="1"/>
  <c r="Q1232" i="1"/>
  <c r="AF198" i="12"/>
  <c r="M227" i="1" s="1"/>
  <c r="L1145" i="1"/>
  <c r="L2063" i="1" s="1"/>
  <c r="Y227" i="1" s="1"/>
  <c r="R227" i="1"/>
  <c r="AD198" i="12"/>
  <c r="K227" i="1" s="1"/>
  <c r="L840" i="1"/>
  <c r="L1758" i="1" s="1"/>
  <c r="AE199" i="12"/>
  <c r="L228" i="1" s="1"/>
  <c r="R199" i="12"/>
  <c r="M840" i="1" s="1"/>
  <c r="M1758" i="1" s="1"/>
  <c r="P199" i="12"/>
  <c r="K840" i="1" s="1"/>
  <c r="K1758" i="1" s="1"/>
  <c r="Q575" i="1"/>
  <c r="Q637" i="1"/>
  <c r="Q1555" i="1"/>
  <c r="Q268" i="1"/>
  <c r="P1098" i="1"/>
  <c r="P2016" i="1" s="1"/>
  <c r="S2049" i="1"/>
  <c r="S1131" i="1"/>
  <c r="S314" i="1"/>
  <c r="AG299" i="12"/>
  <c r="N328" i="1" s="1"/>
  <c r="O1246" i="1"/>
  <c r="O2164" i="1" s="1"/>
  <c r="AI299" i="12"/>
  <c r="P328" i="1" s="1"/>
  <c r="L588" i="1"/>
  <c r="L1506" i="1" s="1"/>
  <c r="P1233" i="1"/>
  <c r="P2151" i="1" s="1"/>
  <c r="M1233" i="1"/>
  <c r="M2151" i="1" s="1"/>
  <c r="S1762" i="1"/>
  <c r="S844" i="1"/>
  <c r="L845" i="1"/>
  <c r="L1763" i="1" s="1"/>
  <c r="R204" i="12"/>
  <c r="M845" i="1" s="1"/>
  <c r="M1763" i="1" s="1"/>
  <c r="AE204" i="12"/>
  <c r="L233" i="1" s="1"/>
  <c r="P204" i="12"/>
  <c r="K845" i="1" s="1"/>
  <c r="K1763" i="1" s="1"/>
  <c r="R2062" i="1"/>
  <c r="R1144" i="1"/>
  <c r="R1404" i="1"/>
  <c r="R486" i="1"/>
  <c r="S2107" i="1"/>
  <c r="S1189" i="1"/>
  <c r="S2153" i="1"/>
  <c r="S1235" i="1"/>
  <c r="N1249" i="1"/>
  <c r="N2167" i="1" s="1"/>
  <c r="K1194" i="1"/>
  <c r="K2112" i="1" s="1"/>
  <c r="Q276" i="1"/>
  <c r="O588" i="1"/>
  <c r="O1506" i="1" s="1"/>
  <c r="P1240" i="1"/>
  <c r="P2158" i="1" s="1"/>
  <c r="S1961" i="1"/>
  <c r="S1043" i="1"/>
  <c r="M1048" i="1"/>
  <c r="M1966" i="1" s="1"/>
  <c r="S130" i="1"/>
  <c r="Q1803" i="1"/>
  <c r="Q885" i="1"/>
  <c r="K1190" i="1"/>
  <c r="K2108" i="1" s="1"/>
  <c r="R2154" i="1"/>
  <c r="R1236" i="1"/>
  <c r="Q2162" i="1"/>
  <c r="Q1244" i="1"/>
  <c r="AF252" i="12"/>
  <c r="M281" i="1" s="1"/>
  <c r="L1199" i="1"/>
  <c r="L2117" i="1" s="1"/>
  <c r="Y281" i="1" s="1"/>
  <c r="AD252" i="12"/>
  <c r="K281" i="1" s="1"/>
  <c r="S2095" i="1"/>
  <c r="S1177" i="1"/>
  <c r="AG291" i="12"/>
  <c r="N320" i="1" s="1"/>
  <c r="O1238" i="1"/>
  <c r="O2156" i="1" s="1"/>
  <c r="AI291" i="12"/>
  <c r="P320" i="1" s="1"/>
  <c r="S1450" i="1"/>
  <c r="S532" i="1"/>
  <c r="M1098" i="1"/>
  <c r="M2016" i="1" s="1"/>
  <c r="S180" i="1"/>
  <c r="N583" i="1"/>
  <c r="N1501" i="1" s="1"/>
  <c r="O583" i="1"/>
  <c r="O1501" i="1" s="1"/>
  <c r="P583" i="1"/>
  <c r="P1501" i="1" s="1"/>
  <c r="Q304" i="12"/>
  <c r="L944" i="1"/>
  <c r="L1862" i="1" s="1"/>
  <c r="AE303" i="12"/>
  <c r="L332" i="1" s="1"/>
  <c r="P303" i="12"/>
  <c r="K944" i="1" s="1"/>
  <c r="K1862" i="1" s="1"/>
  <c r="R303" i="12"/>
  <c r="M944" i="1" s="1"/>
  <c r="M1862" i="1" s="1"/>
  <c r="R1866" i="1"/>
  <c r="R948" i="1"/>
  <c r="N1190" i="1"/>
  <c r="N2108" i="1" s="1"/>
  <c r="Q1961" i="1"/>
  <c r="Q1043" i="1"/>
  <c r="R2158" i="1"/>
  <c r="R1240" i="1"/>
  <c r="R1509" i="1"/>
  <c r="R591" i="1"/>
  <c r="Q2095" i="1"/>
  <c r="Q1177" i="1"/>
  <c r="R2105" i="1"/>
  <c r="R1187" i="1"/>
  <c r="Q2153" i="1"/>
  <c r="Q1235" i="1"/>
  <c r="S303" i="12"/>
  <c r="N944" i="1" s="1"/>
  <c r="N1862" i="1" s="1"/>
  <c r="U303" i="12"/>
  <c r="P944" i="1" s="1"/>
  <c r="P1862" i="1" s="1"/>
  <c r="O944" i="1"/>
  <c r="O1862" i="1" s="1"/>
  <c r="AH303" i="12"/>
  <c r="O332" i="1" s="1"/>
  <c r="AB307" i="12"/>
  <c r="P642" i="1" s="1"/>
  <c r="P1560" i="1" s="1"/>
  <c r="O642" i="1"/>
  <c r="O1560" i="1" s="1"/>
  <c r="Z307" i="12"/>
  <c r="N642" i="1" s="1"/>
  <c r="N1560" i="1" s="1"/>
  <c r="S2003" i="1"/>
  <c r="S582" i="1"/>
  <c r="S1500" i="1"/>
  <c r="S1454" i="1"/>
  <c r="S536" i="1"/>
  <c r="K1249" i="1"/>
  <c r="K2167" i="1" s="1"/>
  <c r="Q301" i="12"/>
  <c r="AE300" i="12"/>
  <c r="L329" i="1" s="1"/>
  <c r="L941" i="1"/>
  <c r="L1859" i="1" s="1"/>
  <c r="R300" i="12"/>
  <c r="M941" i="1" s="1"/>
  <c r="M1859" i="1" s="1"/>
  <c r="P300" i="12"/>
  <c r="K941" i="1" s="1"/>
  <c r="K1859" i="1" s="1"/>
  <c r="M1136" i="1"/>
  <c r="M2054" i="1" s="1"/>
  <c r="S218" i="1"/>
  <c r="S1354" i="1"/>
  <c r="S436" i="1"/>
  <c r="Q1853" i="1"/>
  <c r="Q935" i="1"/>
  <c r="Q296" i="12"/>
  <c r="L936" i="1"/>
  <c r="L1854" i="1" s="1"/>
  <c r="AE295" i="12"/>
  <c r="L324" i="1" s="1"/>
  <c r="P295" i="12"/>
  <c r="K936" i="1" s="1"/>
  <c r="K1854" i="1" s="1"/>
  <c r="R295" i="12"/>
  <c r="M936" i="1" s="1"/>
  <c r="M1854" i="1" s="1"/>
  <c r="Q2070" i="1"/>
  <c r="Q1152" i="1"/>
  <c r="L529" i="1"/>
  <c r="L1447" i="1" s="1"/>
  <c r="K529" i="1"/>
  <c r="K1447" i="1" s="1"/>
  <c r="M529" i="1"/>
  <c r="M1447" i="1" s="1"/>
  <c r="R1753" i="1"/>
  <c r="R835" i="1"/>
  <c r="Q1965" i="1"/>
  <c r="Q1047" i="1"/>
  <c r="AD148" i="12"/>
  <c r="K177" i="1" s="1"/>
  <c r="L1095" i="1"/>
  <c r="L2013" i="1" s="1"/>
  <c r="Y177" i="1" s="1"/>
  <c r="AF148" i="12"/>
  <c r="M177" i="1" s="1"/>
  <c r="K1094" i="1"/>
  <c r="K2012" i="1" s="1"/>
  <c r="R315" i="1"/>
  <c r="AI298" i="12"/>
  <c r="P327" i="1" s="1"/>
  <c r="O1245" i="1"/>
  <c r="O2163" i="1" s="1"/>
  <c r="AG298" i="12"/>
  <c r="N327" i="1" s="1"/>
  <c r="S2141" i="1"/>
  <c r="S1223" i="1"/>
  <c r="P1094" i="1"/>
  <c r="P2012" i="1" s="1"/>
  <c r="S1396" i="1"/>
  <c r="S478" i="1"/>
  <c r="N1049" i="1"/>
  <c r="N1967" i="1" s="1"/>
  <c r="M1149" i="1"/>
  <c r="M2067" i="1" s="1"/>
  <c r="S231" i="1"/>
  <c r="S1711" i="1"/>
  <c r="S793" i="1"/>
  <c r="R1711" i="1"/>
  <c r="R793" i="1"/>
  <c r="Q271" i="1"/>
  <c r="S171" i="1"/>
  <c r="Q2061" i="1"/>
  <c r="Q1143" i="1"/>
  <c r="K633" i="1"/>
  <c r="K1551" i="1" s="1"/>
  <c r="L633" i="1"/>
  <c r="L1551" i="1" s="1"/>
  <c r="M633" i="1"/>
  <c r="M1551" i="1" s="1"/>
  <c r="S2011" i="1"/>
  <c r="S1093" i="1"/>
  <c r="L437" i="1"/>
  <c r="L1355" i="1" s="1"/>
  <c r="AB131" i="1" s="1"/>
  <c r="K437" i="1"/>
  <c r="K1355" i="1" s="1"/>
  <c r="R1661" i="1"/>
  <c r="R743" i="1"/>
  <c r="R628" i="1"/>
  <c r="R1546" i="1"/>
  <c r="R1496" i="1"/>
  <c r="R578" i="1"/>
  <c r="Q1849" i="1"/>
  <c r="Q931" i="1"/>
  <c r="R1849" i="1"/>
  <c r="R931" i="1"/>
  <c r="S1350" i="1"/>
  <c r="S432" i="1"/>
  <c r="S2116" i="1"/>
  <c r="S1198" i="1"/>
  <c r="R1400" i="1"/>
  <c r="R482" i="1"/>
  <c r="R2008" i="1"/>
  <c r="R1090" i="1"/>
  <c r="Q1807" i="1"/>
  <c r="Q889" i="1"/>
  <c r="Q250" i="12"/>
  <c r="L890" i="1"/>
  <c r="L1808" i="1" s="1"/>
  <c r="AE249" i="12"/>
  <c r="L278" i="1" s="1"/>
  <c r="Z277" i="1" s="1"/>
  <c r="R249" i="12"/>
  <c r="M890" i="1" s="1"/>
  <c r="M1808" i="1" s="1"/>
  <c r="P249" i="12"/>
  <c r="K890" i="1" s="1"/>
  <c r="K1808" i="1" s="1"/>
  <c r="M1203" i="1"/>
  <c r="M2121" i="1" s="1"/>
  <c r="S2100" i="1"/>
  <c r="S1182" i="1"/>
  <c r="Q314" i="1"/>
  <c r="Q1757" i="1"/>
  <c r="Q839" i="1"/>
  <c r="S575" i="1"/>
  <c r="Q1442" i="1"/>
  <c r="Q524" i="1"/>
  <c r="Q2104" i="1"/>
  <c r="Q1186" i="1"/>
  <c r="O634" i="1"/>
  <c r="O1552" i="1" s="1"/>
  <c r="N634" i="1"/>
  <c r="N1552" i="1" s="1"/>
  <c r="P634" i="1"/>
  <c r="P1552" i="1" s="1"/>
  <c r="AF253" i="12"/>
  <c r="M282" i="1" s="1"/>
  <c r="L1200" i="1"/>
  <c r="L2118" i="1" s="1"/>
  <c r="Y282" i="1" s="1"/>
  <c r="AD253" i="12"/>
  <c r="K282" i="1" s="1"/>
  <c r="R1812" i="1"/>
  <c r="R894" i="1"/>
  <c r="Q621" i="1"/>
  <c r="S2053" i="1"/>
  <c r="S1135" i="1"/>
  <c r="R2112" i="1"/>
  <c r="R1194" i="1"/>
  <c r="S268" i="1"/>
  <c r="S1803" i="1"/>
  <c r="S885" i="1"/>
  <c r="R1803" i="1"/>
  <c r="R885" i="1"/>
  <c r="R2108" i="1"/>
  <c r="R1190" i="1"/>
  <c r="R1811" i="1"/>
  <c r="R893" i="1"/>
  <c r="R532" i="1"/>
  <c r="R1450" i="1"/>
  <c r="P1090" i="1"/>
  <c r="P2008" i="1" s="1"/>
  <c r="AG248" i="12"/>
  <c r="N277" i="1" s="1"/>
  <c r="O1195" i="1"/>
  <c r="O2113" i="1" s="1"/>
  <c r="AI248" i="12"/>
  <c r="P277" i="1" s="1"/>
  <c r="Q2011" i="1"/>
  <c r="Q1093" i="1"/>
  <c r="R1455" i="1"/>
  <c r="R537" i="1"/>
  <c r="K1187" i="1"/>
  <c r="K2105" i="1" s="1"/>
  <c r="Q2007" i="1"/>
  <c r="Q1089" i="1"/>
  <c r="Q1454" i="1"/>
  <c r="Q536" i="1"/>
  <c r="R2167" i="1"/>
  <c r="R1249" i="1"/>
  <c r="P1203" i="1"/>
  <c r="P2121" i="1" s="1"/>
  <c r="O1095" i="1"/>
  <c r="O2013" i="1" s="1"/>
  <c r="AG148" i="12"/>
  <c r="N177" i="1" s="1"/>
  <c r="AI148" i="12"/>
  <c r="P177" i="1" s="1"/>
  <c r="Q1753" i="1"/>
  <c r="Q835" i="1"/>
  <c r="K483" i="1"/>
  <c r="K1401" i="1" s="1"/>
  <c r="L483" i="1"/>
  <c r="L1401" i="1" s="1"/>
  <c r="M483" i="1"/>
  <c r="M1401" i="1" s="1"/>
  <c r="Q1711" i="1"/>
  <c r="Q793" i="1"/>
  <c r="P1194" i="1"/>
  <c r="P2112" i="1" s="1"/>
  <c r="M1148" i="1"/>
  <c r="M2066" i="1" s="1"/>
  <c r="S230" i="1"/>
  <c r="R1857" i="1"/>
  <c r="R939" i="1"/>
  <c r="AI252" i="12"/>
  <c r="P281" i="1" s="1"/>
  <c r="O1199" i="1"/>
  <c r="O2117" i="1" s="1"/>
  <c r="AG252" i="12"/>
  <c r="N281" i="1" s="1"/>
  <c r="AI244" i="12"/>
  <c r="P273" i="1" s="1"/>
  <c r="O1191" i="1"/>
  <c r="O2109" i="1" s="1"/>
  <c r="AG244" i="12"/>
  <c r="N273" i="1" s="1"/>
  <c r="L1237" i="1"/>
  <c r="L2155" i="1" s="1"/>
  <c r="Y319" i="1" s="1"/>
  <c r="AF290" i="12"/>
  <c r="M319" i="1" s="1"/>
  <c r="R319" i="1"/>
  <c r="AD290" i="12"/>
  <c r="K319" i="1" s="1"/>
  <c r="Q1350" i="1"/>
  <c r="Q432" i="1"/>
  <c r="M1090" i="1"/>
  <c r="M2008" i="1" s="1"/>
  <c r="S2057" i="1"/>
  <c r="S1139" i="1"/>
  <c r="AF248" i="12"/>
  <c r="M277" i="1" s="1"/>
  <c r="L1195" i="1"/>
  <c r="L2113" i="1" s="1"/>
  <c r="Y277" i="1" s="1"/>
  <c r="AD248" i="12"/>
  <c r="K277" i="1" s="1"/>
  <c r="N1237" i="1"/>
  <c r="N2155" i="1" s="1"/>
  <c r="R637" i="1"/>
  <c r="R1555" i="1"/>
  <c r="N1098" i="1"/>
  <c r="N2016" i="1" s="1"/>
  <c r="N1233" i="1"/>
  <c r="N2151" i="1" s="1"/>
  <c r="K1233" i="1"/>
  <c r="K2151" i="1" s="1"/>
  <c r="S621" i="1"/>
  <c r="S1539" i="1"/>
  <c r="Q1762" i="1"/>
  <c r="Q844" i="1"/>
  <c r="R1762" i="1"/>
  <c r="R844" i="1"/>
  <c r="M1194" i="1"/>
  <c r="M2112" i="1" s="1"/>
  <c r="Q2003" i="1"/>
  <c r="S2104" i="1"/>
  <c r="S1186" i="1"/>
  <c r="L579" i="1"/>
  <c r="L1497" i="1" s="1"/>
  <c r="M579" i="1"/>
  <c r="M1497" i="1" s="1"/>
  <c r="K579" i="1"/>
  <c r="K1497" i="1" s="1"/>
  <c r="M1190" i="1"/>
  <c r="M2108" i="1" s="1"/>
  <c r="K1044" i="1"/>
  <c r="K1962" i="1" s="1"/>
  <c r="Q126" i="1"/>
  <c r="Q1811" i="1"/>
  <c r="Q893" i="1"/>
  <c r="AF307" i="12"/>
  <c r="M336" i="1" s="1"/>
  <c r="L1254" i="1"/>
  <c r="L2172" i="1" s="1"/>
  <c r="Y336" i="1" s="1"/>
  <c r="R336" i="1"/>
  <c r="AD307" i="12"/>
  <c r="K336" i="1" s="1"/>
  <c r="P1190" i="1"/>
  <c r="P2108" i="1" s="1"/>
  <c r="R322" i="1"/>
  <c r="R269" i="1"/>
  <c r="N1203" i="1"/>
  <c r="N2121" i="1" s="1"/>
  <c r="S1853" i="1"/>
  <c r="S935" i="1"/>
  <c r="R1853" i="1"/>
  <c r="R935" i="1"/>
  <c r="M1144" i="1"/>
  <c r="M2062" i="1" s="1"/>
  <c r="S226" i="1"/>
  <c r="S1404" i="1"/>
  <c r="S486" i="1"/>
  <c r="O1200" i="1"/>
  <c r="O2118" i="1" s="1"/>
  <c r="AI253" i="12"/>
  <c r="P282" i="1" s="1"/>
  <c r="AG253" i="12"/>
  <c r="N282" i="1" s="1"/>
  <c r="N1240" i="1"/>
  <c r="N2158" i="1" s="1"/>
  <c r="R1048" i="1"/>
  <c r="AF244" i="12"/>
  <c r="M273" i="1" s="1"/>
  <c r="L1191" i="1"/>
  <c r="L2109" i="1" s="1"/>
  <c r="Y273" i="1" s="1"/>
  <c r="AD244" i="12"/>
  <c r="K273" i="1" s="1"/>
  <c r="M1236" i="1"/>
  <c r="M2154" i="1" s="1"/>
  <c r="S318" i="1"/>
  <c r="R2058" i="1"/>
  <c r="R1140" i="1"/>
  <c r="R1044" i="1"/>
  <c r="S1811" i="1"/>
  <c r="S893" i="1"/>
  <c r="Q310" i="1"/>
  <c r="Q1450" i="1"/>
  <c r="Q532" i="1"/>
  <c r="S948" i="1"/>
  <c r="S1866" i="1"/>
  <c r="M1240" i="1"/>
  <c r="M2158" i="1" s="1"/>
  <c r="S322" i="1"/>
  <c r="S1965" i="1"/>
  <c r="S1047" i="1"/>
  <c r="Q591" i="1"/>
  <c r="Q1509" i="1"/>
  <c r="S1455" i="1"/>
  <c r="S537" i="1"/>
  <c r="M1187" i="1"/>
  <c r="M2105" i="1" s="1"/>
  <c r="S304" i="12"/>
  <c r="N945" i="1" s="1"/>
  <c r="N1863" i="1" s="1"/>
  <c r="O945" i="1"/>
  <c r="O1863" i="1" s="1"/>
  <c r="U304" i="12"/>
  <c r="P945" i="1" s="1"/>
  <c r="P1863" i="1" s="1"/>
  <c r="AH304" i="12"/>
  <c r="O333" i="1" s="1"/>
  <c r="R1500" i="1"/>
  <c r="R582" i="1"/>
  <c r="R331" i="1"/>
  <c r="Q218" i="1"/>
  <c r="K1136" i="1"/>
  <c r="K2054" i="1" s="1"/>
  <c r="M629" i="1"/>
  <c r="M1547" i="1" s="1"/>
  <c r="L629" i="1"/>
  <c r="L1547" i="1" s="1"/>
  <c r="P483" i="1"/>
  <c r="P1401" i="1" s="1"/>
  <c r="N483" i="1"/>
  <c r="N1401" i="1" s="1"/>
  <c r="O483" i="1"/>
  <c r="O1401" i="1" s="1"/>
  <c r="P1187" i="1"/>
  <c r="P2105" i="1" s="1"/>
  <c r="S1542" i="1"/>
  <c r="S624" i="1"/>
  <c r="N1241" i="1"/>
  <c r="N2159" i="1" s="1"/>
  <c r="AD194" i="12"/>
  <c r="K223" i="1" s="1"/>
  <c r="R223" i="1"/>
  <c r="L1141" i="1"/>
  <c r="L2059" i="1" s="1"/>
  <c r="Y223" i="1" s="1"/>
  <c r="AF194" i="12"/>
  <c r="M223" i="1" s="1"/>
  <c r="S1446" i="1"/>
  <c r="S528" i="1"/>
  <c r="S296" i="12"/>
  <c r="N937" i="1" s="1"/>
  <c r="N1855" i="1" s="1"/>
  <c r="O937" i="1"/>
  <c r="O1855" i="1" s="1"/>
  <c r="U296" i="12"/>
  <c r="P937" i="1" s="1"/>
  <c r="P1855" i="1" s="1"/>
  <c r="AH296" i="12"/>
  <c r="O325" i="1" s="1"/>
  <c r="S1707" i="1"/>
  <c r="S789" i="1"/>
  <c r="R176" i="1"/>
  <c r="S326" i="1"/>
  <c r="R2151" i="1"/>
  <c r="R1233" i="1"/>
  <c r="N1094" i="1"/>
  <c r="N2012" i="1" s="1"/>
  <c r="P1049" i="1"/>
  <c r="P1967" i="1" s="1"/>
  <c r="Q179" i="1"/>
  <c r="Q2100" i="1"/>
  <c r="Q1182" i="1"/>
  <c r="K1149" i="1"/>
  <c r="K2067" i="1" s="1"/>
  <c r="Q231" i="1"/>
  <c r="L1099" i="1"/>
  <c r="L2017" i="1" s="1"/>
  <c r="Y181" i="1" s="1"/>
  <c r="AF152" i="12"/>
  <c r="M181" i="1" s="1"/>
  <c r="AD152" i="12"/>
  <c r="K181" i="1" s="1"/>
  <c r="R153" i="12"/>
  <c r="M794" i="1" s="1"/>
  <c r="M1712" i="1" s="1"/>
  <c r="AE153" i="12"/>
  <c r="L182" i="1" s="1"/>
  <c r="P153" i="12"/>
  <c r="K794" i="1" s="1"/>
  <c r="K1712" i="1" s="1"/>
  <c r="L794" i="1"/>
  <c r="L1712" i="1" s="1"/>
  <c r="Q2107" i="1"/>
  <c r="Q1189" i="1"/>
  <c r="S2007" i="1"/>
  <c r="S1089" i="1"/>
  <c r="R2066" i="1"/>
  <c r="R1148" i="1"/>
  <c r="L1245" i="1"/>
  <c r="L2163" i="1" s="1"/>
  <c r="Y327" i="1" s="1"/>
  <c r="R327" i="1"/>
  <c r="AD298" i="12"/>
  <c r="K327" i="1" s="1"/>
  <c r="AF298" i="12"/>
  <c r="M327" i="1" s="1"/>
  <c r="P587" i="1"/>
  <c r="P1505" i="1" s="1"/>
  <c r="O587" i="1"/>
  <c r="O1505" i="1" s="1"/>
  <c r="S175" i="1"/>
  <c r="P579" i="1"/>
  <c r="P1497" i="1" s="1"/>
  <c r="O579" i="1"/>
  <c r="O1497" i="1" s="1"/>
  <c r="N579" i="1"/>
  <c r="N1497" i="1" s="1"/>
  <c r="Q1661" i="1"/>
  <c r="Q743" i="1"/>
  <c r="Q1546" i="1"/>
  <c r="Q628" i="1"/>
  <c r="S1849" i="1"/>
  <c r="S931" i="1"/>
  <c r="L932" i="1"/>
  <c r="L1850" i="1" s="1"/>
  <c r="AE291" i="12"/>
  <c r="L320" i="1" s="1"/>
  <c r="R291" i="12"/>
  <c r="M932" i="1" s="1"/>
  <c r="M1850" i="1" s="1"/>
  <c r="P291" i="12"/>
  <c r="K932" i="1" s="1"/>
  <c r="K1850" i="1" s="1"/>
  <c r="S1400" i="1"/>
  <c r="S482" i="1"/>
  <c r="AI152" i="12"/>
  <c r="P181" i="1" s="1"/>
  <c r="O1099" i="1"/>
  <c r="O2017" i="1" s="1"/>
  <c r="AG152" i="12"/>
  <c r="N181" i="1" s="1"/>
  <c r="K1090" i="1"/>
  <c r="K2008" i="1" s="1"/>
  <c r="S1807" i="1"/>
  <c r="S889" i="1"/>
  <c r="K1203" i="1"/>
  <c r="K2121" i="1" s="1"/>
  <c r="S179" i="1"/>
  <c r="P1237" i="1"/>
  <c r="P2155" i="1" s="1"/>
  <c r="S1757" i="1"/>
  <c r="S839" i="1"/>
  <c r="S637" i="1"/>
  <c r="S1555" i="1"/>
  <c r="R1442" i="1"/>
  <c r="R524" i="1"/>
  <c r="O941" i="1"/>
  <c r="O1859" i="1" s="1"/>
  <c r="U300" i="12"/>
  <c r="P941" i="1" s="1"/>
  <c r="P1859" i="1" s="1"/>
  <c r="AH300" i="12"/>
  <c r="O329" i="1" s="1"/>
  <c r="S300" i="12"/>
  <c r="N941" i="1" s="1"/>
  <c r="N1859" i="1" s="1"/>
  <c r="T301" i="12"/>
  <c r="AA301" i="12" s="1"/>
  <c r="Q255" i="12"/>
  <c r="L895" i="1"/>
  <c r="L1813" i="1" s="1"/>
  <c r="R254" i="12"/>
  <c r="M895" i="1" s="1"/>
  <c r="M1813" i="1" s="1"/>
  <c r="P254" i="12"/>
  <c r="K895" i="1" s="1"/>
  <c r="K1813" i="1" s="1"/>
  <c r="AE254" i="12"/>
  <c r="L283" i="1" s="1"/>
  <c r="Z282" i="1" s="1"/>
  <c r="S1232" i="1" l="1"/>
  <c r="S940" i="1"/>
  <c r="R940" i="1"/>
  <c r="R1966" i="1"/>
  <c r="Y299" i="12"/>
  <c r="M634" i="1" s="1"/>
  <c r="M1552" i="1" s="1"/>
  <c r="W299" i="12"/>
  <c r="K634" i="1" s="1"/>
  <c r="K1552" i="1" s="1"/>
  <c r="Q1552" i="1" s="1"/>
  <c r="X300" i="12"/>
  <c r="Y203" i="12"/>
  <c r="M538" i="1" s="1"/>
  <c r="M1456" i="1" s="1"/>
  <c r="S1456" i="1" s="1"/>
  <c r="W203" i="12"/>
  <c r="K538" i="1" s="1"/>
  <c r="K1456" i="1" s="1"/>
  <c r="X204" i="12"/>
  <c r="Z303" i="12"/>
  <c r="N638" i="1" s="1"/>
  <c r="N1556" i="1" s="1"/>
  <c r="AB303" i="12"/>
  <c r="Q894" i="1"/>
  <c r="L1539" i="1"/>
  <c r="R1539" i="1" s="1"/>
  <c r="R621" i="1"/>
  <c r="AB253" i="12"/>
  <c r="P588" i="1" s="1"/>
  <c r="P1506" i="1" s="1"/>
  <c r="Z253" i="12"/>
  <c r="N588" i="1" s="1"/>
  <c r="N1506" i="1" s="1"/>
  <c r="T305" i="12"/>
  <c r="AA304" i="12"/>
  <c r="AB250" i="12"/>
  <c r="Z250" i="12"/>
  <c r="W153" i="12"/>
  <c r="Y153" i="12"/>
  <c r="M488" i="1" s="1"/>
  <c r="M1406" i="1" s="1"/>
  <c r="S894" i="1"/>
  <c r="Q940" i="1"/>
  <c r="T255" i="12"/>
  <c r="AA254" i="12"/>
  <c r="S254" i="12"/>
  <c r="N895" i="1" s="1"/>
  <c r="N1813" i="1" s="1"/>
  <c r="Q1813" i="1" s="1"/>
  <c r="O895" i="1"/>
  <c r="O1813" i="1" s="1"/>
  <c r="R1813" i="1" s="1"/>
  <c r="U254" i="12"/>
  <c r="P895" i="1" s="1"/>
  <c r="P1813" i="1" s="1"/>
  <c r="S1813" i="1" s="1"/>
  <c r="AH254" i="12"/>
  <c r="Z300" i="12"/>
  <c r="AB300" i="12"/>
  <c r="W249" i="12"/>
  <c r="Y249" i="12"/>
  <c r="X250" i="12"/>
  <c r="AB301" i="12"/>
  <c r="Z301" i="12"/>
  <c r="L634" i="1"/>
  <c r="L1552" i="1" s="1"/>
  <c r="R1552" i="1" s="1"/>
  <c r="L538" i="1"/>
  <c r="L1456" i="1" s="1"/>
  <c r="R1456" i="1" s="1"/>
  <c r="X304" i="12"/>
  <c r="Y303" i="12"/>
  <c r="W303" i="12"/>
  <c r="K638" i="1" s="1"/>
  <c r="K1556" i="1" s="1"/>
  <c r="W199" i="12"/>
  <c r="K534" i="1" s="1"/>
  <c r="K1452" i="1" s="1"/>
  <c r="Y199" i="12"/>
  <c r="Y253" i="12"/>
  <c r="M588" i="1" s="1"/>
  <c r="M1506" i="1" s="1"/>
  <c r="W253" i="12"/>
  <c r="K588" i="1" s="1"/>
  <c r="K1506" i="1" s="1"/>
  <c r="Q1506" i="1" s="1"/>
  <c r="X254" i="12"/>
  <c r="Y245" i="12"/>
  <c r="W245" i="12"/>
  <c r="K580" i="1" s="1"/>
  <c r="K1498" i="1" s="1"/>
  <c r="W295" i="12"/>
  <c r="K630" i="1" s="1"/>
  <c r="K1548" i="1" s="1"/>
  <c r="Y295" i="12"/>
  <c r="X296" i="12"/>
  <c r="W291" i="12"/>
  <c r="Y291" i="12"/>
  <c r="M626" i="1" s="1"/>
  <c r="M1544" i="1" s="1"/>
  <c r="AA336" i="1"/>
  <c r="Q1228" i="1"/>
  <c r="AA223" i="1"/>
  <c r="R1962" i="1"/>
  <c r="AA319" i="1"/>
  <c r="AA227" i="1"/>
  <c r="AA328" i="1"/>
  <c r="Z233" i="1"/>
  <c r="L1967" i="1"/>
  <c r="Y131" i="1" s="1"/>
  <c r="AA131" i="1"/>
  <c r="AA327" i="1"/>
  <c r="Z323" i="1"/>
  <c r="Z274" i="1"/>
  <c r="Z182" i="1"/>
  <c r="AA273" i="1"/>
  <c r="Z232" i="1"/>
  <c r="AA277" i="1"/>
  <c r="Z181" i="1"/>
  <c r="AA282" i="1"/>
  <c r="AA323" i="1"/>
  <c r="AA177" i="1"/>
  <c r="Z320" i="1"/>
  <c r="Z331" i="1"/>
  <c r="Z228" i="1"/>
  <c r="Z319" i="1"/>
  <c r="AA281" i="1"/>
  <c r="AA232" i="1"/>
  <c r="Z227" i="1"/>
  <c r="AA181" i="1"/>
  <c r="Z328" i="1"/>
  <c r="S1228" i="1"/>
  <c r="S172" i="1"/>
  <c r="R625" i="1"/>
  <c r="S176" i="1"/>
  <c r="Q322" i="1"/>
  <c r="Q285" i="1"/>
  <c r="Q172" i="1"/>
  <c r="Q269" i="1"/>
  <c r="Q272" i="1"/>
  <c r="S315" i="1"/>
  <c r="S269" i="1"/>
  <c r="L488" i="1"/>
  <c r="L1406" i="1" s="1"/>
  <c r="K488" i="1"/>
  <c r="K1406" i="1" s="1"/>
  <c r="O1251" i="1"/>
  <c r="O2169" i="1" s="1"/>
  <c r="AG304" i="12"/>
  <c r="N333" i="1" s="1"/>
  <c r="AI304" i="12"/>
  <c r="P333" i="1" s="1"/>
  <c r="S2105" i="1"/>
  <c r="S1187" i="1"/>
  <c r="P1200" i="1"/>
  <c r="P2118" i="1" s="1"/>
  <c r="S2108" i="1"/>
  <c r="S1190" i="1"/>
  <c r="S2112" i="1"/>
  <c r="S1194" i="1"/>
  <c r="Q2151" i="1"/>
  <c r="Q1233" i="1"/>
  <c r="N1199" i="1"/>
  <c r="N2117" i="1" s="1"/>
  <c r="S1401" i="1"/>
  <c r="S483" i="1"/>
  <c r="Q176" i="1"/>
  <c r="M638" i="1"/>
  <c r="M1556" i="1" s="1"/>
  <c r="L638" i="1"/>
  <c r="L1556" i="1" s="1"/>
  <c r="S2016" i="1"/>
  <c r="S1098" i="1"/>
  <c r="M1199" i="1"/>
  <c r="M2117" i="1" s="1"/>
  <c r="AF204" i="12"/>
  <c r="M233" i="1" s="1"/>
  <c r="L1151" i="1"/>
  <c r="L2069" i="1" s="1"/>
  <c r="Y233" i="1" s="1"/>
  <c r="R233" i="1"/>
  <c r="AD204" i="12"/>
  <c r="K233" i="1" s="1"/>
  <c r="AF199" i="12"/>
  <c r="M228" i="1" s="1"/>
  <c r="L1146" i="1"/>
  <c r="L2064" i="1" s="1"/>
  <c r="Y228" i="1" s="1"/>
  <c r="R228" i="1"/>
  <c r="AD199" i="12"/>
  <c r="K228" i="1" s="1"/>
  <c r="O488" i="1"/>
  <c r="O1406" i="1" s="1"/>
  <c r="P488" i="1"/>
  <c r="P1406" i="1" s="1"/>
  <c r="N488" i="1"/>
  <c r="N1406" i="1" s="1"/>
  <c r="Q2066" i="1"/>
  <c r="Q1148" i="1"/>
  <c r="P1254" i="1"/>
  <c r="P2172" i="1" s="1"/>
  <c r="L580" i="1"/>
  <c r="L1498" i="1" s="1"/>
  <c r="M580" i="1"/>
  <c r="M1498" i="1" s="1"/>
  <c r="Q2008" i="1"/>
  <c r="Q1090" i="1"/>
  <c r="R2163" i="1"/>
  <c r="R1245" i="1"/>
  <c r="R1547" i="1"/>
  <c r="R629" i="1"/>
  <c r="R2109" i="1"/>
  <c r="R1191" i="1"/>
  <c r="Q579" i="1"/>
  <c r="Q1497" i="1"/>
  <c r="M1195" i="1"/>
  <c r="M2113" i="1" s="1"/>
  <c r="R1401" i="1"/>
  <c r="R483" i="1"/>
  <c r="K1200" i="1"/>
  <c r="K2118" i="1" s="1"/>
  <c r="S2121" i="1"/>
  <c r="S1203" i="1"/>
  <c r="S1808" i="1"/>
  <c r="S890" i="1"/>
  <c r="Q1355" i="1"/>
  <c r="Q437" i="1"/>
  <c r="Q2012" i="1"/>
  <c r="Q1094" i="1"/>
  <c r="K1095" i="1"/>
  <c r="K2013" i="1" s="1"/>
  <c r="L630" i="1"/>
  <c r="L1548" i="1" s="1"/>
  <c r="M630" i="1"/>
  <c r="M1548" i="1" s="1"/>
  <c r="P638" i="1"/>
  <c r="P1556" i="1" s="1"/>
  <c r="O638" i="1"/>
  <c r="O1556" i="1" s="1"/>
  <c r="AF303" i="12"/>
  <c r="M332" i="1" s="1"/>
  <c r="L1250" i="1"/>
  <c r="L2168" i="1" s="1"/>
  <c r="Y332" i="1" s="1"/>
  <c r="AD303" i="12"/>
  <c r="K332" i="1" s="1"/>
  <c r="K1199" i="1"/>
  <c r="K2117" i="1" s="1"/>
  <c r="Q281" i="1"/>
  <c r="S1763" i="1"/>
  <c r="S845" i="1"/>
  <c r="L534" i="1"/>
  <c r="L1452" i="1" s="1"/>
  <c r="M534" i="1"/>
  <c r="M1452" i="1" s="1"/>
  <c r="R1758" i="1"/>
  <c r="R840" i="1"/>
  <c r="M1145" i="1"/>
  <c r="M2063" i="1" s="1"/>
  <c r="S227" i="1"/>
  <c r="R1501" i="1"/>
  <c r="R583" i="1"/>
  <c r="S625" i="1"/>
  <c r="S1543" i="1"/>
  <c r="M1049" i="1"/>
  <c r="M1967" i="1" s="1"/>
  <c r="S131" i="1"/>
  <c r="R1405" i="1"/>
  <c r="R487" i="1"/>
  <c r="S2012" i="1"/>
  <c r="S1094" i="1"/>
  <c r="N1254" i="1"/>
  <c r="N2172" i="1" s="1"/>
  <c r="S250" i="12"/>
  <c r="N891" i="1" s="1"/>
  <c r="N1809" i="1" s="1"/>
  <c r="O891" i="1"/>
  <c r="O1809" i="1" s="1"/>
  <c r="AH250" i="12"/>
  <c r="O279" i="1" s="1"/>
  <c r="U250" i="12"/>
  <c r="P891" i="1" s="1"/>
  <c r="P1809" i="1" s="1"/>
  <c r="Q180" i="1"/>
  <c r="Q2058" i="1"/>
  <c r="Q1140" i="1"/>
  <c r="S1804" i="1"/>
  <c r="S886" i="1"/>
  <c r="R1451" i="1"/>
  <c r="R533" i="1"/>
  <c r="R2159" i="1"/>
  <c r="R1241" i="1"/>
  <c r="M1246" i="1"/>
  <c r="M2164" i="1" s="1"/>
  <c r="Q2158" i="1"/>
  <c r="Q1240" i="1"/>
  <c r="Q587" i="1"/>
  <c r="Q1505" i="1"/>
  <c r="S1962" i="1"/>
  <c r="S1044" i="1"/>
  <c r="Q2154" i="1"/>
  <c r="Q1236" i="1"/>
  <c r="Q232" i="1"/>
  <c r="K1150" i="1"/>
  <c r="K2068" i="1" s="1"/>
  <c r="S895" i="1"/>
  <c r="AI300" i="12"/>
  <c r="P329" i="1" s="1"/>
  <c r="O1247" i="1"/>
  <c r="O2165" i="1" s="1"/>
  <c r="AG300" i="12"/>
  <c r="N329" i="1" s="1"/>
  <c r="Q1850" i="1"/>
  <c r="Q932" i="1"/>
  <c r="R1712" i="1"/>
  <c r="R794" i="1"/>
  <c r="K1191" i="1"/>
  <c r="K2109" i="1" s="1"/>
  <c r="R2113" i="1"/>
  <c r="R1195" i="1"/>
  <c r="N1191" i="1"/>
  <c r="N2109" i="1" s="1"/>
  <c r="Q1808" i="1"/>
  <c r="Q890" i="1"/>
  <c r="Q1854" i="1"/>
  <c r="Q936" i="1"/>
  <c r="S1859" i="1"/>
  <c r="S941" i="1"/>
  <c r="Q583" i="1"/>
  <c r="Q1501" i="1"/>
  <c r="S1405" i="1"/>
  <c r="S487" i="1"/>
  <c r="P584" i="1"/>
  <c r="P1502" i="1" s="1"/>
  <c r="O584" i="1"/>
  <c r="O1502" i="1" s="1"/>
  <c r="N584" i="1"/>
  <c r="N1502" i="1" s="1"/>
  <c r="N1242" i="1"/>
  <c r="N2160" i="1" s="1"/>
  <c r="S301" i="12"/>
  <c r="N942" i="1" s="1"/>
  <c r="N1860" i="1" s="1"/>
  <c r="O942" i="1"/>
  <c r="O1860" i="1" s="1"/>
  <c r="U301" i="12"/>
  <c r="P942" i="1" s="1"/>
  <c r="P1860" i="1" s="1"/>
  <c r="AH301" i="12"/>
  <c r="O330" i="1" s="1"/>
  <c r="Q2121" i="1"/>
  <c r="Q1203" i="1"/>
  <c r="S1850" i="1"/>
  <c r="S932" i="1"/>
  <c r="K1099" i="1"/>
  <c r="K2017" i="1" s="1"/>
  <c r="N631" i="1"/>
  <c r="N1549" i="1" s="1"/>
  <c r="O631" i="1"/>
  <c r="O1549" i="1" s="1"/>
  <c r="P631" i="1"/>
  <c r="P1549" i="1" s="1"/>
  <c r="Q634" i="1"/>
  <c r="R2172" i="1"/>
  <c r="R1254" i="1"/>
  <c r="P1095" i="1"/>
  <c r="P2013" i="1" s="1"/>
  <c r="AF254" i="12"/>
  <c r="M283" i="1" s="1"/>
  <c r="L1201" i="1"/>
  <c r="L2119" i="1" s="1"/>
  <c r="Y283" i="1" s="1"/>
  <c r="AD254" i="12"/>
  <c r="K283" i="1" s="1"/>
  <c r="AE255" i="12"/>
  <c r="L284" i="1" s="1"/>
  <c r="R255" i="12"/>
  <c r="M896" i="1" s="1"/>
  <c r="M1814" i="1" s="1"/>
  <c r="L896" i="1"/>
  <c r="L1814" i="1" s="1"/>
  <c r="P255" i="12"/>
  <c r="K896" i="1" s="1"/>
  <c r="K1814" i="1" s="1"/>
  <c r="N1099" i="1"/>
  <c r="N2017" i="1" s="1"/>
  <c r="L626" i="1"/>
  <c r="L1544" i="1" s="1"/>
  <c r="K626" i="1"/>
  <c r="K1544" i="1" s="1"/>
  <c r="M1245" i="1"/>
  <c r="M2163" i="1" s="1"/>
  <c r="L1100" i="1"/>
  <c r="L2018" i="1" s="1"/>
  <c r="Y182" i="1" s="1"/>
  <c r="AF153" i="12"/>
  <c r="M182" i="1" s="1"/>
  <c r="AD153" i="12"/>
  <c r="K182" i="1" s="1"/>
  <c r="M1099" i="1"/>
  <c r="M2017" i="1" s="1"/>
  <c r="Q2067" i="1"/>
  <c r="Q1149" i="1"/>
  <c r="K1141" i="1"/>
  <c r="K2059" i="1" s="1"/>
  <c r="Q223" i="1"/>
  <c r="S629" i="1"/>
  <c r="S1547" i="1"/>
  <c r="S2154" i="1"/>
  <c r="S1236" i="1"/>
  <c r="M1191" i="1"/>
  <c r="M2109" i="1" s="1"/>
  <c r="S2062" i="1"/>
  <c r="S1144" i="1"/>
  <c r="M1254" i="1"/>
  <c r="M2172" i="1" s="1"/>
  <c r="Q1962" i="1"/>
  <c r="Q1044" i="1"/>
  <c r="S1497" i="1"/>
  <c r="S579" i="1"/>
  <c r="K1195" i="1"/>
  <c r="K2113" i="1" s="1"/>
  <c r="S319" i="1"/>
  <c r="M1237" i="1"/>
  <c r="M2155" i="1" s="1"/>
  <c r="Q1401" i="1"/>
  <c r="Q483" i="1"/>
  <c r="N1095" i="1"/>
  <c r="N2013" i="1" s="1"/>
  <c r="Q2105" i="1"/>
  <c r="Q1187" i="1"/>
  <c r="N1195" i="1"/>
  <c r="N2113" i="1" s="1"/>
  <c r="R282" i="1"/>
  <c r="S285" i="1"/>
  <c r="AF249" i="12"/>
  <c r="M278" i="1" s="1"/>
  <c r="L1196" i="1"/>
  <c r="L2114" i="1" s="1"/>
  <c r="Y278" i="1" s="1"/>
  <c r="AD249" i="12"/>
  <c r="K278" i="1" s="1"/>
  <c r="R1355" i="1"/>
  <c r="R437" i="1"/>
  <c r="S633" i="1"/>
  <c r="S1551" i="1"/>
  <c r="S2067" i="1"/>
  <c r="S1149" i="1"/>
  <c r="P1245" i="1"/>
  <c r="P2163" i="1" s="1"/>
  <c r="M1095" i="1"/>
  <c r="M2013" i="1" s="1"/>
  <c r="S1447" i="1"/>
  <c r="S529" i="1"/>
  <c r="L1242" i="1"/>
  <c r="L2160" i="1" s="1"/>
  <c r="Y324" i="1" s="1"/>
  <c r="R324" i="1"/>
  <c r="AD295" i="12"/>
  <c r="K324" i="1" s="1"/>
  <c r="AF295" i="12"/>
  <c r="M324" i="1" s="1"/>
  <c r="S2054" i="1"/>
  <c r="S1136" i="1"/>
  <c r="R1859" i="1"/>
  <c r="R941" i="1"/>
  <c r="AI303" i="12"/>
  <c r="P332" i="1" s="1"/>
  <c r="O1250" i="1"/>
  <c r="O2168" i="1" s="1"/>
  <c r="AG303" i="12"/>
  <c r="N332" i="1" s="1"/>
  <c r="S1862" i="1"/>
  <c r="S944" i="1"/>
  <c r="R1862" i="1"/>
  <c r="R944" i="1"/>
  <c r="N1238" i="1"/>
  <c r="N2156" i="1" s="1"/>
  <c r="R281" i="1"/>
  <c r="Q2108" i="1"/>
  <c r="Q1190" i="1"/>
  <c r="S1966" i="1"/>
  <c r="S1048" i="1"/>
  <c r="Q1763" i="1"/>
  <c r="Q845" i="1"/>
  <c r="R1763" i="1"/>
  <c r="R845" i="1"/>
  <c r="S2151" i="1"/>
  <c r="S1233" i="1"/>
  <c r="R588" i="1"/>
  <c r="R1506" i="1"/>
  <c r="N1246" i="1"/>
  <c r="N2164" i="1" s="1"/>
  <c r="Q1758" i="1"/>
  <c r="Q840" i="1"/>
  <c r="K1145" i="1"/>
  <c r="K2063" i="1" s="1"/>
  <c r="Q227" i="1"/>
  <c r="S1501" i="1"/>
  <c r="S583" i="1"/>
  <c r="AG153" i="12"/>
  <c r="N182" i="1" s="1"/>
  <c r="O1100" i="1"/>
  <c r="O2018" i="1" s="1"/>
  <c r="AI153" i="12"/>
  <c r="P182" i="1" s="1"/>
  <c r="Q625" i="1"/>
  <c r="Q1543" i="1"/>
  <c r="Q1405" i="1"/>
  <c r="Q487" i="1"/>
  <c r="Q2016" i="1"/>
  <c r="Q1098" i="1"/>
  <c r="R1804" i="1"/>
  <c r="R886" i="1"/>
  <c r="Q1804" i="1"/>
  <c r="Q886" i="1"/>
  <c r="P1242" i="1"/>
  <c r="P2160" i="1" s="1"/>
  <c r="M1241" i="1"/>
  <c r="M2159" i="1" s="1"/>
  <c r="S323" i="1"/>
  <c r="R328" i="1"/>
  <c r="Q642" i="1"/>
  <c r="Q1560" i="1"/>
  <c r="R2068" i="1"/>
  <c r="R1150" i="1"/>
  <c r="R1850" i="1"/>
  <c r="R932" i="1"/>
  <c r="R579" i="1"/>
  <c r="R1497" i="1"/>
  <c r="R587" i="1"/>
  <c r="R1505" i="1"/>
  <c r="R2017" i="1"/>
  <c r="R1099" i="1"/>
  <c r="AG296" i="12"/>
  <c r="N325" i="1" s="1"/>
  <c r="O1243" i="1"/>
  <c r="O2161" i="1" s="1"/>
  <c r="AI296" i="12"/>
  <c r="P325" i="1" s="1"/>
  <c r="R2059" i="1"/>
  <c r="R1141" i="1"/>
  <c r="Q629" i="1"/>
  <c r="Q1547" i="1"/>
  <c r="K1237" i="1"/>
  <c r="K2155" i="1" s="1"/>
  <c r="Q319" i="1"/>
  <c r="M1200" i="1"/>
  <c r="M2118" i="1" s="1"/>
  <c r="S282" i="1"/>
  <c r="L891" i="1"/>
  <c r="L1809" i="1" s="1"/>
  <c r="AE250" i="12"/>
  <c r="L279" i="1" s="1"/>
  <c r="Z278" i="1" s="1"/>
  <c r="R250" i="12"/>
  <c r="M891" i="1" s="1"/>
  <c r="M1809" i="1" s="1"/>
  <c r="P250" i="12"/>
  <c r="K891" i="1" s="1"/>
  <c r="K1809" i="1" s="1"/>
  <c r="Q1551" i="1"/>
  <c r="Q633" i="1"/>
  <c r="R2013" i="1"/>
  <c r="R1095" i="1"/>
  <c r="R1447" i="1"/>
  <c r="R529" i="1"/>
  <c r="AE296" i="12"/>
  <c r="L325" i="1" s="1"/>
  <c r="Z324" i="1" s="1"/>
  <c r="R296" i="12"/>
  <c r="M937" i="1" s="1"/>
  <c r="M1855" i="1" s="1"/>
  <c r="P296" i="12"/>
  <c r="K937" i="1" s="1"/>
  <c r="K1855" i="1" s="1"/>
  <c r="L937" i="1"/>
  <c r="L1855" i="1" s="1"/>
  <c r="L942" i="1"/>
  <c r="L1860" i="1" s="1"/>
  <c r="AE301" i="12"/>
  <c r="L330" i="1" s="1"/>
  <c r="R301" i="12"/>
  <c r="M942" i="1" s="1"/>
  <c r="M1860" i="1" s="1"/>
  <c r="P301" i="12"/>
  <c r="K942" i="1" s="1"/>
  <c r="K1860" i="1" s="1"/>
  <c r="Q2167" i="1"/>
  <c r="Q1249" i="1"/>
  <c r="R2063" i="1"/>
  <c r="R1145" i="1"/>
  <c r="K1049" i="1"/>
  <c r="K1967" i="1" s="1"/>
  <c r="Q131" i="1"/>
  <c r="S2167" i="1"/>
  <c r="S1249" i="1"/>
  <c r="Q1451" i="1"/>
  <c r="Q533" i="1"/>
  <c r="N580" i="1"/>
  <c r="N1498" i="1" s="1"/>
  <c r="O580" i="1"/>
  <c r="O1498" i="1" s="1"/>
  <c r="P580" i="1"/>
  <c r="P1498" i="1" s="1"/>
  <c r="R2164" i="1"/>
  <c r="R1246" i="1"/>
  <c r="S1560" i="1"/>
  <c r="S642" i="1"/>
  <c r="L589" i="1"/>
  <c r="R895" i="1"/>
  <c r="P1099" i="1"/>
  <c r="P2017" i="1" s="1"/>
  <c r="Q1712" i="1"/>
  <c r="Q794" i="1"/>
  <c r="S2158" i="1"/>
  <c r="S1240" i="1"/>
  <c r="S2008" i="1"/>
  <c r="S1090" i="1"/>
  <c r="O635" i="1"/>
  <c r="O1553" i="1" s="1"/>
  <c r="N635" i="1"/>
  <c r="N1553" i="1" s="1"/>
  <c r="P635" i="1"/>
  <c r="P1553" i="1" s="1"/>
  <c r="AF291" i="12"/>
  <c r="M320" i="1" s="1"/>
  <c r="L1238" i="1"/>
  <c r="L2156" i="1" s="1"/>
  <c r="Y320" i="1" s="1"/>
  <c r="R320" i="1"/>
  <c r="AD291" i="12"/>
  <c r="K320" i="1" s="1"/>
  <c r="K1245" i="1"/>
  <c r="K2163" i="1" s="1"/>
  <c r="S1712" i="1"/>
  <c r="S794" i="1"/>
  <c r="R181" i="1"/>
  <c r="M1141" i="1"/>
  <c r="M2059" i="1" s="1"/>
  <c r="S223" i="1"/>
  <c r="Q2054" i="1"/>
  <c r="Q1136" i="1"/>
  <c r="S634" i="1"/>
  <c r="S1552" i="1"/>
  <c r="O639" i="1"/>
  <c r="O1557" i="1" s="1"/>
  <c r="R273" i="1"/>
  <c r="N1200" i="1"/>
  <c r="N2118" i="1" s="1"/>
  <c r="Q1456" i="1"/>
  <c r="Q538" i="1"/>
  <c r="K1254" i="1"/>
  <c r="K2172" i="1" s="1"/>
  <c r="Q336" i="1"/>
  <c r="S272" i="1"/>
  <c r="S276" i="1"/>
  <c r="Q315" i="1"/>
  <c r="R277" i="1"/>
  <c r="R2155" i="1"/>
  <c r="R1237" i="1"/>
  <c r="P1191" i="1"/>
  <c r="P2109" i="1" s="1"/>
  <c r="P1199" i="1"/>
  <c r="P2117" i="1" s="1"/>
  <c r="S2066" i="1"/>
  <c r="S1148" i="1"/>
  <c r="P1195" i="1"/>
  <c r="P2113" i="1" s="1"/>
  <c r="R2118" i="1"/>
  <c r="R1200" i="1"/>
  <c r="L584" i="1"/>
  <c r="L1502" i="1" s="1"/>
  <c r="M584" i="1"/>
  <c r="M1502" i="1" s="1"/>
  <c r="K584" i="1"/>
  <c r="K1502" i="1" s="1"/>
  <c r="R1808" i="1"/>
  <c r="R890" i="1"/>
  <c r="S1355" i="1"/>
  <c r="S437" i="1"/>
  <c r="R1551" i="1"/>
  <c r="R633" i="1"/>
  <c r="N1245" i="1"/>
  <c r="N2163" i="1" s="1"/>
  <c r="R177" i="1"/>
  <c r="Q1447" i="1"/>
  <c r="Q529" i="1"/>
  <c r="S1854" i="1"/>
  <c r="S936" i="1"/>
  <c r="R1854" i="1"/>
  <c r="R936" i="1"/>
  <c r="Q1859" i="1"/>
  <c r="Q941" i="1"/>
  <c r="L1247" i="1"/>
  <c r="L2165" i="1" s="1"/>
  <c r="Y329" i="1" s="1"/>
  <c r="R329" i="1"/>
  <c r="AD300" i="12"/>
  <c r="K329" i="1" s="1"/>
  <c r="AF300" i="12"/>
  <c r="M329" i="1" s="1"/>
  <c r="Q331" i="1"/>
  <c r="Q1862" i="1"/>
  <c r="Q944" i="1"/>
  <c r="Q305" i="12"/>
  <c r="AE304" i="12"/>
  <c r="L333" i="1" s="1"/>
  <c r="R304" i="12"/>
  <c r="M945" i="1" s="1"/>
  <c r="M1863" i="1" s="1"/>
  <c r="P304" i="12"/>
  <c r="K945" i="1" s="1"/>
  <c r="K1863" i="1" s="1"/>
  <c r="L945" i="1"/>
  <c r="L1863" i="1" s="1"/>
  <c r="P1238" i="1"/>
  <c r="P2156" i="1" s="1"/>
  <c r="R2117" i="1"/>
  <c r="R1199" i="1"/>
  <c r="Q2112" i="1"/>
  <c r="Q1194" i="1"/>
  <c r="L539" i="1"/>
  <c r="L1457" i="1" s="1"/>
  <c r="P1246" i="1"/>
  <c r="P2164" i="1" s="1"/>
  <c r="S1758" i="1"/>
  <c r="S840" i="1"/>
  <c r="R1543" i="1"/>
  <c r="R1049" i="1"/>
  <c r="AI249" i="12"/>
  <c r="P278" i="1" s="1"/>
  <c r="O1196" i="1"/>
  <c r="O2114" i="1" s="1"/>
  <c r="AG249" i="12"/>
  <c r="N278" i="1" s="1"/>
  <c r="AF245" i="12"/>
  <c r="M274" i="1" s="1"/>
  <c r="L1192" i="1"/>
  <c r="L2110" i="1" s="1"/>
  <c r="Y274" i="1" s="1"/>
  <c r="AD245" i="12"/>
  <c r="K274" i="1" s="1"/>
  <c r="S1451" i="1"/>
  <c r="S533" i="1"/>
  <c r="O1192" i="1"/>
  <c r="O2110" i="1" s="1"/>
  <c r="AI245" i="12"/>
  <c r="P274" i="1" s="1"/>
  <c r="AG245" i="12"/>
  <c r="N274" i="1" s="1"/>
  <c r="K1241" i="1"/>
  <c r="K2159" i="1" s="1"/>
  <c r="Q323" i="1"/>
  <c r="Q328" i="1"/>
  <c r="K1246" i="1"/>
  <c r="K2164" i="1" s="1"/>
  <c r="R1560" i="1"/>
  <c r="R642" i="1"/>
  <c r="S1505" i="1"/>
  <c r="S587" i="1"/>
  <c r="S2058" i="1"/>
  <c r="S1140" i="1"/>
  <c r="Q1966" i="1"/>
  <c r="Q1048" i="1"/>
  <c r="Q2062" i="1"/>
  <c r="Q1144" i="1"/>
  <c r="M1150" i="1"/>
  <c r="M2068" i="1" s="1"/>
  <c r="S232" i="1"/>
  <c r="U134" i="12"/>
  <c r="P775" i="1" s="1"/>
  <c r="P1693" i="1" s="1"/>
  <c r="R1693" i="1"/>
  <c r="AA134" i="12"/>
  <c r="S134" i="12"/>
  <c r="N775" i="1" s="1"/>
  <c r="N1693" i="1" s="1"/>
  <c r="AH134" i="12"/>
  <c r="O163" i="1" s="1"/>
  <c r="T130" i="12"/>
  <c r="S1506" i="1" l="1"/>
  <c r="O283" i="1"/>
  <c r="R283" i="1" s="1"/>
  <c r="O1201" i="1"/>
  <c r="O2119" i="1" s="1"/>
  <c r="R2119" i="1" s="1"/>
  <c r="AG254" i="12"/>
  <c r="AI254" i="12"/>
  <c r="Z254" i="12"/>
  <c r="N589" i="1" s="1"/>
  <c r="N1507" i="1" s="1"/>
  <c r="AB254" i="12"/>
  <c r="P589" i="1" s="1"/>
  <c r="P1507" i="1" s="1"/>
  <c r="O589" i="1"/>
  <c r="O1507" i="1" s="1"/>
  <c r="AB304" i="12"/>
  <c r="P639" i="1" s="1"/>
  <c r="P1557" i="1" s="1"/>
  <c r="Z304" i="12"/>
  <c r="N639" i="1" s="1"/>
  <c r="N1557" i="1" s="1"/>
  <c r="W300" i="12"/>
  <c r="K635" i="1" s="1"/>
  <c r="K1553" i="1" s="1"/>
  <c r="Q1553" i="1" s="1"/>
  <c r="Y300" i="12"/>
  <c r="M635" i="1" s="1"/>
  <c r="M1553" i="1" s="1"/>
  <c r="S1553" i="1" s="1"/>
  <c r="X301" i="12"/>
  <c r="L635" i="1"/>
  <c r="L1553" i="1" s="1"/>
  <c r="AA255" i="12"/>
  <c r="AH255" i="12"/>
  <c r="U255" i="12"/>
  <c r="P896" i="1" s="1"/>
  <c r="P1814" i="1" s="1"/>
  <c r="S1814" i="1" s="1"/>
  <c r="S255" i="12"/>
  <c r="N896" i="1" s="1"/>
  <c r="N1814" i="1" s="1"/>
  <c r="Q1814" i="1" s="1"/>
  <c r="O896" i="1"/>
  <c r="O1814" i="1" s="1"/>
  <c r="R1814" i="1" s="1"/>
  <c r="T306" i="12"/>
  <c r="AA305" i="12"/>
  <c r="O946" i="1"/>
  <c r="O1864" i="1" s="1"/>
  <c r="U305" i="12"/>
  <c r="P946" i="1" s="1"/>
  <c r="P1864" i="1" s="1"/>
  <c r="S305" i="12"/>
  <c r="N946" i="1" s="1"/>
  <c r="N1864" i="1" s="1"/>
  <c r="AH305" i="12"/>
  <c r="Y204" i="12"/>
  <c r="M539" i="1" s="1"/>
  <c r="M1457" i="1" s="1"/>
  <c r="W204" i="12"/>
  <c r="K539" i="1" s="1"/>
  <c r="K1457" i="1" s="1"/>
  <c r="Q1457" i="1" s="1"/>
  <c r="W254" i="12"/>
  <c r="K589" i="1" s="1"/>
  <c r="K1507" i="1" s="1"/>
  <c r="Q1507" i="1" s="1"/>
  <c r="Y254" i="12"/>
  <c r="M589" i="1" s="1"/>
  <c r="M1507" i="1" s="1"/>
  <c r="X255" i="12"/>
  <c r="Y250" i="12"/>
  <c r="W250" i="12"/>
  <c r="K585" i="1" s="1"/>
  <c r="K1503" i="1" s="1"/>
  <c r="R1967" i="1"/>
  <c r="R538" i="1"/>
  <c r="S588" i="1"/>
  <c r="Q895" i="1"/>
  <c r="S538" i="1"/>
  <c r="AA130" i="12"/>
  <c r="AA131" i="12"/>
  <c r="AA132" i="12"/>
  <c r="AA135" i="12"/>
  <c r="AA136" i="12"/>
  <c r="AA137" i="12"/>
  <c r="Q588" i="1"/>
  <c r="R634" i="1"/>
  <c r="Y296" i="12"/>
  <c r="W296" i="12"/>
  <c r="W304" i="12"/>
  <c r="Y304" i="12"/>
  <c r="X305" i="12"/>
  <c r="AA332" i="1"/>
  <c r="AA274" i="1"/>
  <c r="Z330" i="1"/>
  <c r="AA320" i="1"/>
  <c r="Z284" i="1"/>
  <c r="AA228" i="1"/>
  <c r="AA278" i="1"/>
  <c r="AA324" i="1"/>
  <c r="Z325" i="1"/>
  <c r="Z279" i="1"/>
  <c r="Z283" i="1"/>
  <c r="AA182" i="1"/>
  <c r="AA329" i="1"/>
  <c r="Z332" i="1"/>
  <c r="AA283" i="1"/>
  <c r="Z329" i="1"/>
  <c r="AA233" i="1"/>
  <c r="L1507" i="1"/>
  <c r="Q273" i="1"/>
  <c r="K1192" i="1"/>
  <c r="K2110" i="1" s="1"/>
  <c r="Q1502" i="1"/>
  <c r="Q584" i="1"/>
  <c r="R2156" i="1"/>
  <c r="R1238" i="1"/>
  <c r="Q1860" i="1"/>
  <c r="Q942" i="1"/>
  <c r="Q2063" i="1"/>
  <c r="Q1145" i="1"/>
  <c r="N1250" i="1"/>
  <c r="N2168" i="1" s="1"/>
  <c r="S2063" i="1"/>
  <c r="S1145" i="1"/>
  <c r="Q630" i="1"/>
  <c r="Q1548" i="1"/>
  <c r="R589" i="1"/>
  <c r="S2117" i="1"/>
  <c r="S1199" i="1"/>
  <c r="R1556" i="1"/>
  <c r="R638" i="1"/>
  <c r="AB134" i="12"/>
  <c r="P469" i="1" s="1"/>
  <c r="P1387" i="1" s="1"/>
  <c r="O469" i="1"/>
  <c r="O1387" i="1" s="1"/>
  <c r="Q2159" i="1"/>
  <c r="Q1241" i="1"/>
  <c r="R274" i="1"/>
  <c r="S1457" i="1"/>
  <c r="S539" i="1"/>
  <c r="M639" i="1"/>
  <c r="M1557" i="1" s="1"/>
  <c r="L639" i="1"/>
  <c r="L1557" i="1" s="1"/>
  <c r="K639" i="1"/>
  <c r="K1557" i="1" s="1"/>
  <c r="S584" i="1"/>
  <c r="S1502" i="1"/>
  <c r="Q2163" i="1"/>
  <c r="Q1245" i="1"/>
  <c r="M1238" i="1"/>
  <c r="M2156" i="1" s="1"/>
  <c r="S320" i="1"/>
  <c r="S1860" i="1"/>
  <c r="S942" i="1"/>
  <c r="R1855" i="1"/>
  <c r="R937" i="1"/>
  <c r="S1809" i="1"/>
  <c r="S891" i="1"/>
  <c r="S2118" i="1"/>
  <c r="S1200" i="1"/>
  <c r="N1243" i="1"/>
  <c r="N2161" i="1" s="1"/>
  <c r="P1100" i="1"/>
  <c r="P2018" i="1" s="1"/>
  <c r="K1242" i="1"/>
  <c r="K2160" i="1" s="1"/>
  <c r="Q324" i="1"/>
  <c r="R278" i="1"/>
  <c r="M1100" i="1"/>
  <c r="M2018" i="1" s="1"/>
  <c r="S2163" i="1"/>
  <c r="S1245" i="1"/>
  <c r="S896" i="1"/>
  <c r="Q181" i="1"/>
  <c r="O636" i="1"/>
  <c r="O1554" i="1" s="1"/>
  <c r="N636" i="1"/>
  <c r="N1554" i="1" s="1"/>
  <c r="P636" i="1"/>
  <c r="P1554" i="1" s="1"/>
  <c r="Q2109" i="1"/>
  <c r="Q1191" i="1"/>
  <c r="P1247" i="1"/>
  <c r="P2165" i="1" s="1"/>
  <c r="R534" i="1"/>
  <c r="R1452" i="1"/>
  <c r="R332" i="1"/>
  <c r="Q177" i="1"/>
  <c r="Q2118" i="1"/>
  <c r="Q1200" i="1"/>
  <c r="Q1498" i="1"/>
  <c r="Q580" i="1"/>
  <c r="R2064" i="1"/>
  <c r="R1146" i="1"/>
  <c r="R2069" i="1"/>
  <c r="R1151" i="1"/>
  <c r="S1556" i="1"/>
  <c r="S638" i="1"/>
  <c r="P1251" i="1"/>
  <c r="P2169" i="1" s="1"/>
  <c r="Q1406" i="1"/>
  <c r="Q488" i="1"/>
  <c r="Q1693" i="1"/>
  <c r="Q775" i="1"/>
  <c r="Q327" i="1"/>
  <c r="AF296" i="12"/>
  <c r="M325" i="1" s="1"/>
  <c r="L1243" i="1"/>
  <c r="L2161" i="1" s="1"/>
  <c r="Y325" i="1" s="1"/>
  <c r="R325" i="1"/>
  <c r="AD296" i="12"/>
  <c r="K325" i="1" s="1"/>
  <c r="S2159" i="1"/>
  <c r="S1241" i="1"/>
  <c r="N1100" i="1"/>
  <c r="N2018" i="1" s="1"/>
  <c r="M1242" i="1"/>
  <c r="M2160" i="1" s="1"/>
  <c r="S324" i="1"/>
  <c r="S2155" i="1"/>
  <c r="S1237" i="1"/>
  <c r="K1100" i="1"/>
  <c r="K2018" i="1" s="1"/>
  <c r="R896" i="1"/>
  <c r="AG250" i="12"/>
  <c r="N279" i="1" s="1"/>
  <c r="O1197" i="1"/>
  <c r="O2115" i="1" s="1"/>
  <c r="AI250" i="12"/>
  <c r="P279" i="1" s="1"/>
  <c r="Q1452" i="1"/>
  <c r="Q534" i="1"/>
  <c r="K1250" i="1"/>
  <c r="K2168" i="1" s="1"/>
  <c r="Q2164" i="1"/>
  <c r="Q1246" i="1"/>
  <c r="AF304" i="12"/>
  <c r="M333" i="1" s="1"/>
  <c r="L1251" i="1"/>
  <c r="L2169" i="1" s="1"/>
  <c r="Y333" i="1" s="1"/>
  <c r="R333" i="1"/>
  <c r="AD304" i="12"/>
  <c r="K333" i="1" s="1"/>
  <c r="R584" i="1"/>
  <c r="R1502" i="1"/>
  <c r="K1238" i="1"/>
  <c r="K2156" i="1" s="1"/>
  <c r="Q320" i="1"/>
  <c r="Q1967" i="1"/>
  <c r="Q1049" i="1"/>
  <c r="L1248" i="1"/>
  <c r="L2166" i="1" s="1"/>
  <c r="Y330" i="1" s="1"/>
  <c r="AD301" i="12"/>
  <c r="K330" i="1" s="1"/>
  <c r="AF301" i="12"/>
  <c r="M330" i="1" s="1"/>
  <c r="Q1855" i="1"/>
  <c r="Q937" i="1"/>
  <c r="AF250" i="12"/>
  <c r="M279" i="1" s="1"/>
  <c r="L1197" i="1"/>
  <c r="L2115" i="1" s="1"/>
  <c r="Y279" i="1" s="1"/>
  <c r="AD250" i="12"/>
  <c r="K279" i="1" s="1"/>
  <c r="P1243" i="1"/>
  <c r="P2161" i="1" s="1"/>
  <c r="S177" i="1"/>
  <c r="R2114" i="1"/>
  <c r="R1196" i="1"/>
  <c r="Q277" i="1"/>
  <c r="S336" i="1"/>
  <c r="S273" i="1"/>
  <c r="S181" i="1"/>
  <c r="R182" i="1"/>
  <c r="S1544" i="1"/>
  <c r="S626" i="1"/>
  <c r="L590" i="1"/>
  <c r="L1508" i="1" s="1"/>
  <c r="R1201" i="1"/>
  <c r="Q2017" i="1"/>
  <c r="Q1099" i="1"/>
  <c r="N1247" i="1"/>
  <c r="N2165" i="1" s="1"/>
  <c r="S328" i="1"/>
  <c r="S1967" i="1"/>
  <c r="S1049" i="1"/>
  <c r="R2168" i="1"/>
  <c r="R1250" i="1"/>
  <c r="S630" i="1"/>
  <c r="S1548" i="1"/>
  <c r="Q2013" i="1"/>
  <c r="Q1095" i="1"/>
  <c r="Q282" i="1"/>
  <c r="S1498" i="1"/>
  <c r="S580" i="1"/>
  <c r="M1146" i="1"/>
  <c r="M2064" i="1" s="1"/>
  <c r="S228" i="1"/>
  <c r="M1151" i="1"/>
  <c r="M2069" i="1" s="1"/>
  <c r="S233" i="1"/>
  <c r="R1406" i="1"/>
  <c r="R488" i="1"/>
  <c r="N1196" i="1"/>
  <c r="N2114" i="1" s="1"/>
  <c r="S1863" i="1"/>
  <c r="S945" i="1"/>
  <c r="K1247" i="1"/>
  <c r="K2165" i="1" s="1"/>
  <c r="Q329" i="1"/>
  <c r="S2059" i="1"/>
  <c r="S1141" i="1"/>
  <c r="M631" i="1"/>
  <c r="M1549" i="1" s="1"/>
  <c r="K631" i="1"/>
  <c r="K1549" i="1" s="1"/>
  <c r="L631" i="1"/>
  <c r="L1549" i="1" s="1"/>
  <c r="Q1809" i="1"/>
  <c r="Q891" i="1"/>
  <c r="K1196" i="1"/>
  <c r="K2114" i="1" s="1"/>
  <c r="S327" i="1"/>
  <c r="R626" i="1"/>
  <c r="R1544" i="1"/>
  <c r="K1201" i="1"/>
  <c r="K2119" i="1" s="1"/>
  <c r="Q2068" i="1"/>
  <c r="Q1150" i="1"/>
  <c r="R1553" i="1"/>
  <c r="R635" i="1"/>
  <c r="S2113" i="1"/>
  <c r="S1195" i="1"/>
  <c r="AH130" i="12"/>
  <c r="O159" i="1" s="1"/>
  <c r="O771" i="1"/>
  <c r="O1689" i="1" s="1"/>
  <c r="N1192" i="1"/>
  <c r="N2110" i="1" s="1"/>
  <c r="R2110" i="1"/>
  <c r="R1192" i="1"/>
  <c r="R1457" i="1"/>
  <c r="R539" i="1"/>
  <c r="R1863" i="1"/>
  <c r="R945" i="1"/>
  <c r="R2165" i="1"/>
  <c r="R1247" i="1"/>
  <c r="O1081" i="1"/>
  <c r="O1999" i="1" s="1"/>
  <c r="R163" i="1"/>
  <c r="S1693" i="1"/>
  <c r="S775" i="1"/>
  <c r="S2068" i="1"/>
  <c r="S1150" i="1"/>
  <c r="P1192" i="1"/>
  <c r="P2110" i="1" s="1"/>
  <c r="M1192" i="1"/>
  <c r="M2110" i="1" s="1"/>
  <c r="P1196" i="1"/>
  <c r="P2114" i="1" s="1"/>
  <c r="Q539" i="1"/>
  <c r="Q1863" i="1"/>
  <c r="Q945" i="1"/>
  <c r="Q306" i="12"/>
  <c r="L946" i="1"/>
  <c r="L1864" i="1" s="1"/>
  <c r="AE305" i="12"/>
  <c r="L334" i="1" s="1"/>
  <c r="R305" i="12"/>
  <c r="M946" i="1" s="1"/>
  <c r="M1864" i="1" s="1"/>
  <c r="P305" i="12"/>
  <c r="K946" i="1" s="1"/>
  <c r="K1864" i="1" s="1"/>
  <c r="M1247" i="1"/>
  <c r="M2165" i="1" s="1"/>
  <c r="S329" i="1"/>
  <c r="Q2172" i="1"/>
  <c r="Q1254" i="1"/>
  <c r="Q589" i="1"/>
  <c r="R1860" i="1"/>
  <c r="R942" i="1"/>
  <c r="S1855" i="1"/>
  <c r="S937" i="1"/>
  <c r="M585" i="1"/>
  <c r="M1503" i="1" s="1"/>
  <c r="L585" i="1"/>
  <c r="L1503" i="1" s="1"/>
  <c r="R1809" i="1"/>
  <c r="R891" i="1"/>
  <c r="Q2155" i="1"/>
  <c r="Q1237" i="1"/>
  <c r="P1250" i="1"/>
  <c r="P2168" i="1" s="1"/>
  <c r="R2160" i="1"/>
  <c r="R1242" i="1"/>
  <c r="S2013" i="1"/>
  <c r="S1095" i="1"/>
  <c r="M1196" i="1"/>
  <c r="M2114" i="1" s="1"/>
  <c r="Q2113" i="1"/>
  <c r="Q1195" i="1"/>
  <c r="S2172" i="1"/>
  <c r="S1254" i="1"/>
  <c r="S2109" i="1"/>
  <c r="S1191" i="1"/>
  <c r="Q2059" i="1"/>
  <c r="Q1141" i="1"/>
  <c r="S2017" i="1"/>
  <c r="S1099" i="1"/>
  <c r="R2018" i="1"/>
  <c r="R1100" i="1"/>
  <c r="Q1544" i="1"/>
  <c r="Q626" i="1"/>
  <c r="Q896" i="1"/>
  <c r="AF255" i="12"/>
  <c r="M284" i="1" s="1"/>
  <c r="L1202" i="1"/>
  <c r="L2120" i="1" s="1"/>
  <c r="Y284" i="1" s="1"/>
  <c r="AD255" i="12"/>
  <c r="K284" i="1" s="1"/>
  <c r="M1201" i="1"/>
  <c r="M2119" i="1" s="1"/>
  <c r="AG301" i="12"/>
  <c r="N330" i="1" s="1"/>
  <c r="O1248" i="1"/>
  <c r="O2166" i="1" s="1"/>
  <c r="AI301" i="12"/>
  <c r="P330" i="1" s="1"/>
  <c r="S2164" i="1"/>
  <c r="S1246" i="1"/>
  <c r="N585" i="1"/>
  <c r="N1503" i="1" s="1"/>
  <c r="P585" i="1"/>
  <c r="P1503" i="1" s="1"/>
  <c r="O585" i="1"/>
  <c r="O1503" i="1" s="1"/>
  <c r="S1452" i="1"/>
  <c r="S534" i="1"/>
  <c r="Q2117" i="1"/>
  <c r="Q1199" i="1"/>
  <c r="M1250" i="1"/>
  <c r="M2168" i="1" s="1"/>
  <c r="R1548" i="1"/>
  <c r="R630" i="1"/>
  <c r="S277" i="1"/>
  <c r="R580" i="1"/>
  <c r="R1498" i="1"/>
  <c r="K1146" i="1"/>
  <c r="K2064" i="1" s="1"/>
  <c r="Q228" i="1"/>
  <c r="K1151" i="1"/>
  <c r="K2069" i="1" s="1"/>
  <c r="Q233" i="1"/>
  <c r="S281" i="1"/>
  <c r="Q638" i="1"/>
  <c r="Q1556" i="1"/>
  <c r="N1251" i="1"/>
  <c r="N2169" i="1" s="1"/>
  <c r="S1406" i="1"/>
  <c r="S488" i="1"/>
  <c r="T131" i="12"/>
  <c r="O772" i="1" s="1"/>
  <c r="O1690" i="1" s="1"/>
  <c r="Z134" i="12"/>
  <c r="N469" i="1" s="1"/>
  <c r="N1387" i="1" s="1"/>
  <c r="U130" i="12"/>
  <c r="P771" i="1" s="1"/>
  <c r="P1689" i="1" s="1"/>
  <c r="AI134" i="12"/>
  <c r="P163" i="1" s="1"/>
  <c r="S130" i="12"/>
  <c r="N771" i="1" s="1"/>
  <c r="N1689" i="1" s="1"/>
  <c r="AG134" i="12"/>
  <c r="N163" i="1" s="1"/>
  <c r="S635" i="1" l="1"/>
  <c r="Q635" i="1"/>
  <c r="S589" i="1"/>
  <c r="S1507" i="1"/>
  <c r="Y305" i="12"/>
  <c r="W305" i="12"/>
  <c r="X306" i="12"/>
  <c r="Z137" i="12"/>
  <c r="N472" i="1" s="1"/>
  <c r="AB137" i="12"/>
  <c r="P472" i="1" s="1"/>
  <c r="O472" i="1"/>
  <c r="AB132" i="12"/>
  <c r="Z132" i="12"/>
  <c r="AA306" i="12"/>
  <c r="U306" i="12"/>
  <c r="P947" i="1" s="1"/>
  <c r="P1865" i="1" s="1"/>
  <c r="S306" i="12"/>
  <c r="N947" i="1" s="1"/>
  <c r="N1865" i="1" s="1"/>
  <c r="AH306" i="12"/>
  <c r="O947" i="1"/>
  <c r="O1865" i="1" s="1"/>
  <c r="O284" i="1"/>
  <c r="R284" i="1" s="1"/>
  <c r="AG255" i="12"/>
  <c r="O1202" i="1"/>
  <c r="O2120" i="1" s="1"/>
  <c r="AI255" i="12"/>
  <c r="Y301" i="12"/>
  <c r="M636" i="1" s="1"/>
  <c r="M1554" i="1" s="1"/>
  <c r="W301" i="12"/>
  <c r="K636" i="1" s="1"/>
  <c r="K1554" i="1" s="1"/>
  <c r="Q1554" i="1" s="1"/>
  <c r="P283" i="1"/>
  <c r="S283" i="1" s="1"/>
  <c r="P1201" i="1"/>
  <c r="P2119" i="1" s="1"/>
  <c r="Z136" i="12"/>
  <c r="N471" i="1" s="1"/>
  <c r="AB136" i="12"/>
  <c r="P471" i="1" s="1"/>
  <c r="O471" i="1"/>
  <c r="Z131" i="12"/>
  <c r="AB131" i="12"/>
  <c r="AB255" i="12"/>
  <c r="P590" i="1" s="1"/>
  <c r="P1508" i="1" s="1"/>
  <c r="Z255" i="12"/>
  <c r="N590" i="1" s="1"/>
  <c r="N1508" i="1" s="1"/>
  <c r="O590" i="1"/>
  <c r="O1508" i="1" s="1"/>
  <c r="N283" i="1"/>
  <c r="Q283" i="1" s="1"/>
  <c r="N1201" i="1"/>
  <c r="N2119" i="1" s="1"/>
  <c r="Q2119" i="1" s="1"/>
  <c r="L636" i="1"/>
  <c r="L1554" i="1" s="1"/>
  <c r="R1554" i="1" s="1"/>
  <c r="R1507" i="1"/>
  <c r="Z135" i="12"/>
  <c r="N470" i="1" s="1"/>
  <c r="AB135" i="12"/>
  <c r="P470" i="1" s="1"/>
  <c r="O470" i="1"/>
  <c r="Z130" i="12"/>
  <c r="N465" i="1" s="1"/>
  <c r="N1383" i="1" s="1"/>
  <c r="AB130" i="12"/>
  <c r="P465" i="1" s="1"/>
  <c r="P1383" i="1" s="1"/>
  <c r="Y255" i="12"/>
  <c r="M590" i="1" s="1"/>
  <c r="M1508" i="1" s="1"/>
  <c r="S1508" i="1" s="1"/>
  <c r="W255" i="12"/>
  <c r="K590" i="1" s="1"/>
  <c r="K1508" i="1" s="1"/>
  <c r="Q1508" i="1" s="1"/>
  <c r="AA138" i="12"/>
  <c r="AA133" i="12"/>
  <c r="O334" i="1"/>
  <c r="R334" i="1" s="1"/>
  <c r="O1252" i="1"/>
  <c r="O2170" i="1" s="1"/>
  <c r="AI305" i="12"/>
  <c r="AG305" i="12"/>
  <c r="Z305" i="12"/>
  <c r="N640" i="1" s="1"/>
  <c r="N1558" i="1" s="1"/>
  <c r="AB305" i="12"/>
  <c r="P640" i="1" s="1"/>
  <c r="P1558" i="1" s="1"/>
  <c r="O640" i="1"/>
  <c r="O1558" i="1" s="1"/>
  <c r="O465" i="1"/>
  <c r="AA325" i="1"/>
  <c r="AA333" i="1"/>
  <c r="Z333" i="1"/>
  <c r="AA279" i="1"/>
  <c r="AA284" i="1"/>
  <c r="AA330" i="1"/>
  <c r="AI130" i="12"/>
  <c r="P159" i="1" s="1"/>
  <c r="S159" i="1" s="1"/>
  <c r="AG130" i="12"/>
  <c r="N159" i="1" s="1"/>
  <c r="Q159" i="1" s="1"/>
  <c r="Q332" i="1"/>
  <c r="S182" i="1"/>
  <c r="Q182" i="1"/>
  <c r="Q278" i="1"/>
  <c r="R279" i="1"/>
  <c r="Q274" i="1"/>
  <c r="R1557" i="1"/>
  <c r="S1689" i="1"/>
  <c r="S771" i="1"/>
  <c r="R2120" i="1"/>
  <c r="R1689" i="1"/>
  <c r="R771" i="1"/>
  <c r="S333" i="1"/>
  <c r="M1251" i="1"/>
  <c r="M2169" i="1" s="1"/>
  <c r="M1243" i="1"/>
  <c r="M2161" i="1" s="1"/>
  <c r="S325" i="1"/>
  <c r="Q1383" i="1"/>
  <c r="Q465" i="1"/>
  <c r="Q2064" i="1"/>
  <c r="Q1146" i="1"/>
  <c r="S332" i="1"/>
  <c r="S2119" i="1"/>
  <c r="S1201" i="1"/>
  <c r="M1202" i="1"/>
  <c r="M2120" i="1" s="1"/>
  <c r="Q636" i="1"/>
  <c r="S2165" i="1"/>
  <c r="S1247" i="1"/>
  <c r="AF305" i="12"/>
  <c r="M334" i="1" s="1"/>
  <c r="L1252" i="1"/>
  <c r="L2170" i="1" s="1"/>
  <c r="Y334" i="1" s="1"/>
  <c r="AD305" i="12"/>
  <c r="K334" i="1" s="1"/>
  <c r="R1999" i="1"/>
  <c r="R1081" i="1"/>
  <c r="O1077" i="1"/>
  <c r="O1995" i="1" s="1"/>
  <c r="R159" i="1"/>
  <c r="R1549" i="1"/>
  <c r="R631" i="1"/>
  <c r="S2064" i="1"/>
  <c r="S1146" i="1"/>
  <c r="R1508" i="1"/>
  <c r="R590" i="1"/>
  <c r="R2115" i="1"/>
  <c r="R1197" i="1"/>
  <c r="R330" i="1"/>
  <c r="K1251" i="1"/>
  <c r="K2169" i="1" s="1"/>
  <c r="Q333" i="1"/>
  <c r="K1243" i="1"/>
  <c r="K2161" i="1" s="1"/>
  <c r="Q325" i="1"/>
  <c r="S639" i="1"/>
  <c r="S1557" i="1"/>
  <c r="Q2110" i="1"/>
  <c r="Q1192" i="1"/>
  <c r="R772" i="1"/>
  <c r="R2166" i="1"/>
  <c r="R1248" i="1"/>
  <c r="Q2168" i="1"/>
  <c r="Q1250" i="1"/>
  <c r="Q1387" i="1"/>
  <c r="Q469" i="1"/>
  <c r="Q1689" i="1"/>
  <c r="Q771" i="1"/>
  <c r="S2168" i="1"/>
  <c r="S1250" i="1"/>
  <c r="K1202" i="1"/>
  <c r="K2120" i="1" s="1"/>
  <c r="S278" i="1"/>
  <c r="Q585" i="1"/>
  <c r="Q1503" i="1"/>
  <c r="Q1864" i="1"/>
  <c r="Q946" i="1"/>
  <c r="R1864" i="1"/>
  <c r="R946" i="1"/>
  <c r="S274" i="1"/>
  <c r="Q2114" i="1"/>
  <c r="Q1196" i="1"/>
  <c r="Q631" i="1"/>
  <c r="Q1549" i="1"/>
  <c r="M1197" i="1"/>
  <c r="M2115" i="1" s="1"/>
  <c r="M1248" i="1"/>
  <c r="M2166" i="1" s="1"/>
  <c r="R639" i="1"/>
  <c r="N1197" i="1"/>
  <c r="N2115" i="1" s="1"/>
  <c r="Q2018" i="1"/>
  <c r="Q1100" i="1"/>
  <c r="S2160" i="1"/>
  <c r="S1242" i="1"/>
  <c r="Q2160" i="1"/>
  <c r="Q1242" i="1"/>
  <c r="S2156" i="1"/>
  <c r="S1238" i="1"/>
  <c r="N1081" i="1"/>
  <c r="N1999" i="1" s="1"/>
  <c r="Q163" i="1"/>
  <c r="P1248" i="1"/>
  <c r="P2166" i="1" s="1"/>
  <c r="S585" i="1"/>
  <c r="S1503" i="1"/>
  <c r="M640" i="1"/>
  <c r="M1558" i="1" s="1"/>
  <c r="L640" i="1"/>
  <c r="L1558" i="1" s="1"/>
  <c r="K640" i="1"/>
  <c r="K1558" i="1" s="1"/>
  <c r="Q2156" i="1"/>
  <c r="Q1238" i="1"/>
  <c r="S1387" i="1"/>
  <c r="S469" i="1"/>
  <c r="P1081" i="1"/>
  <c r="P1999" i="1" s="1"/>
  <c r="S163" i="1"/>
  <c r="S1383" i="1"/>
  <c r="S465" i="1"/>
  <c r="Q2069" i="1"/>
  <c r="Q1151" i="1"/>
  <c r="N1248" i="1"/>
  <c r="N2166" i="1" s="1"/>
  <c r="S2114" i="1"/>
  <c r="S1196" i="1"/>
  <c r="R1503" i="1"/>
  <c r="R585" i="1"/>
  <c r="S1554" i="1"/>
  <c r="S636" i="1"/>
  <c r="S1864" i="1"/>
  <c r="S946" i="1"/>
  <c r="L947" i="1"/>
  <c r="L1865" i="1" s="1"/>
  <c r="AE306" i="12"/>
  <c r="L335" i="1" s="1"/>
  <c r="Z334" i="1" s="1"/>
  <c r="P306" i="12"/>
  <c r="K947" i="1" s="1"/>
  <c r="K1865" i="1" s="1"/>
  <c r="R306" i="12"/>
  <c r="M947" i="1" s="1"/>
  <c r="M1865" i="1" s="1"/>
  <c r="S2110" i="1"/>
  <c r="S1192" i="1"/>
  <c r="S1549" i="1"/>
  <c r="S631" i="1"/>
  <c r="Q2165" i="1"/>
  <c r="Q1247" i="1"/>
  <c r="S2069" i="1"/>
  <c r="S1151" i="1"/>
  <c r="K1197" i="1"/>
  <c r="K2115" i="1" s="1"/>
  <c r="Q279" i="1"/>
  <c r="Q330" i="1"/>
  <c r="K1248" i="1"/>
  <c r="K2166" i="1" s="1"/>
  <c r="R2169" i="1"/>
  <c r="R1251" i="1"/>
  <c r="P1197" i="1"/>
  <c r="P2115" i="1" s="1"/>
  <c r="R2161" i="1"/>
  <c r="R1243" i="1"/>
  <c r="S2018" i="1"/>
  <c r="S1100" i="1"/>
  <c r="Q639" i="1"/>
  <c r="Q1557" i="1"/>
  <c r="R1387" i="1"/>
  <c r="R469" i="1"/>
  <c r="U131" i="12"/>
  <c r="P772" i="1" s="1"/>
  <c r="P1690" i="1" s="1"/>
  <c r="O466" i="1"/>
  <c r="O1384" i="1" s="1"/>
  <c r="AH131" i="12"/>
  <c r="O160" i="1" s="1"/>
  <c r="T132" i="12"/>
  <c r="O773" i="1" s="1"/>
  <c r="O1691" i="1" s="1"/>
  <c r="S131" i="12"/>
  <c r="N772" i="1" s="1"/>
  <c r="N1690" i="1" s="1"/>
  <c r="Q590" i="1" l="1"/>
  <c r="Q1201" i="1"/>
  <c r="O1388" i="1"/>
  <c r="R1388" i="1" s="1"/>
  <c r="R470" i="1"/>
  <c r="O335" i="1"/>
  <c r="AG306" i="12"/>
  <c r="AI306" i="12"/>
  <c r="O1253" i="1"/>
  <c r="O2171" i="1" s="1"/>
  <c r="N1390" i="1"/>
  <c r="Q1390" i="1" s="1"/>
  <c r="Q472" i="1"/>
  <c r="P1389" i="1"/>
  <c r="S1389" i="1" s="1"/>
  <c r="S471" i="1"/>
  <c r="S590" i="1"/>
  <c r="R636" i="1"/>
  <c r="O1383" i="1"/>
  <c r="R1383" i="1" s="1"/>
  <c r="R465" i="1"/>
  <c r="N334" i="1"/>
  <c r="N1252" i="1"/>
  <c r="N2170" i="1" s="1"/>
  <c r="Z133" i="12"/>
  <c r="AB133" i="12"/>
  <c r="N1388" i="1"/>
  <c r="Q1388" i="1" s="1"/>
  <c r="Q470" i="1"/>
  <c r="N1389" i="1"/>
  <c r="Q1389" i="1" s="1"/>
  <c r="Q471" i="1"/>
  <c r="O1390" i="1"/>
  <c r="R1390" i="1" s="1"/>
  <c r="R472" i="1"/>
  <c r="O1389" i="1"/>
  <c r="R1389" i="1" s="1"/>
  <c r="R471" i="1"/>
  <c r="P1388" i="1"/>
  <c r="S1388" i="1" s="1"/>
  <c r="S470" i="1"/>
  <c r="N284" i="1"/>
  <c r="Q284" i="1" s="1"/>
  <c r="N1202" i="1"/>
  <c r="N2120" i="1" s="1"/>
  <c r="Y306" i="12"/>
  <c r="M641" i="1" s="1"/>
  <c r="M1559" i="1" s="1"/>
  <c r="W306" i="12"/>
  <c r="R1202" i="1"/>
  <c r="P334" i="1"/>
  <c r="S334" i="1" s="1"/>
  <c r="P1252" i="1"/>
  <c r="P2170" i="1" s="1"/>
  <c r="AB138" i="12"/>
  <c r="P473" i="1" s="1"/>
  <c r="Z138" i="12"/>
  <c r="N473" i="1" s="1"/>
  <c r="O473" i="1"/>
  <c r="P284" i="1"/>
  <c r="S284" i="1" s="1"/>
  <c r="P1202" i="1"/>
  <c r="P2120" i="1" s="1"/>
  <c r="S2120" i="1" s="1"/>
  <c r="AB306" i="12"/>
  <c r="P641" i="1" s="1"/>
  <c r="P1559" i="1" s="1"/>
  <c r="Z306" i="12"/>
  <c r="N641" i="1" s="1"/>
  <c r="N1559" i="1" s="1"/>
  <c r="O641" i="1"/>
  <c r="O1559" i="1" s="1"/>
  <c r="P1390" i="1"/>
  <c r="S1390" i="1" s="1"/>
  <c r="S472" i="1"/>
  <c r="P1077" i="1"/>
  <c r="P1995" i="1" s="1"/>
  <c r="S1995" i="1" s="1"/>
  <c r="N1077" i="1"/>
  <c r="N1995" i="1" s="1"/>
  <c r="Q1995" i="1" s="1"/>
  <c r="Z335" i="1"/>
  <c r="AA334" i="1"/>
  <c r="S279" i="1"/>
  <c r="S772" i="1"/>
  <c r="Q2115" i="1"/>
  <c r="Q1197" i="1"/>
  <c r="AF306" i="12"/>
  <c r="M335" i="1" s="1"/>
  <c r="L1253" i="1"/>
  <c r="L2171" i="1" s="1"/>
  <c r="Y335" i="1" s="1"/>
  <c r="R335" i="1"/>
  <c r="AD306" i="12"/>
  <c r="K335" i="1" s="1"/>
  <c r="S1558" i="1"/>
  <c r="S640" i="1"/>
  <c r="M1252" i="1"/>
  <c r="M2170" i="1" s="1"/>
  <c r="R773" i="1"/>
  <c r="Q2166" i="1"/>
  <c r="Q1248" i="1"/>
  <c r="S1865" i="1"/>
  <c r="S947" i="1"/>
  <c r="R1865" i="1"/>
  <c r="R947" i="1"/>
  <c r="S1999" i="1"/>
  <c r="S1081" i="1"/>
  <c r="S2115" i="1"/>
  <c r="S1197" i="1"/>
  <c r="Q2169" i="1"/>
  <c r="Q1251" i="1"/>
  <c r="K1252" i="1"/>
  <c r="K2170" i="1" s="1"/>
  <c r="Q334" i="1"/>
  <c r="S2161" i="1"/>
  <c r="S1243" i="1"/>
  <c r="Q1690" i="1"/>
  <c r="Q772" i="1"/>
  <c r="Q1865" i="1"/>
  <c r="Q947" i="1"/>
  <c r="Q1558" i="1"/>
  <c r="Q640" i="1"/>
  <c r="Q1999" i="1"/>
  <c r="Q1081" i="1"/>
  <c r="S330" i="1"/>
  <c r="R1995" i="1"/>
  <c r="R1077" i="1"/>
  <c r="S1202" i="1"/>
  <c r="S2169" i="1"/>
  <c r="S1251" i="1"/>
  <c r="O1078" i="1"/>
  <c r="O1996" i="1" s="1"/>
  <c r="R160" i="1"/>
  <c r="R466" i="1"/>
  <c r="L641" i="1"/>
  <c r="L1559" i="1" s="1"/>
  <c r="K641" i="1"/>
  <c r="K1559" i="1" s="1"/>
  <c r="R640" i="1"/>
  <c r="R1558" i="1"/>
  <c r="S2166" i="1"/>
  <c r="S1248" i="1"/>
  <c r="Q2120" i="1"/>
  <c r="Q2161" i="1"/>
  <c r="Q1243" i="1"/>
  <c r="R2170" i="1"/>
  <c r="R1252" i="1"/>
  <c r="R1690" i="1"/>
  <c r="AI131" i="12"/>
  <c r="P160" i="1" s="1"/>
  <c r="AG131" i="12"/>
  <c r="N160" i="1" s="1"/>
  <c r="P466" i="1"/>
  <c r="P1384" i="1" s="1"/>
  <c r="N466" i="1"/>
  <c r="N1384" i="1" s="1"/>
  <c r="S132" i="12"/>
  <c r="N773" i="1" s="1"/>
  <c r="N1691" i="1" s="1"/>
  <c r="T133" i="12"/>
  <c r="O774" i="1" s="1"/>
  <c r="O1692" i="1" s="1"/>
  <c r="U132" i="12"/>
  <c r="P773" i="1" s="1"/>
  <c r="P1691" i="1" s="1"/>
  <c r="AH132" i="12"/>
  <c r="O161" i="1" s="1"/>
  <c r="O467" i="1"/>
  <c r="O1385" i="1" s="1"/>
  <c r="S1690" i="1"/>
  <c r="S1077" i="1" l="1"/>
  <c r="Q1202" i="1"/>
  <c r="P1391" i="1"/>
  <c r="S1391" i="1" s="1"/>
  <c r="S473" i="1"/>
  <c r="N335" i="1"/>
  <c r="N1253" i="1"/>
  <c r="N2171" i="1" s="1"/>
  <c r="O1391" i="1"/>
  <c r="R1391" i="1" s="1"/>
  <c r="R473" i="1"/>
  <c r="N1391" i="1"/>
  <c r="Q1391" i="1" s="1"/>
  <c r="Q473" i="1"/>
  <c r="P335" i="1"/>
  <c r="S335" i="1" s="1"/>
  <c r="P1253" i="1"/>
  <c r="P2171" i="1" s="1"/>
  <c r="Q1077" i="1"/>
  <c r="AA335" i="1"/>
  <c r="N1078" i="1"/>
  <c r="N1996" i="1" s="1"/>
  <c r="Q160" i="1"/>
  <c r="R1996" i="1"/>
  <c r="R1078" i="1"/>
  <c r="Q1384" i="1"/>
  <c r="Q466" i="1"/>
  <c r="Q2170" i="1"/>
  <c r="Q1252" i="1"/>
  <c r="S2170" i="1"/>
  <c r="S1252" i="1"/>
  <c r="R467" i="1"/>
  <c r="S641" i="1"/>
  <c r="S1559" i="1"/>
  <c r="K1253" i="1"/>
  <c r="K2171" i="1" s="1"/>
  <c r="Q335" i="1"/>
  <c r="O1079" i="1"/>
  <c r="O1997" i="1" s="1"/>
  <c r="R161" i="1"/>
  <c r="P1078" i="1"/>
  <c r="P1996" i="1" s="1"/>
  <c r="S160" i="1"/>
  <c r="S773" i="1"/>
  <c r="S1384" i="1"/>
  <c r="S466" i="1"/>
  <c r="Q1559" i="1"/>
  <c r="Q641" i="1"/>
  <c r="R2171" i="1"/>
  <c r="R1253" i="1"/>
  <c r="Q1691" i="1"/>
  <c r="Q773" i="1"/>
  <c r="R774" i="1"/>
  <c r="R1559" i="1"/>
  <c r="R641" i="1"/>
  <c r="M1253" i="1"/>
  <c r="M2171" i="1" s="1"/>
  <c r="S1691" i="1"/>
  <c r="AH133" i="12"/>
  <c r="O162" i="1" s="1"/>
  <c r="U133" i="12"/>
  <c r="P774" i="1" s="1"/>
  <c r="P1692" i="1" s="1"/>
  <c r="S133" i="12"/>
  <c r="N774" i="1" s="1"/>
  <c r="N1692" i="1" s="1"/>
  <c r="O468" i="1"/>
  <c r="O1386" i="1" s="1"/>
  <c r="AG132" i="12"/>
  <c r="N161" i="1" s="1"/>
  <c r="AI132" i="12"/>
  <c r="P161" i="1" s="1"/>
  <c r="N467" i="1"/>
  <c r="N1385" i="1" s="1"/>
  <c r="P467" i="1"/>
  <c r="P1385" i="1" s="1"/>
  <c r="R1691" i="1"/>
  <c r="R1384" i="1"/>
  <c r="S1692" i="1" l="1"/>
  <c r="S774" i="1"/>
  <c r="N1079" i="1"/>
  <c r="N1997" i="1" s="1"/>
  <c r="Q161" i="1"/>
  <c r="S1996" i="1"/>
  <c r="S1078" i="1"/>
  <c r="Q2171" i="1"/>
  <c r="Q1253" i="1"/>
  <c r="S1385" i="1"/>
  <c r="S467" i="1"/>
  <c r="S2171" i="1"/>
  <c r="S1253" i="1"/>
  <c r="Q1385" i="1"/>
  <c r="Q467" i="1"/>
  <c r="R468" i="1"/>
  <c r="P1079" i="1"/>
  <c r="P1997" i="1" s="1"/>
  <c r="S161" i="1"/>
  <c r="O1080" i="1"/>
  <c r="O1998" i="1" s="1"/>
  <c r="R162" i="1"/>
  <c r="Q1692" i="1"/>
  <c r="Q774" i="1"/>
  <c r="R1997" i="1"/>
  <c r="R1079" i="1"/>
  <c r="Q1996" i="1"/>
  <c r="Q1078" i="1"/>
  <c r="R1385" i="1"/>
  <c r="N468" i="1"/>
  <c r="N1386" i="1" s="1"/>
  <c r="P468" i="1"/>
  <c r="P1386" i="1" s="1"/>
  <c r="R1692" i="1"/>
  <c r="AI133" i="12"/>
  <c r="P162" i="1" s="1"/>
  <c r="AG133" i="12"/>
  <c r="N162" i="1" s="1"/>
  <c r="R1080" i="1" l="1"/>
  <c r="Q1997" i="1"/>
  <c r="Q1079" i="1"/>
  <c r="N1080" i="1"/>
  <c r="N1998" i="1" s="1"/>
  <c r="Q162" i="1"/>
  <c r="Q1386" i="1"/>
  <c r="Q468" i="1"/>
  <c r="P1080" i="1"/>
  <c r="P1998" i="1" s="1"/>
  <c r="S162" i="1"/>
  <c r="S1386" i="1"/>
  <c r="S468" i="1"/>
  <c r="S1997" i="1"/>
  <c r="S1079" i="1"/>
  <c r="R1998" i="1"/>
  <c r="R1386" i="1"/>
  <c r="S1998" i="1" l="1"/>
  <c r="S1080" i="1"/>
  <c r="Q1998" i="1"/>
  <c r="Q1080" i="1"/>
  <c r="A11" i="1" l="1"/>
  <c r="A16" i="1" s="1"/>
  <c r="A21" i="1" s="1"/>
  <c r="A26" i="1" s="1"/>
  <c r="A31" i="1" s="1"/>
  <c r="A36" i="1" s="1"/>
  <c r="A41" i="1" s="1"/>
  <c r="A46" i="1" s="1"/>
  <c r="A51" i="1" s="1"/>
  <c r="A56" i="1" s="1"/>
  <c r="A86" i="1" s="1"/>
  <c r="A91" i="1" s="1"/>
  <c r="A96" i="1" s="1"/>
  <c r="A101" i="1" s="1"/>
  <c r="A106" i="1" s="1"/>
  <c r="A111" i="1" s="1"/>
  <c r="A116" i="1" s="1"/>
  <c r="A121" i="1" s="1"/>
  <c r="A126" i="1" s="1"/>
  <c r="A131" i="1" s="1"/>
  <c r="A136" i="1" s="1"/>
  <c r="A141" i="1" s="1"/>
  <c r="A146" i="1" s="1"/>
  <c r="A151" i="1" s="1"/>
  <c r="A156" i="1" s="1"/>
  <c r="A161" i="1" s="1"/>
  <c r="A166" i="1" s="1"/>
  <c r="A171" i="1" s="1"/>
  <c r="A176" i="1" s="1"/>
  <c r="A181" i="1" s="1"/>
  <c r="A186" i="1" s="1"/>
  <c r="A191" i="1" s="1"/>
  <c r="A196" i="1" s="1"/>
  <c r="A201" i="1" s="1"/>
  <c r="A206" i="1" s="1"/>
  <c r="A211" i="1" s="1"/>
  <c r="A216" i="1" s="1"/>
  <c r="A221" i="1" s="1"/>
  <c r="A226" i="1" s="1"/>
  <c r="A231" i="1" s="1"/>
  <c r="A236" i="1" s="1"/>
  <c r="A241" i="1" s="1"/>
  <c r="A246" i="1" s="1"/>
  <c r="A251" i="1" s="1"/>
  <c r="A256" i="1" s="1"/>
  <c r="A261" i="1" s="1"/>
  <c r="A266" i="1" s="1"/>
  <c r="A271" i="1" s="1"/>
  <c r="A276" i="1" s="1"/>
  <c r="A281" i="1" s="1"/>
  <c r="A286" i="1" s="1"/>
  <c r="A291" i="1" s="1"/>
  <c r="A296" i="1" s="1"/>
  <c r="A301" i="1" s="1"/>
  <c r="A306" i="1" s="1"/>
  <c r="A311" i="1" s="1"/>
  <c r="A316" i="1" s="1"/>
  <c r="A321" i="1" s="1"/>
  <c r="A326" i="1" s="1"/>
  <c r="A331" i="1" s="1"/>
  <c r="A336" i="1" s="1"/>
  <c r="A15" i="1"/>
  <c r="A20" i="1" s="1"/>
  <c r="A25" i="1" s="1"/>
  <c r="A30" i="1" s="1"/>
  <c r="A35" i="1" s="1"/>
  <c r="A40" i="1" s="1"/>
  <c r="A45" i="1" s="1"/>
  <c r="A50" i="1" s="1"/>
  <c r="A55" i="1" s="1"/>
  <c r="A85" i="1" s="1"/>
  <c r="A90" i="1" s="1"/>
  <c r="A95" i="1" s="1"/>
  <c r="A100" i="1" s="1"/>
  <c r="A105" i="1" s="1"/>
  <c r="A110" i="1" s="1"/>
  <c r="A115" i="1" s="1"/>
  <c r="A120" i="1" s="1"/>
  <c r="A125" i="1" s="1"/>
  <c r="A130" i="1" s="1"/>
  <c r="A135" i="1" s="1"/>
  <c r="A140" i="1" s="1"/>
  <c r="A145" i="1" s="1"/>
  <c r="A150" i="1" s="1"/>
  <c r="A155" i="1" s="1"/>
  <c r="A160" i="1" s="1"/>
  <c r="A165" i="1" s="1"/>
  <c r="A170" i="1" s="1"/>
  <c r="A175" i="1" s="1"/>
  <c r="A180" i="1" s="1"/>
  <c r="A185" i="1" s="1"/>
  <c r="A190" i="1" s="1"/>
  <c r="A195" i="1" s="1"/>
  <c r="A200" i="1" s="1"/>
  <c r="A205" i="1" s="1"/>
  <c r="A210" i="1" s="1"/>
  <c r="A215" i="1" s="1"/>
  <c r="A220" i="1" s="1"/>
  <c r="A225" i="1" s="1"/>
  <c r="A230" i="1" s="1"/>
  <c r="A235" i="1" s="1"/>
  <c r="A240" i="1" s="1"/>
  <c r="A245" i="1" s="1"/>
  <c r="A250" i="1" s="1"/>
  <c r="A255" i="1" s="1"/>
  <c r="A260" i="1" s="1"/>
  <c r="A265" i="1" s="1"/>
  <c r="A270" i="1" s="1"/>
  <c r="A275" i="1" s="1"/>
  <c r="A280" i="1" s="1"/>
  <c r="A285" i="1" s="1"/>
  <c r="A290" i="1" s="1"/>
  <c r="A295" i="1" s="1"/>
  <c r="A300" i="1" s="1"/>
  <c r="A305" i="1" s="1"/>
  <c r="A310" i="1" s="1"/>
  <c r="A315" i="1" s="1"/>
  <c r="A320" i="1" s="1"/>
  <c r="A325" i="1" s="1"/>
  <c r="A330" i="1" s="1"/>
  <c r="A335" i="1" s="1"/>
  <c r="A14" i="1"/>
  <c r="A19" i="1" s="1"/>
  <c r="A24" i="1" s="1"/>
  <c r="A29" i="1" s="1"/>
  <c r="A34" i="1" s="1"/>
  <c r="A39" i="1" s="1"/>
  <c r="A44" i="1" s="1"/>
  <c r="A49" i="1" s="1"/>
  <c r="A54" i="1" s="1"/>
  <c r="A84" i="1" s="1"/>
  <c r="A89" i="1" s="1"/>
  <c r="A94" i="1" s="1"/>
  <c r="A99" i="1" s="1"/>
  <c r="A104" i="1" s="1"/>
  <c r="A109" i="1" s="1"/>
  <c r="A114" i="1" s="1"/>
  <c r="A119" i="1" s="1"/>
  <c r="A124" i="1" s="1"/>
  <c r="A129" i="1" s="1"/>
  <c r="A134" i="1" s="1"/>
  <c r="A139" i="1" s="1"/>
  <c r="A144" i="1" s="1"/>
  <c r="A149" i="1" s="1"/>
  <c r="A154" i="1" s="1"/>
  <c r="A159" i="1" s="1"/>
  <c r="A164" i="1" s="1"/>
  <c r="A169" i="1" s="1"/>
  <c r="A174" i="1" s="1"/>
  <c r="A179" i="1" s="1"/>
  <c r="A184" i="1" s="1"/>
  <c r="A189" i="1" s="1"/>
  <c r="A194" i="1" s="1"/>
  <c r="A199" i="1" s="1"/>
  <c r="A204" i="1" s="1"/>
  <c r="A209" i="1" s="1"/>
  <c r="A214" i="1" s="1"/>
  <c r="A219" i="1" s="1"/>
  <c r="A224" i="1" s="1"/>
  <c r="A229" i="1" s="1"/>
  <c r="A234" i="1" s="1"/>
  <c r="A239" i="1" s="1"/>
  <c r="A244" i="1" s="1"/>
  <c r="A249" i="1" s="1"/>
  <c r="A254" i="1" s="1"/>
  <c r="A259" i="1" s="1"/>
  <c r="A264" i="1" s="1"/>
  <c r="A269" i="1" s="1"/>
  <c r="A274" i="1" s="1"/>
  <c r="A279" i="1" s="1"/>
  <c r="A284" i="1" s="1"/>
  <c r="A289" i="1" s="1"/>
  <c r="A294" i="1" s="1"/>
  <c r="A299" i="1" s="1"/>
  <c r="A304" i="1" s="1"/>
  <c r="A309" i="1" s="1"/>
  <c r="A314" i="1" s="1"/>
  <c r="A319" i="1" s="1"/>
  <c r="A324" i="1" s="1"/>
  <c r="A329" i="1" s="1"/>
  <c r="A334" i="1" s="1"/>
  <c r="A13" i="1"/>
  <c r="A18" i="1" s="1"/>
  <c r="A23" i="1" s="1"/>
  <c r="A28" i="1" s="1"/>
  <c r="A33" i="1" s="1"/>
  <c r="A38" i="1" s="1"/>
  <c r="A43" i="1" s="1"/>
  <c r="A48" i="1" s="1"/>
  <c r="A53" i="1" s="1"/>
  <c r="A83" i="1" s="1"/>
  <c r="A88" i="1" s="1"/>
  <c r="A93" i="1" s="1"/>
  <c r="A98" i="1" s="1"/>
  <c r="A103" i="1" s="1"/>
  <c r="A108" i="1" s="1"/>
  <c r="A113" i="1" s="1"/>
  <c r="A118" i="1" s="1"/>
  <c r="A123" i="1" s="1"/>
  <c r="A128" i="1" s="1"/>
  <c r="A133" i="1" s="1"/>
  <c r="A138" i="1" s="1"/>
  <c r="A143" i="1" s="1"/>
  <c r="A148" i="1" s="1"/>
  <c r="A153" i="1" s="1"/>
  <c r="A158" i="1" s="1"/>
  <c r="A163" i="1" s="1"/>
  <c r="A168" i="1" s="1"/>
  <c r="A173" i="1" s="1"/>
  <c r="A178" i="1" s="1"/>
  <c r="A183" i="1" s="1"/>
  <c r="A188" i="1" s="1"/>
  <c r="A193" i="1" s="1"/>
  <c r="A198" i="1" s="1"/>
  <c r="A203" i="1" s="1"/>
  <c r="A208" i="1" s="1"/>
  <c r="A213" i="1" s="1"/>
  <c r="A218" i="1" s="1"/>
  <c r="A223" i="1" s="1"/>
  <c r="A228" i="1" s="1"/>
  <c r="A233" i="1" s="1"/>
  <c r="A238" i="1" s="1"/>
  <c r="A243" i="1" s="1"/>
  <c r="A248" i="1" s="1"/>
  <c r="A253" i="1" s="1"/>
  <c r="A258" i="1" s="1"/>
  <c r="A263" i="1" s="1"/>
  <c r="A268" i="1" s="1"/>
  <c r="A273" i="1" s="1"/>
  <c r="A278" i="1" s="1"/>
  <c r="A283" i="1" s="1"/>
  <c r="A288" i="1" s="1"/>
  <c r="A293" i="1" s="1"/>
  <c r="A298" i="1" s="1"/>
  <c r="A303" i="1" s="1"/>
  <c r="A308" i="1" s="1"/>
  <c r="A313" i="1" s="1"/>
  <c r="A318" i="1" s="1"/>
  <c r="A323" i="1" s="1"/>
  <c r="A328" i="1" s="1"/>
  <c r="A333" i="1" s="1"/>
  <c r="A12" i="1"/>
  <c r="A17" i="1" s="1"/>
  <c r="A22" i="1" s="1"/>
  <c r="A27" i="1" s="1"/>
  <c r="A32" i="1" s="1"/>
  <c r="A37" i="1" s="1"/>
  <c r="A42" i="1" s="1"/>
  <c r="A47" i="1" s="1"/>
  <c r="A52" i="1" s="1"/>
  <c r="A82" i="1" s="1"/>
  <c r="A87" i="1" s="1"/>
  <c r="A92" i="1" s="1"/>
  <c r="A97" i="1" s="1"/>
  <c r="A102" i="1" s="1"/>
  <c r="A107" i="1" s="1"/>
  <c r="A112" i="1" s="1"/>
  <c r="A117" i="1" s="1"/>
  <c r="A122" i="1" s="1"/>
  <c r="A127" i="1" s="1"/>
  <c r="A132" i="1" s="1"/>
  <c r="A137" i="1" s="1"/>
  <c r="A142" i="1" s="1"/>
  <c r="A147" i="1" s="1"/>
  <c r="A152" i="1" s="1"/>
  <c r="A157" i="1" s="1"/>
  <c r="A162" i="1" s="1"/>
  <c r="A167" i="1" s="1"/>
  <c r="A172" i="1" s="1"/>
  <c r="A177" i="1" s="1"/>
  <c r="A182" i="1" s="1"/>
  <c r="A187" i="1" s="1"/>
  <c r="A192" i="1" s="1"/>
  <c r="A197" i="1" s="1"/>
  <c r="A202" i="1" s="1"/>
  <c r="A207" i="1" s="1"/>
  <c r="A212" i="1" s="1"/>
  <c r="A217" i="1" s="1"/>
  <c r="A222" i="1" s="1"/>
  <c r="A227" i="1" s="1"/>
  <c r="A232" i="1" s="1"/>
  <c r="A237" i="1" s="1"/>
  <c r="A242" i="1" s="1"/>
  <c r="A247" i="1" s="1"/>
  <c r="A252" i="1" s="1"/>
  <c r="A257" i="1" s="1"/>
  <c r="A262" i="1" s="1"/>
  <c r="A267" i="1" s="1"/>
  <c r="A272" i="1" s="1"/>
  <c r="A277" i="1" s="1"/>
  <c r="A282" i="1" s="1"/>
  <c r="A287" i="1" s="1"/>
  <c r="A292" i="1" s="1"/>
  <c r="A297" i="1" s="1"/>
  <c r="A302" i="1" s="1"/>
  <c r="A307" i="1" s="1"/>
  <c r="A312" i="1" s="1"/>
  <c r="A317" i="1" s="1"/>
  <c r="A322" i="1" s="1"/>
  <c r="A327" i="1" s="1"/>
  <c r="A3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
0、怪物</t>
        </r>
        <r>
          <rPr>
            <sz val="9"/>
            <color indexed="81"/>
            <rFont val="宋体"/>
            <family val="3"/>
            <charset val="134"/>
          </rPr>
          <t xml:space="preserve">
1.主角
2.防御型
3.攻击型
4.辅助型
5.防守主角
6.攻击主角
7.辅助主角
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
0.不考虑</t>
        </r>
        <r>
          <rPr>
            <sz val="9"/>
            <color indexed="81"/>
            <rFont val="宋体"/>
            <family val="3"/>
            <charset val="134"/>
          </rPr>
          <t xml:space="preserve">
18.红色
15.高橙
13.低橙
10.紫色
8.蓝色
5.绿色
3.白色</t>
        </r>
      </text>
    </comment>
    <comment ref="J3" authorId="0" shapeId="0" xr:uid="{93A96BD2-1FCB-4FB6-96C9-40AF498E6702}">
      <text>
        <r>
          <rPr>
            <b/>
            <sz val="9"/>
            <color indexed="81"/>
            <rFont val="宋体"/>
            <family val="3"/>
            <charset val="134"/>
          </rPr>
          <t>knight_job_id为1、5、6、7时生效
关联hero_token_info的id字段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作者:
0、怪物</t>
        </r>
        <r>
          <rPr>
            <sz val="9"/>
            <color indexed="81"/>
            <rFont val="宋体"/>
            <family val="3"/>
            <charset val="134"/>
          </rPr>
          <t xml:space="preserve">
1.主角
2.防御型
3.攻击型
4.辅助型
5.防守主角
6.攻击主角
7.辅助主角
</t>
        </r>
      </text>
    </comment>
    <comment ref="D3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作者:
0.不考虑</t>
        </r>
        <r>
          <rPr>
            <sz val="9"/>
            <color indexed="81"/>
            <rFont val="宋体"/>
            <family val="3"/>
            <charset val="134"/>
          </rPr>
          <t xml:space="preserve">
18.红色
15.高橙
13.低橙
10.紫色
8.蓝色
5.绿色
3.白色</t>
        </r>
      </text>
    </comment>
  </commentList>
</comments>
</file>

<file path=xl/sharedStrings.xml><?xml version="1.0" encoding="utf-8"?>
<sst xmlns="http://schemas.openxmlformats.org/spreadsheetml/2006/main" count="6961" uniqueCount="572">
  <si>
    <t>int</t>
  </si>
  <si>
    <t>初始生命</t>
  </si>
  <si>
    <t>初始攻击</t>
  </si>
  <si>
    <t>初始防御</t>
  </si>
  <si>
    <t>生命成长</t>
  </si>
  <si>
    <t>攻击成长</t>
  </si>
  <si>
    <t>防御成长</t>
  </si>
  <si>
    <t>升星所需同名武将数</t>
    <phoneticPr fontId="2" type="noConversion"/>
  </si>
  <si>
    <t>升星所需银两</t>
    <phoneticPr fontId="2" type="noConversion"/>
  </si>
  <si>
    <t>Both</t>
  </si>
  <si>
    <t>base_hp</t>
  </si>
  <si>
    <t>base_attack</t>
  </si>
  <si>
    <t>base_defense</t>
  </si>
  <si>
    <t>develop_hp</t>
  </si>
  <si>
    <t>develop_attack</t>
  </si>
  <si>
    <t>develop_defense</t>
  </si>
  <si>
    <t>knight_number</t>
    <phoneticPr fontId="2" type="noConversion"/>
  </si>
  <si>
    <t>silver_number</t>
    <phoneticPr fontId="2" type="noConversion"/>
  </si>
  <si>
    <t>id</t>
    <phoneticPr fontId="2" type="noConversion"/>
  </si>
  <si>
    <t>武将资质</t>
    <phoneticPr fontId="1" type="noConversion"/>
  </si>
  <si>
    <t>Both</t>
    <phoneticPr fontId="2" type="noConversion"/>
  </si>
  <si>
    <t>knight_job_id</t>
    <phoneticPr fontId="1" type="noConversion"/>
  </si>
  <si>
    <t>quality</t>
    <phoneticPr fontId="1" type="noConversion"/>
  </si>
  <si>
    <t>star_level</t>
    <phoneticPr fontId="1" type="noConversion"/>
  </si>
  <si>
    <t>武将类型值</t>
    <phoneticPr fontId="2" type="noConversion"/>
  </si>
  <si>
    <t>star_id</t>
    <phoneticPr fontId="1" type="noConversion"/>
  </si>
  <si>
    <t>knight_job_id,quality,star_level</t>
    <phoneticPr fontId="1" type="noConversion"/>
  </si>
  <si>
    <t>等级限制</t>
    <phoneticPr fontId="1" type="noConversion"/>
  </si>
  <si>
    <t>level_limit</t>
  </si>
  <si>
    <t>攻击</t>
    <phoneticPr fontId="1" type="noConversion"/>
  </si>
  <si>
    <t>生命</t>
    <phoneticPr fontId="1" type="noConversion"/>
  </si>
  <si>
    <t>防御</t>
    <phoneticPr fontId="1" type="noConversion"/>
  </si>
  <si>
    <t>string</t>
    <phoneticPr fontId="1" type="noConversion"/>
  </si>
  <si>
    <t>100级生命属性</t>
    <phoneticPr fontId="1" type="noConversion"/>
  </si>
  <si>
    <t>100级攻击属性</t>
    <phoneticPr fontId="1" type="noConversion"/>
  </si>
  <si>
    <t>100级防御属性</t>
    <phoneticPr fontId="1" type="noConversion"/>
  </si>
  <si>
    <t>Excluded</t>
  </si>
  <si>
    <t>string</t>
    <phoneticPr fontId="1" type="noConversion"/>
  </si>
  <si>
    <t>资质</t>
    <phoneticPr fontId="1" type="noConversion"/>
  </si>
  <si>
    <t>qualityname</t>
    <phoneticPr fontId="1" type="noConversion"/>
  </si>
  <si>
    <t>红0</t>
    <phoneticPr fontId="1" type="noConversion"/>
  </si>
  <si>
    <t>红1</t>
    <phoneticPr fontId="1" type="noConversion"/>
  </si>
  <si>
    <t>红2</t>
  </si>
  <si>
    <t>红3</t>
  </si>
  <si>
    <t>高橙1</t>
  </si>
  <si>
    <t>高橙2</t>
  </si>
  <si>
    <t>高橙3</t>
  </si>
  <si>
    <t>低橙1</t>
  </si>
  <si>
    <t>低橙2</t>
  </si>
  <si>
    <t>低橙3</t>
  </si>
  <si>
    <t>紫0</t>
    <phoneticPr fontId="1" type="noConversion"/>
  </si>
  <si>
    <t>紫1</t>
  </si>
  <si>
    <t>紫2</t>
  </si>
  <si>
    <t>紫3</t>
  </si>
  <si>
    <t>蓝0</t>
    <phoneticPr fontId="1" type="noConversion"/>
  </si>
  <si>
    <t>蓝1</t>
  </si>
  <si>
    <t>蓝2</t>
  </si>
  <si>
    <t>蓝3</t>
  </si>
  <si>
    <t>绿0</t>
    <phoneticPr fontId="1" type="noConversion"/>
  </si>
  <si>
    <t>绿1</t>
  </si>
  <si>
    <t>绿2</t>
  </si>
  <si>
    <t>绿3</t>
  </si>
  <si>
    <t>定位</t>
    <phoneticPr fontId="1" type="noConversion"/>
  </si>
  <si>
    <t>主角</t>
    <phoneticPr fontId="1" type="noConversion"/>
  </si>
  <si>
    <t>防御</t>
    <phoneticPr fontId="1" type="noConversion"/>
  </si>
  <si>
    <t>攻击</t>
    <phoneticPr fontId="1" type="noConversion"/>
  </si>
  <si>
    <t>升星所需升星石</t>
    <phoneticPr fontId="2" type="noConversion"/>
  </si>
  <si>
    <t>stargew_number</t>
    <phoneticPr fontId="2" type="noConversion"/>
  </si>
  <si>
    <t>100hp</t>
    <phoneticPr fontId="1" type="noConversion"/>
  </si>
  <si>
    <t>100at</t>
    <phoneticPr fontId="1" type="noConversion"/>
  </si>
  <si>
    <t>100de</t>
    <phoneticPr fontId="1" type="noConversion"/>
  </si>
  <si>
    <t>防御型红</t>
    <phoneticPr fontId="1" type="noConversion"/>
  </si>
  <si>
    <t>攻击型红</t>
    <phoneticPr fontId="1" type="noConversion"/>
  </si>
  <si>
    <t>生命型红</t>
    <phoneticPr fontId="1" type="noConversion"/>
  </si>
  <si>
    <t>防御型高橙</t>
    <phoneticPr fontId="1" type="noConversion"/>
  </si>
  <si>
    <t>攻击型高橙</t>
    <phoneticPr fontId="1" type="noConversion"/>
  </si>
  <si>
    <t>生命型高橙</t>
    <phoneticPr fontId="1" type="noConversion"/>
  </si>
  <si>
    <t>防御型低橙</t>
    <phoneticPr fontId="1" type="noConversion"/>
  </si>
  <si>
    <t>攻击型低橙</t>
    <phoneticPr fontId="1" type="noConversion"/>
  </si>
  <si>
    <t>生命型低橙</t>
    <phoneticPr fontId="1" type="noConversion"/>
  </si>
  <si>
    <t>防御型紫</t>
    <phoneticPr fontId="1" type="noConversion"/>
  </si>
  <si>
    <t>攻击型紫</t>
    <phoneticPr fontId="1" type="noConversion"/>
  </si>
  <si>
    <t>生命型紫</t>
    <phoneticPr fontId="1" type="noConversion"/>
  </si>
  <si>
    <t>防御型蓝</t>
    <phoneticPr fontId="1" type="noConversion"/>
  </si>
  <si>
    <t>攻击型蓝</t>
    <phoneticPr fontId="1" type="noConversion"/>
  </si>
  <si>
    <t>生命型蓝</t>
    <phoneticPr fontId="1" type="noConversion"/>
  </si>
  <si>
    <t>防御型绿</t>
    <phoneticPr fontId="1" type="noConversion"/>
  </si>
  <si>
    <t>攻击型绿</t>
    <phoneticPr fontId="1" type="noConversion"/>
  </si>
  <si>
    <t>生命型绿</t>
    <phoneticPr fontId="1" type="noConversion"/>
  </si>
  <si>
    <t>攻击</t>
    <phoneticPr fontId="1" type="noConversion"/>
  </si>
  <si>
    <t>防御</t>
    <phoneticPr fontId="1" type="noConversion"/>
  </si>
  <si>
    <t>红将基础属性</t>
    <phoneticPr fontId="1" type="noConversion"/>
  </si>
  <si>
    <t>高橙将基础属性</t>
    <phoneticPr fontId="1" type="noConversion"/>
  </si>
  <si>
    <t>低橙将基础属性</t>
    <phoneticPr fontId="1" type="noConversion"/>
  </si>
  <si>
    <t>紫将基础属性</t>
    <phoneticPr fontId="1" type="noConversion"/>
  </si>
  <si>
    <t>蓝将基础属性</t>
    <phoneticPr fontId="1" type="noConversion"/>
  </si>
  <si>
    <t>绿将基础属性</t>
    <phoneticPr fontId="1" type="noConversion"/>
  </si>
  <si>
    <t>红零1阶</t>
    <phoneticPr fontId="1" type="noConversion"/>
  </si>
  <si>
    <t>红零2阶</t>
  </si>
  <si>
    <t>红一1阶</t>
    <phoneticPr fontId="1" type="noConversion"/>
  </si>
  <si>
    <t>红一2阶</t>
  </si>
  <si>
    <t>红一3阶</t>
  </si>
  <si>
    <t>红一4阶</t>
  </si>
  <si>
    <t>红二1阶</t>
    <phoneticPr fontId="1" type="noConversion"/>
  </si>
  <si>
    <t>红二2阶</t>
  </si>
  <si>
    <t>红二3阶</t>
  </si>
  <si>
    <t>红二4阶</t>
  </si>
  <si>
    <t>高橙零2阶</t>
  </si>
  <si>
    <t>高橙一2阶</t>
  </si>
  <si>
    <t>高橙一3阶</t>
  </si>
  <si>
    <t>高橙二2阶</t>
  </si>
  <si>
    <t>高橙二3阶</t>
  </si>
  <si>
    <t>高橙二4阶</t>
  </si>
  <si>
    <t>低橙零2阶</t>
  </si>
  <si>
    <t>低橙一2阶</t>
  </si>
  <si>
    <t>低橙一3阶</t>
  </si>
  <si>
    <t>低橙一4阶</t>
  </si>
  <si>
    <t>低橙二2阶</t>
  </si>
  <si>
    <t>低橙二3阶</t>
  </si>
  <si>
    <t>低橙二4阶</t>
  </si>
  <si>
    <t>紫零2阶</t>
  </si>
  <si>
    <t>紫一1阶</t>
    <phoneticPr fontId="1" type="noConversion"/>
  </si>
  <si>
    <t>紫一2阶</t>
  </si>
  <si>
    <t>紫一3阶</t>
  </si>
  <si>
    <t>紫一4阶</t>
  </si>
  <si>
    <t>紫二1阶</t>
    <phoneticPr fontId="1" type="noConversion"/>
  </si>
  <si>
    <t>紫二2阶</t>
  </si>
  <si>
    <t>紫二3阶</t>
  </si>
  <si>
    <t>紫二4阶</t>
  </si>
  <si>
    <t>蓝零1阶</t>
    <phoneticPr fontId="1" type="noConversion"/>
  </si>
  <si>
    <t>蓝零2阶</t>
  </si>
  <si>
    <t>蓝一1阶</t>
    <phoneticPr fontId="1" type="noConversion"/>
  </si>
  <si>
    <t>蓝一2阶</t>
  </si>
  <si>
    <t>蓝一3阶</t>
  </si>
  <si>
    <t>蓝一4阶</t>
  </si>
  <si>
    <t>蓝二1阶</t>
    <phoneticPr fontId="1" type="noConversion"/>
  </si>
  <si>
    <t>蓝二2阶</t>
  </si>
  <si>
    <t>蓝二3阶</t>
  </si>
  <si>
    <t>蓝二4阶</t>
  </si>
  <si>
    <t>绿零1阶</t>
    <phoneticPr fontId="1" type="noConversion"/>
  </si>
  <si>
    <t>绿零2阶</t>
  </si>
  <si>
    <t>绿一1阶</t>
    <phoneticPr fontId="1" type="noConversion"/>
  </si>
  <si>
    <t>绿一2阶</t>
  </si>
  <si>
    <t>绿一3阶</t>
  </si>
  <si>
    <t>绿一4阶</t>
  </si>
  <si>
    <t>绿二1阶</t>
    <phoneticPr fontId="1" type="noConversion"/>
  </si>
  <si>
    <t>绿二2阶</t>
  </si>
  <si>
    <t>绿二3阶</t>
  </si>
  <si>
    <t>绿二4阶</t>
  </si>
  <si>
    <t>高橙一4阶</t>
  </si>
  <si>
    <t>红零3阶</t>
  </si>
  <si>
    <t>红零4阶</t>
  </si>
  <si>
    <t>8-12</t>
  </si>
  <si>
    <t>高橙零3阶</t>
  </si>
  <si>
    <t>高橙零4阶</t>
  </si>
  <si>
    <t>低橙零3阶</t>
  </si>
  <si>
    <t>低橙零4阶</t>
  </si>
  <si>
    <t>紫零3阶</t>
  </si>
  <si>
    <t>紫零4阶</t>
  </si>
  <si>
    <t>蓝零3阶</t>
  </si>
  <si>
    <t>蓝零4阶</t>
  </si>
  <si>
    <t>绿零3阶</t>
  </si>
  <si>
    <t>绿零4阶</t>
  </si>
  <si>
    <t>倍数</t>
  </si>
  <si>
    <t>倍数</t>
    <phoneticPr fontId="1" type="noConversion"/>
  </si>
  <si>
    <t>阶级</t>
    <phoneticPr fontId="1" type="noConversion"/>
  </si>
  <si>
    <t>stage_level</t>
    <phoneticPr fontId="1" type="noConversion"/>
  </si>
  <si>
    <t>星级</t>
    <phoneticPr fontId="1" type="noConversion"/>
  </si>
  <si>
    <t>升星总级数</t>
    <phoneticPr fontId="2" type="noConversion"/>
  </si>
  <si>
    <t>star</t>
    <phoneticPr fontId="1" type="noConversion"/>
  </si>
  <si>
    <t>辅助型</t>
    <phoneticPr fontId="1" type="noConversion"/>
  </si>
  <si>
    <t>辅助</t>
    <phoneticPr fontId="1" type="noConversion"/>
  </si>
  <si>
    <t>防御型</t>
    <phoneticPr fontId="1" type="noConversion"/>
  </si>
  <si>
    <t>攻击型</t>
    <phoneticPr fontId="1" type="noConversion"/>
  </si>
  <si>
    <t>高橙：低橙 = 1.2：1</t>
    <phoneticPr fontId="1" type="noConversion"/>
  </si>
  <si>
    <t>攻击</t>
    <phoneticPr fontId="1" type="noConversion"/>
  </si>
  <si>
    <t>防御</t>
    <phoneticPr fontId="1" type="noConversion"/>
  </si>
  <si>
    <t>辅助</t>
    <phoneticPr fontId="1" type="noConversion"/>
  </si>
  <si>
    <t>防守主角</t>
    <phoneticPr fontId="1" type="noConversion"/>
  </si>
  <si>
    <t>辅助主角</t>
    <phoneticPr fontId="1" type="noConversion"/>
  </si>
  <si>
    <t>攻击主角</t>
    <phoneticPr fontId="1" type="noConversion"/>
  </si>
  <si>
    <t>红三1阶</t>
    <phoneticPr fontId="1" type="noConversion"/>
  </si>
  <si>
    <t>红三2阶</t>
  </si>
  <si>
    <t>红三3阶</t>
  </si>
  <si>
    <t>红三4阶</t>
  </si>
  <si>
    <t>红四</t>
    <phoneticPr fontId="1" type="noConversion"/>
  </si>
  <si>
    <t>红四1阶</t>
    <phoneticPr fontId="1" type="noConversion"/>
  </si>
  <si>
    <t>红四2阶</t>
  </si>
  <si>
    <t>红四3阶</t>
  </si>
  <si>
    <t>红四4阶</t>
  </si>
  <si>
    <t>红五</t>
    <phoneticPr fontId="1" type="noConversion"/>
  </si>
  <si>
    <t>红五1阶</t>
    <phoneticPr fontId="1" type="noConversion"/>
  </si>
  <si>
    <t>红五2阶</t>
  </si>
  <si>
    <t>红五3阶</t>
  </si>
  <si>
    <t>红五4阶</t>
  </si>
  <si>
    <t>红六</t>
    <phoneticPr fontId="1" type="noConversion"/>
  </si>
  <si>
    <t>高橙三1阶</t>
  </si>
  <si>
    <t>高橙三2阶</t>
  </si>
  <si>
    <t>高橙三3阶</t>
  </si>
  <si>
    <t>高橙三4阶</t>
  </si>
  <si>
    <t>高橙四</t>
  </si>
  <si>
    <t>高橙四1阶</t>
  </si>
  <si>
    <t>高橙四2阶</t>
  </si>
  <si>
    <t>高橙四3阶</t>
  </si>
  <si>
    <t>高橙四4阶</t>
  </si>
  <si>
    <t>高橙五</t>
  </si>
  <si>
    <t>高橙五1阶</t>
  </si>
  <si>
    <t>高橙五2阶</t>
  </si>
  <si>
    <t>高橙五3阶</t>
  </si>
  <si>
    <t>高橙五4阶</t>
  </si>
  <si>
    <t>高橙六</t>
  </si>
  <si>
    <t>低橙三1阶</t>
  </si>
  <si>
    <t>低橙三2阶</t>
  </si>
  <si>
    <t>低橙三3阶</t>
  </si>
  <si>
    <t>低橙三4阶</t>
  </si>
  <si>
    <t>低橙四</t>
  </si>
  <si>
    <t>低橙四1阶</t>
  </si>
  <si>
    <t>低橙四2阶</t>
  </si>
  <si>
    <t>低橙四3阶</t>
  </si>
  <si>
    <t>低橙四4阶</t>
  </si>
  <si>
    <t>低橙五</t>
  </si>
  <si>
    <t>低橙五1阶</t>
  </si>
  <si>
    <t>低橙五2阶</t>
  </si>
  <si>
    <t>低橙五3阶</t>
  </si>
  <si>
    <t>低橙五4阶</t>
  </si>
  <si>
    <t>低橙六</t>
  </si>
  <si>
    <t>紫三1阶</t>
  </si>
  <si>
    <t>紫三2阶</t>
  </si>
  <si>
    <t>紫三3阶</t>
  </si>
  <si>
    <t>紫三4阶</t>
  </si>
  <si>
    <t>紫四</t>
  </si>
  <si>
    <t>紫四1阶</t>
  </si>
  <si>
    <t>紫四2阶</t>
  </si>
  <si>
    <t>紫四3阶</t>
  </si>
  <si>
    <t>紫四4阶</t>
  </si>
  <si>
    <t>紫五</t>
  </si>
  <si>
    <t>紫五1阶</t>
  </si>
  <si>
    <t>紫五2阶</t>
  </si>
  <si>
    <t>紫五3阶</t>
  </si>
  <si>
    <t>紫五4阶</t>
  </si>
  <si>
    <t>紫六</t>
  </si>
  <si>
    <t>紫六1阶</t>
  </si>
  <si>
    <t>紫六2阶</t>
  </si>
  <si>
    <t>紫六3阶</t>
  </si>
  <si>
    <t>紫六4阶</t>
  </si>
  <si>
    <t>紫七</t>
  </si>
  <si>
    <t>紫七1阶</t>
  </si>
  <si>
    <t>紫七2阶</t>
  </si>
  <si>
    <t>紫七3阶</t>
  </si>
  <si>
    <t>紫七4阶</t>
  </si>
  <si>
    <t>紫八</t>
  </si>
  <si>
    <t>紫八1阶</t>
  </si>
  <si>
    <t>紫八2阶</t>
  </si>
  <si>
    <t>紫八3阶</t>
  </si>
  <si>
    <t>紫八4阶</t>
  </si>
  <si>
    <t>紫九</t>
  </si>
  <si>
    <t>紫九1阶</t>
  </si>
  <si>
    <t>紫九2阶</t>
  </si>
  <si>
    <t>紫九3阶</t>
  </si>
  <si>
    <t>紫九4阶</t>
  </si>
  <si>
    <t>紫十</t>
  </si>
  <si>
    <t>蓝三1阶</t>
  </si>
  <si>
    <t>蓝三2阶</t>
  </si>
  <si>
    <t>蓝三3阶</t>
  </si>
  <si>
    <t>蓝三4阶</t>
  </si>
  <si>
    <t>蓝四</t>
  </si>
  <si>
    <t>蓝四1阶</t>
  </si>
  <si>
    <t>蓝四2阶</t>
  </si>
  <si>
    <t>蓝四3阶</t>
  </si>
  <si>
    <t>蓝四4阶</t>
  </si>
  <si>
    <t>蓝五</t>
  </si>
  <si>
    <t>蓝五1阶</t>
  </si>
  <si>
    <t>蓝五2阶</t>
  </si>
  <si>
    <t>蓝五3阶</t>
  </si>
  <si>
    <t>蓝五4阶</t>
  </si>
  <si>
    <t>蓝六</t>
  </si>
  <si>
    <t>蓝六1阶</t>
  </si>
  <si>
    <t>蓝六2阶</t>
  </si>
  <si>
    <t>蓝六3阶</t>
  </si>
  <si>
    <t>蓝六4阶</t>
  </si>
  <si>
    <t>蓝七</t>
  </si>
  <si>
    <t>蓝七1阶</t>
  </si>
  <si>
    <t>蓝七2阶</t>
  </si>
  <si>
    <t>蓝七3阶</t>
  </si>
  <si>
    <t>蓝七4阶</t>
  </si>
  <si>
    <t>蓝八</t>
  </si>
  <si>
    <t>蓝八1阶</t>
  </si>
  <si>
    <t>蓝八2阶</t>
  </si>
  <si>
    <t>蓝八3阶</t>
  </si>
  <si>
    <t>蓝八4阶</t>
  </si>
  <si>
    <t>蓝九</t>
  </si>
  <si>
    <t>蓝九1阶</t>
  </si>
  <si>
    <t>蓝九2阶</t>
  </si>
  <si>
    <t>蓝九3阶</t>
  </si>
  <si>
    <t>蓝九4阶</t>
  </si>
  <si>
    <t>蓝十</t>
  </si>
  <si>
    <t>绿三1阶</t>
  </si>
  <si>
    <t>绿三2阶</t>
  </si>
  <si>
    <t>绿三3阶</t>
  </si>
  <si>
    <t>绿三4阶</t>
  </si>
  <si>
    <t>绿四</t>
  </si>
  <si>
    <t>绿四1阶</t>
  </si>
  <si>
    <t>绿四2阶</t>
  </si>
  <si>
    <t>绿四3阶</t>
  </si>
  <si>
    <t>绿四4阶</t>
  </si>
  <si>
    <t>绿五</t>
  </si>
  <si>
    <t>绿五1阶</t>
  </si>
  <si>
    <t>绿五2阶</t>
  </si>
  <si>
    <t>绿五3阶</t>
  </si>
  <si>
    <t>绿五4阶</t>
  </si>
  <si>
    <t>绿六</t>
  </si>
  <si>
    <t>绿六1阶</t>
  </si>
  <si>
    <t>绿六2阶</t>
  </si>
  <si>
    <t>绿六3阶</t>
  </si>
  <si>
    <t>绿六4阶</t>
  </si>
  <si>
    <t>绿七</t>
  </si>
  <si>
    <t>绿七1阶</t>
  </si>
  <si>
    <t>绿七2阶</t>
  </si>
  <si>
    <t>绿七3阶</t>
  </si>
  <si>
    <t>绿七4阶</t>
  </si>
  <si>
    <t>绿八</t>
  </si>
  <si>
    <t>绿八1阶</t>
  </si>
  <si>
    <t>绿八2阶</t>
  </si>
  <si>
    <t>绿八3阶</t>
  </si>
  <si>
    <t>绿八4阶</t>
  </si>
  <si>
    <t>绿九</t>
  </si>
  <si>
    <t>绿九1阶</t>
  </si>
  <si>
    <t>绿九2阶</t>
  </si>
  <si>
    <t>绿九3阶</t>
  </si>
  <si>
    <t>绿九4阶</t>
  </si>
  <si>
    <t>绿十</t>
  </si>
  <si>
    <t>红0</t>
    <phoneticPr fontId="1" type="noConversion"/>
  </si>
  <si>
    <t>红1</t>
    <phoneticPr fontId="1" type="noConversion"/>
  </si>
  <si>
    <t>高0</t>
    <phoneticPr fontId="1" type="noConversion"/>
  </si>
  <si>
    <t>高1</t>
  </si>
  <si>
    <t>高2</t>
  </si>
  <si>
    <t>高3</t>
  </si>
  <si>
    <t>低0</t>
    <phoneticPr fontId="1" type="noConversion"/>
  </si>
  <si>
    <t>低1</t>
  </si>
  <si>
    <t>低2</t>
  </si>
  <si>
    <t>低3</t>
  </si>
  <si>
    <t>紫0</t>
    <phoneticPr fontId="1" type="noConversion"/>
  </si>
  <si>
    <t>蓝0</t>
    <phoneticPr fontId="1" type="noConversion"/>
  </si>
  <si>
    <t>绿0</t>
    <phoneticPr fontId="1" type="noConversion"/>
  </si>
  <si>
    <t>红：高橙=1.55</t>
    <phoneticPr fontId="1" type="noConversion"/>
  </si>
  <si>
    <t>紫：蓝=1.5</t>
    <phoneticPr fontId="1" type="noConversion"/>
  </si>
  <si>
    <t>低橙：紫=1.8</t>
    <phoneticPr fontId="1" type="noConversion"/>
  </si>
  <si>
    <t>蓝：绿=1.2</t>
    <phoneticPr fontId="1" type="noConversion"/>
  </si>
  <si>
    <t>红4</t>
  </si>
  <si>
    <t>红5</t>
  </si>
  <si>
    <t>高4</t>
  </si>
  <si>
    <t>高5</t>
  </si>
  <si>
    <t>低4</t>
  </si>
  <si>
    <t>低5</t>
  </si>
  <si>
    <t>紫4</t>
  </si>
  <si>
    <t>紫5</t>
  </si>
  <si>
    <t>蓝4</t>
  </si>
  <si>
    <t>蓝5</t>
  </si>
  <si>
    <t>绿4</t>
  </si>
  <si>
    <t>绿5</t>
  </si>
  <si>
    <t>红三1阶</t>
    <phoneticPr fontId="1" type="noConversion"/>
  </si>
  <si>
    <t>红四</t>
    <phoneticPr fontId="1" type="noConversion"/>
  </si>
  <si>
    <t>红四1阶</t>
    <phoneticPr fontId="1" type="noConversion"/>
  </si>
  <si>
    <t>红五</t>
    <phoneticPr fontId="1" type="noConversion"/>
  </si>
  <si>
    <t>红五1阶</t>
    <phoneticPr fontId="1" type="noConversion"/>
  </si>
  <si>
    <t>高橙0</t>
  </si>
  <si>
    <t>高橙零1阶</t>
  </si>
  <si>
    <t>高橙一1阶</t>
  </si>
  <si>
    <t>高橙二1阶</t>
  </si>
  <si>
    <t>低橙0</t>
  </si>
  <si>
    <t>低橙零1阶</t>
  </si>
  <si>
    <t>低橙一1阶</t>
  </si>
  <si>
    <t>低橙二1阶</t>
  </si>
  <si>
    <t>紫0</t>
  </si>
  <si>
    <t>紫零1阶</t>
  </si>
  <si>
    <t>紫一1阶</t>
  </si>
  <si>
    <t>紫二1阶</t>
  </si>
  <si>
    <t>蓝0</t>
  </si>
  <si>
    <t>蓝零1阶</t>
  </si>
  <si>
    <t>蓝一1阶</t>
  </si>
  <si>
    <t>蓝二1阶</t>
  </si>
  <si>
    <t>绿0</t>
  </si>
  <si>
    <t>绿零1阶</t>
  </si>
  <si>
    <t>绿一1阶</t>
  </si>
  <si>
    <t>绿二1阶</t>
  </si>
  <si>
    <t>低橙六</t>
    <phoneticPr fontId="1" type="noConversion"/>
  </si>
  <si>
    <t>紫六</t>
    <phoneticPr fontId="1" type="noConversion"/>
  </si>
  <si>
    <t>蓝六</t>
    <phoneticPr fontId="1" type="noConversion"/>
  </si>
  <si>
    <t>绿六</t>
    <phoneticPr fontId="1" type="noConversion"/>
  </si>
  <si>
    <t>红6</t>
  </si>
  <si>
    <t>高6</t>
  </si>
  <si>
    <t>低6</t>
  </si>
  <si>
    <t>紫6</t>
  </si>
  <si>
    <t>蓝6</t>
  </si>
  <si>
    <t>绿6</t>
  </si>
  <si>
    <t>高橙六</t>
    <phoneticPr fontId="1" type="noConversion"/>
  </si>
  <si>
    <t>橙14</t>
    <phoneticPr fontId="1" type="noConversion"/>
  </si>
  <si>
    <t>红04</t>
    <phoneticPr fontId="1" type="noConversion"/>
  </si>
  <si>
    <t>红14</t>
    <phoneticPr fontId="1" type="noConversion"/>
  </si>
  <si>
    <t>红24</t>
  </si>
  <si>
    <t>红34</t>
  </si>
  <si>
    <t>红44</t>
  </si>
  <si>
    <t>橙22</t>
    <phoneticPr fontId="1" type="noConversion"/>
  </si>
  <si>
    <t>橙32</t>
    <phoneticPr fontId="1" type="noConversion"/>
  </si>
  <si>
    <t>橙42</t>
  </si>
  <si>
    <t>橙52</t>
  </si>
  <si>
    <t>攻击</t>
  </si>
  <si>
    <t>红0</t>
  </si>
  <si>
    <t>红零1阶</t>
  </si>
  <si>
    <t>红1</t>
  </si>
  <si>
    <t>红一1阶</t>
  </si>
  <si>
    <t>红二1阶</t>
  </si>
  <si>
    <t>红三1阶</t>
  </si>
  <si>
    <t>红四</t>
  </si>
  <si>
    <t>红四1阶</t>
  </si>
  <si>
    <t>红五</t>
  </si>
  <si>
    <t>红五1阶</t>
  </si>
  <si>
    <t>红六</t>
  </si>
  <si>
    <t>攻击</t>
    <phoneticPr fontId="1" type="noConversion"/>
  </si>
  <si>
    <t>红0</t>
    <phoneticPr fontId="1" type="noConversion"/>
  </si>
  <si>
    <t>红零1阶</t>
    <phoneticPr fontId="1" type="noConversion"/>
  </si>
  <si>
    <t>红1</t>
    <phoneticPr fontId="1" type="noConversion"/>
  </si>
  <si>
    <t>红一1阶</t>
    <phoneticPr fontId="1" type="noConversion"/>
  </si>
  <si>
    <t>红二1阶</t>
    <phoneticPr fontId="1" type="noConversion"/>
  </si>
  <si>
    <t>红三1阶</t>
    <phoneticPr fontId="1" type="noConversion"/>
  </si>
  <si>
    <t>红四</t>
    <phoneticPr fontId="1" type="noConversion"/>
  </si>
  <si>
    <t>红四1阶</t>
    <phoneticPr fontId="1" type="noConversion"/>
  </si>
  <si>
    <t>红五</t>
    <phoneticPr fontId="1" type="noConversion"/>
  </si>
  <si>
    <t>红五1阶</t>
    <phoneticPr fontId="1" type="noConversion"/>
  </si>
  <si>
    <t>红六</t>
    <phoneticPr fontId="1" type="noConversion"/>
  </si>
  <si>
    <t>高橙六</t>
    <phoneticPr fontId="1" type="noConversion"/>
  </si>
  <si>
    <t>低橙六</t>
    <phoneticPr fontId="1" type="noConversion"/>
  </si>
  <si>
    <t>紫六</t>
    <phoneticPr fontId="1" type="noConversion"/>
  </si>
  <si>
    <t>蓝六</t>
    <phoneticPr fontId="1" type="noConversion"/>
  </si>
  <si>
    <t>绿六</t>
    <phoneticPr fontId="1" type="noConversion"/>
  </si>
  <si>
    <t>高0</t>
    <phoneticPr fontId="1" type="noConversion"/>
  </si>
  <si>
    <t>红7</t>
  </si>
  <si>
    <t>红8</t>
  </si>
  <si>
    <t>红9</t>
  </si>
  <si>
    <t>红10</t>
  </si>
  <si>
    <t>高7</t>
  </si>
  <si>
    <t>高8</t>
  </si>
  <si>
    <t>高9</t>
  </si>
  <si>
    <t>高10</t>
  </si>
  <si>
    <t>低7</t>
  </si>
  <si>
    <t>低8</t>
  </si>
  <si>
    <t>低9</t>
  </si>
  <si>
    <t>低10</t>
  </si>
  <si>
    <t>紫7</t>
  </si>
  <si>
    <t>紫8</t>
  </si>
  <si>
    <t>紫9</t>
  </si>
  <si>
    <t>紫10</t>
  </si>
  <si>
    <t>蓝7</t>
  </si>
  <si>
    <t>蓝8</t>
  </si>
  <si>
    <t>蓝9</t>
  </si>
  <si>
    <t>蓝10</t>
  </si>
  <si>
    <t>绿7</t>
  </si>
  <si>
    <t>绿8</t>
  </si>
  <si>
    <t>绿9</t>
  </si>
  <si>
    <t>绿10</t>
  </si>
  <si>
    <t>红六2阶</t>
  </si>
  <si>
    <t>红六3阶</t>
  </si>
  <si>
    <t>红六4阶</t>
  </si>
  <si>
    <t>红七2阶</t>
  </si>
  <si>
    <t>红七3阶</t>
  </si>
  <si>
    <t>红七4阶</t>
  </si>
  <si>
    <t>红八</t>
    <phoneticPr fontId="1" type="noConversion"/>
  </si>
  <si>
    <t>红八2阶</t>
  </si>
  <si>
    <t>红八3阶</t>
  </si>
  <si>
    <t>红八4阶</t>
  </si>
  <si>
    <t>红九</t>
    <phoneticPr fontId="1" type="noConversion"/>
  </si>
  <si>
    <t>红九2阶</t>
  </si>
  <si>
    <t>红九3阶</t>
  </si>
  <si>
    <t>红九4阶</t>
  </si>
  <si>
    <t>红六</t>
    <phoneticPr fontId="1" type="noConversion"/>
  </si>
  <si>
    <t>红六1阶</t>
    <phoneticPr fontId="1" type="noConversion"/>
  </si>
  <si>
    <t>红七</t>
    <phoneticPr fontId="1" type="noConversion"/>
  </si>
  <si>
    <t>红七1阶</t>
    <phoneticPr fontId="1" type="noConversion"/>
  </si>
  <si>
    <t>红八1阶</t>
    <phoneticPr fontId="1" type="noConversion"/>
  </si>
  <si>
    <t>红九1阶</t>
    <phoneticPr fontId="1" type="noConversion"/>
  </si>
  <si>
    <t>红十</t>
    <phoneticPr fontId="1" type="noConversion"/>
  </si>
  <si>
    <t>低橙六1阶</t>
  </si>
  <si>
    <t>低橙六2阶</t>
  </si>
  <si>
    <t>低橙六3阶</t>
  </si>
  <si>
    <t>低橙六4阶</t>
  </si>
  <si>
    <t>低橙七</t>
  </si>
  <si>
    <t>低橙七1阶</t>
  </si>
  <si>
    <t>低橙七2阶</t>
  </si>
  <si>
    <t>低橙七3阶</t>
  </si>
  <si>
    <t>低橙七4阶</t>
  </si>
  <si>
    <t>低橙八</t>
  </si>
  <si>
    <t>低橙八1阶</t>
  </si>
  <si>
    <t>低橙八2阶</t>
  </si>
  <si>
    <t>低橙八3阶</t>
  </si>
  <si>
    <t>低橙八4阶</t>
  </si>
  <si>
    <t>低橙九</t>
  </si>
  <si>
    <t>低橙九1阶</t>
  </si>
  <si>
    <t>低橙九2阶</t>
  </si>
  <si>
    <t>低橙九3阶</t>
  </si>
  <si>
    <t>低橙九4阶</t>
  </si>
  <si>
    <t>低橙十</t>
  </si>
  <si>
    <t>高橙六1阶</t>
  </si>
  <si>
    <t>高橙六2阶</t>
  </si>
  <si>
    <t>高橙六3阶</t>
  </si>
  <si>
    <t>高橙六4阶</t>
  </si>
  <si>
    <t>高橙七</t>
  </si>
  <si>
    <t>高橙七1阶</t>
  </si>
  <si>
    <t>高橙七2阶</t>
  </si>
  <si>
    <t>高橙七3阶</t>
  </si>
  <si>
    <t>高橙七4阶</t>
  </si>
  <si>
    <t>高橙八</t>
  </si>
  <si>
    <t>高橙八1阶</t>
  </si>
  <si>
    <t>高橙八2阶</t>
  </si>
  <si>
    <t>高橙八3阶</t>
  </si>
  <si>
    <t>高橙八4阶</t>
  </si>
  <si>
    <t>高橙九</t>
  </si>
  <si>
    <t>高橙九1阶</t>
  </si>
  <si>
    <t>高橙九2阶</t>
  </si>
  <si>
    <t>高橙九3阶</t>
  </si>
  <si>
    <t>高橙九4阶</t>
  </si>
  <si>
    <t>高橙十</t>
  </si>
  <si>
    <t>主角</t>
  </si>
  <si>
    <t>防御</t>
  </si>
  <si>
    <t>防守主角</t>
  </si>
  <si>
    <t>橙24</t>
    <phoneticPr fontId="1" type="noConversion"/>
  </si>
  <si>
    <t>橙34</t>
    <phoneticPr fontId="1" type="noConversion"/>
  </si>
  <si>
    <t>橙44</t>
    <phoneticPr fontId="1" type="noConversion"/>
  </si>
  <si>
    <t>橙54</t>
    <phoneticPr fontId="1" type="noConversion"/>
  </si>
  <si>
    <t>橙64</t>
    <phoneticPr fontId="1" type="noConversion"/>
  </si>
  <si>
    <t>高橙</t>
    <phoneticPr fontId="1" type="noConversion"/>
  </si>
  <si>
    <t>低橙</t>
    <phoneticPr fontId="1" type="noConversion"/>
  </si>
  <si>
    <t>紫</t>
    <phoneticPr fontId="1" type="noConversion"/>
  </si>
  <si>
    <t>蓝</t>
    <phoneticPr fontId="1" type="noConversion"/>
  </si>
  <si>
    <t>绿</t>
    <phoneticPr fontId="1" type="noConversion"/>
  </si>
  <si>
    <t>初始主</t>
    <phoneticPr fontId="1" type="noConversion"/>
  </si>
  <si>
    <t>防御主</t>
    <phoneticPr fontId="1" type="noConversion"/>
  </si>
  <si>
    <t>红</t>
    <phoneticPr fontId="1" type="noConversion"/>
  </si>
  <si>
    <t>攻击主</t>
    <phoneticPr fontId="1" type="noConversion"/>
  </si>
  <si>
    <t>辅助主</t>
    <phoneticPr fontId="1" type="noConversion"/>
  </si>
  <si>
    <t>秦琼</t>
    <phoneticPr fontId="1" type="noConversion"/>
  </si>
  <si>
    <t>主角</t>
    <phoneticPr fontId="1" type="noConversion"/>
  </si>
  <si>
    <t>主角和辅助主角</t>
    <phoneticPr fontId="1" type="noConversion"/>
  </si>
  <si>
    <t>防御</t>
    <phoneticPr fontId="1" type="noConversion"/>
  </si>
  <si>
    <t>攻击</t>
    <phoneticPr fontId="1" type="noConversion"/>
  </si>
  <si>
    <t>int</t>
    <phoneticPr fontId="1" type="noConversion"/>
  </si>
  <si>
    <t>其他限制</t>
    <phoneticPr fontId="1" type="noConversion"/>
  </si>
  <si>
    <t>hero_token_limit</t>
    <phoneticPr fontId="1" type="noConversion"/>
  </si>
  <si>
    <t>红十1阶</t>
    <phoneticPr fontId="1" type="noConversion"/>
  </si>
  <si>
    <t>红十2阶</t>
  </si>
  <si>
    <t>红十3阶</t>
  </si>
  <si>
    <t>红十4阶</t>
  </si>
  <si>
    <t>红十一</t>
    <phoneticPr fontId="1" type="noConversion"/>
  </si>
  <si>
    <t>红十一1阶</t>
    <phoneticPr fontId="1" type="noConversion"/>
  </si>
  <si>
    <t>红十一2阶</t>
  </si>
  <si>
    <t>红十一3阶</t>
  </si>
  <si>
    <t>红十一4阶</t>
  </si>
  <si>
    <t>红十二</t>
    <phoneticPr fontId="1" type="noConversion"/>
  </si>
  <si>
    <t>红十二1阶</t>
    <phoneticPr fontId="1" type="noConversion"/>
  </si>
  <si>
    <t>红十二2阶</t>
  </si>
  <si>
    <t>红十二3阶</t>
  </si>
  <si>
    <t>红十二4阶</t>
  </si>
  <si>
    <t>红十三</t>
    <phoneticPr fontId="1" type="noConversion"/>
  </si>
  <si>
    <t>红十三1阶</t>
    <phoneticPr fontId="1" type="noConversion"/>
  </si>
  <si>
    <t>红十三2阶</t>
  </si>
  <si>
    <t>红十三3阶</t>
  </si>
  <si>
    <t>红十三4阶</t>
  </si>
  <si>
    <t>红十四</t>
    <phoneticPr fontId="1" type="noConversion"/>
  </si>
  <si>
    <t>红十四1阶</t>
    <phoneticPr fontId="1" type="noConversion"/>
  </si>
  <si>
    <t>红十四2阶</t>
  </si>
  <si>
    <t>红十四3阶</t>
  </si>
  <si>
    <t>红十四4阶</t>
  </si>
  <si>
    <t>红十五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</si>
</sst>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 applyProtection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6" fillId="0" borderId="0" xfId="0" applyNumberFormat="1" applyFont="1" applyFill="1" applyBorder="1" applyAlignment="1" applyProtection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/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/>
    <xf numFmtId="0" fontId="0" fillId="5" borderId="0" xfId="0" applyFill="1"/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97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530651715621676E-2"/>
          <c:y val="7.6264961963933592E-2"/>
          <c:w val="0.91265788746944565"/>
          <c:h val="0.8443008876474748"/>
        </c:manualLayout>
      </c:layout>
      <c:barChart>
        <c:barDir val="col"/>
        <c:grouping val="clustered"/>
        <c:varyColors val="0"/>
        <c:ser>
          <c:idx val="0"/>
          <c:order val="0"/>
          <c:tx>
            <c:v>生命</c:v>
          </c:tx>
          <c:invertIfNegative val="0"/>
          <c:cat>
            <c:strRef>
              <c:f>Sheet4!$A$2:$A$19</c:f>
              <c:strCache>
                <c:ptCount val="18"/>
                <c:pt idx="0">
                  <c:v>防御型红</c:v>
                </c:pt>
                <c:pt idx="1">
                  <c:v>攻击型红</c:v>
                </c:pt>
                <c:pt idx="2">
                  <c:v>生命型红</c:v>
                </c:pt>
                <c:pt idx="3">
                  <c:v>防御型高橙</c:v>
                </c:pt>
                <c:pt idx="4">
                  <c:v>攻击型高橙</c:v>
                </c:pt>
                <c:pt idx="5">
                  <c:v>生命型高橙</c:v>
                </c:pt>
                <c:pt idx="6">
                  <c:v>防御型低橙</c:v>
                </c:pt>
                <c:pt idx="7">
                  <c:v>攻击型低橙</c:v>
                </c:pt>
                <c:pt idx="8">
                  <c:v>生命型低橙</c:v>
                </c:pt>
                <c:pt idx="9">
                  <c:v>防御型紫</c:v>
                </c:pt>
                <c:pt idx="10">
                  <c:v>攻击型紫</c:v>
                </c:pt>
                <c:pt idx="11">
                  <c:v>生命型紫</c:v>
                </c:pt>
                <c:pt idx="12">
                  <c:v>防御型蓝</c:v>
                </c:pt>
                <c:pt idx="13">
                  <c:v>攻击型蓝</c:v>
                </c:pt>
                <c:pt idx="14">
                  <c:v>生命型蓝</c:v>
                </c:pt>
                <c:pt idx="15">
                  <c:v>防御型绿</c:v>
                </c:pt>
                <c:pt idx="16">
                  <c:v>攻击型绿</c:v>
                </c:pt>
                <c:pt idx="17">
                  <c:v>生命型绿</c:v>
                </c:pt>
              </c:strCache>
            </c:strRef>
          </c:cat>
          <c:val>
            <c:numRef>
              <c:f>Sheet4!$B$2:$B$19</c:f>
              <c:numCache>
                <c:formatCode>General</c:formatCode>
                <c:ptCount val="18"/>
                <c:pt idx="0">
                  <c:v>154574</c:v>
                </c:pt>
                <c:pt idx="1">
                  <c:v>123196</c:v>
                </c:pt>
                <c:pt idx="2">
                  <c:v>142534</c:v>
                </c:pt>
                <c:pt idx="3">
                  <c:v>122567</c:v>
                </c:pt>
                <c:pt idx="4">
                  <c:v>97251</c:v>
                </c:pt>
                <c:pt idx="5">
                  <c:v>111967</c:v>
                </c:pt>
                <c:pt idx="6">
                  <c:v>107867</c:v>
                </c:pt>
                <c:pt idx="7">
                  <c:v>85731</c:v>
                </c:pt>
                <c:pt idx="8">
                  <c:v>99467</c:v>
                </c:pt>
                <c:pt idx="9">
                  <c:v>72067</c:v>
                </c:pt>
                <c:pt idx="10">
                  <c:v>56696</c:v>
                </c:pt>
                <c:pt idx="11">
                  <c:v>65583</c:v>
                </c:pt>
                <c:pt idx="12">
                  <c:v>48093</c:v>
                </c:pt>
                <c:pt idx="13">
                  <c:v>37550</c:v>
                </c:pt>
                <c:pt idx="14">
                  <c:v>43397</c:v>
                </c:pt>
                <c:pt idx="15">
                  <c:v>44943</c:v>
                </c:pt>
                <c:pt idx="16">
                  <c:v>35036</c:v>
                </c:pt>
                <c:pt idx="17">
                  <c:v>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9-4EF4-856C-85D29D3D0A0C}"/>
            </c:ext>
          </c:extLst>
        </c:ser>
        <c:ser>
          <c:idx val="1"/>
          <c:order val="1"/>
          <c:tx>
            <c:v>攻击</c:v>
          </c:tx>
          <c:invertIfNegative val="0"/>
          <c:cat>
            <c:strRef>
              <c:f>Sheet4!$A$2:$A$19</c:f>
              <c:strCache>
                <c:ptCount val="18"/>
                <c:pt idx="0">
                  <c:v>防御型红</c:v>
                </c:pt>
                <c:pt idx="1">
                  <c:v>攻击型红</c:v>
                </c:pt>
                <c:pt idx="2">
                  <c:v>生命型红</c:v>
                </c:pt>
                <c:pt idx="3">
                  <c:v>防御型高橙</c:v>
                </c:pt>
                <c:pt idx="4">
                  <c:v>攻击型高橙</c:v>
                </c:pt>
                <c:pt idx="5">
                  <c:v>生命型高橙</c:v>
                </c:pt>
                <c:pt idx="6">
                  <c:v>防御型低橙</c:v>
                </c:pt>
                <c:pt idx="7">
                  <c:v>攻击型低橙</c:v>
                </c:pt>
                <c:pt idx="8">
                  <c:v>生命型低橙</c:v>
                </c:pt>
                <c:pt idx="9">
                  <c:v>防御型紫</c:v>
                </c:pt>
                <c:pt idx="10">
                  <c:v>攻击型紫</c:v>
                </c:pt>
                <c:pt idx="11">
                  <c:v>生命型紫</c:v>
                </c:pt>
                <c:pt idx="12">
                  <c:v>防御型蓝</c:v>
                </c:pt>
                <c:pt idx="13">
                  <c:v>攻击型蓝</c:v>
                </c:pt>
                <c:pt idx="14">
                  <c:v>生命型蓝</c:v>
                </c:pt>
                <c:pt idx="15">
                  <c:v>防御型绿</c:v>
                </c:pt>
                <c:pt idx="16">
                  <c:v>攻击型绿</c:v>
                </c:pt>
                <c:pt idx="17">
                  <c:v>生命型绿</c:v>
                </c:pt>
              </c:strCache>
            </c:strRef>
          </c:cat>
          <c:val>
            <c:numRef>
              <c:f>Sheet4!$C$2:$C$19</c:f>
              <c:numCache>
                <c:formatCode>General</c:formatCode>
                <c:ptCount val="18"/>
                <c:pt idx="0">
                  <c:v>11496</c:v>
                </c:pt>
                <c:pt idx="1">
                  <c:v>12684</c:v>
                </c:pt>
                <c:pt idx="2">
                  <c:v>10902</c:v>
                </c:pt>
                <c:pt idx="3">
                  <c:v>7354</c:v>
                </c:pt>
                <c:pt idx="4">
                  <c:v>10016</c:v>
                </c:pt>
                <c:pt idx="5">
                  <c:v>8562</c:v>
                </c:pt>
                <c:pt idx="6">
                  <c:v>6472</c:v>
                </c:pt>
                <c:pt idx="7">
                  <c:v>8824</c:v>
                </c:pt>
                <c:pt idx="8">
                  <c:v>7609</c:v>
                </c:pt>
                <c:pt idx="9">
                  <c:v>4324</c:v>
                </c:pt>
                <c:pt idx="10">
                  <c:v>5833</c:v>
                </c:pt>
                <c:pt idx="11">
                  <c:v>5016</c:v>
                </c:pt>
                <c:pt idx="12">
                  <c:v>2884</c:v>
                </c:pt>
                <c:pt idx="13">
                  <c:v>3864</c:v>
                </c:pt>
                <c:pt idx="14">
                  <c:v>3319</c:v>
                </c:pt>
                <c:pt idx="15">
                  <c:v>2695</c:v>
                </c:pt>
                <c:pt idx="16">
                  <c:v>3605</c:v>
                </c:pt>
                <c:pt idx="17">
                  <c:v>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9-4EF4-856C-85D29D3D0A0C}"/>
            </c:ext>
          </c:extLst>
        </c:ser>
        <c:ser>
          <c:idx val="2"/>
          <c:order val="2"/>
          <c:tx>
            <c:v>防御</c:v>
          </c:tx>
          <c:invertIfNegative val="0"/>
          <c:cat>
            <c:strRef>
              <c:f>Sheet4!$A$2:$A$19</c:f>
              <c:strCache>
                <c:ptCount val="18"/>
                <c:pt idx="0">
                  <c:v>防御型红</c:v>
                </c:pt>
                <c:pt idx="1">
                  <c:v>攻击型红</c:v>
                </c:pt>
                <c:pt idx="2">
                  <c:v>生命型红</c:v>
                </c:pt>
                <c:pt idx="3">
                  <c:v>防御型高橙</c:v>
                </c:pt>
                <c:pt idx="4">
                  <c:v>攻击型高橙</c:v>
                </c:pt>
                <c:pt idx="5">
                  <c:v>生命型高橙</c:v>
                </c:pt>
                <c:pt idx="6">
                  <c:v>防御型低橙</c:v>
                </c:pt>
                <c:pt idx="7">
                  <c:v>攻击型低橙</c:v>
                </c:pt>
                <c:pt idx="8">
                  <c:v>生命型低橙</c:v>
                </c:pt>
                <c:pt idx="9">
                  <c:v>防御型紫</c:v>
                </c:pt>
                <c:pt idx="10">
                  <c:v>攻击型紫</c:v>
                </c:pt>
                <c:pt idx="11">
                  <c:v>生命型紫</c:v>
                </c:pt>
                <c:pt idx="12">
                  <c:v>防御型蓝</c:v>
                </c:pt>
                <c:pt idx="13">
                  <c:v>攻击型蓝</c:v>
                </c:pt>
                <c:pt idx="14">
                  <c:v>生命型蓝</c:v>
                </c:pt>
                <c:pt idx="15">
                  <c:v>防御型绿</c:v>
                </c:pt>
                <c:pt idx="16">
                  <c:v>攻击型绿</c:v>
                </c:pt>
                <c:pt idx="17">
                  <c:v>生命型绿</c:v>
                </c:pt>
              </c:strCache>
            </c:strRef>
          </c:cat>
          <c:val>
            <c:numRef>
              <c:f>Sheet4!$D$2:$D$19</c:f>
              <c:numCache>
                <c:formatCode>General</c:formatCode>
                <c:ptCount val="18"/>
                <c:pt idx="0">
                  <c:v>5261</c:v>
                </c:pt>
                <c:pt idx="1">
                  <c:v>6180</c:v>
                </c:pt>
                <c:pt idx="2">
                  <c:v>6854</c:v>
                </c:pt>
                <c:pt idx="3">
                  <c:v>5899</c:v>
                </c:pt>
                <c:pt idx="4">
                  <c:v>4903</c:v>
                </c:pt>
                <c:pt idx="5">
                  <c:v>5362</c:v>
                </c:pt>
                <c:pt idx="6">
                  <c:v>5178</c:v>
                </c:pt>
                <c:pt idx="7">
                  <c:v>4315</c:v>
                </c:pt>
                <c:pt idx="8">
                  <c:v>4825</c:v>
                </c:pt>
                <c:pt idx="9">
                  <c:v>3507</c:v>
                </c:pt>
                <c:pt idx="10">
                  <c:v>2883</c:v>
                </c:pt>
                <c:pt idx="11">
                  <c:v>3155</c:v>
                </c:pt>
                <c:pt idx="12">
                  <c:v>2339</c:v>
                </c:pt>
                <c:pt idx="13">
                  <c:v>1949</c:v>
                </c:pt>
                <c:pt idx="14">
                  <c:v>2104</c:v>
                </c:pt>
                <c:pt idx="15">
                  <c:v>2188</c:v>
                </c:pt>
                <c:pt idx="16">
                  <c:v>1823</c:v>
                </c:pt>
                <c:pt idx="17">
                  <c:v>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9-4EF4-856C-85D29D3D0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295872"/>
        <c:axId val="409297664"/>
      </c:barChart>
      <c:catAx>
        <c:axId val="40929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297664"/>
        <c:crosses val="autoZero"/>
        <c:auto val="1"/>
        <c:lblAlgn val="ctr"/>
        <c:lblOffset val="100"/>
        <c:noMultiLvlLbl val="0"/>
      </c:catAx>
      <c:valAx>
        <c:axId val="40929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29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71967</xdr:colOff>
      <xdr:row>0</xdr:row>
      <xdr:rowOff>21166</xdr:rowOff>
    </xdr:from>
    <xdr:to>
      <xdr:col>14</xdr:col>
      <xdr:colOff>586317</xdr:colOff>
      <xdr:row>23</xdr:row>
      <xdr:rowOff>87842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14</xdr:row>
      <xdr:rowOff>133350</xdr:rowOff>
    </xdr:from>
    <xdr:to>
      <xdr:col>4</xdr:col>
      <xdr:colOff>537316</xdr:colOff>
      <xdr:row>16</xdr:row>
      <xdr:rowOff>114260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2533650"/>
          <a:ext cx="3314286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16</xdr:row>
      <xdr:rowOff>152400</xdr:rowOff>
    </xdr:from>
    <xdr:to>
      <xdr:col>4</xdr:col>
      <xdr:colOff>565867</xdr:colOff>
      <xdr:row>18</xdr:row>
      <xdr:rowOff>104738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2895600"/>
          <a:ext cx="3504762" cy="2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473651</xdr:colOff>
      <xdr:row>7</xdr:row>
      <xdr:rowOff>23380</xdr:rowOff>
    </xdr:from>
    <xdr:to>
      <xdr:col>11</xdr:col>
      <xdr:colOff>577899</xdr:colOff>
      <xdr:row>19</xdr:row>
      <xdr:rowOff>89790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41196" y="1284144"/>
          <a:ext cx="3782630" cy="222771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13855</xdr:colOff>
      <xdr:row>22</xdr:row>
      <xdr:rowOff>0</xdr:rowOff>
    </xdr:from>
    <xdr:to>
      <xdr:col>7</xdr:col>
      <xdr:colOff>511031</xdr:colOff>
      <xdr:row>27</xdr:row>
      <xdr:rowOff>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13F9E01-34AA-4454-AEBD-5A319041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1455" y="3962400"/>
          <a:ext cx="1106776" cy="900545"/>
        </a:xfrm>
        <a:prstGeom prst="rect">
          <a:avLst/>
        </a:prstGeom>
      </xdr:spPr>
    </xdr:pic>
    <xdr:clientData/>
  </xdr:twoCellAnchor>
  <xdr:twoCellAnchor editAs="oneCell">
    <xdr:from>
      <xdr:col>6</xdr:col>
      <xdr:colOff>62345</xdr:colOff>
      <xdr:row>27</xdr:row>
      <xdr:rowOff>6928</xdr:rowOff>
    </xdr:from>
    <xdr:to>
      <xdr:col>7</xdr:col>
      <xdr:colOff>490840</xdr:colOff>
      <xdr:row>28</xdr:row>
      <xdr:rowOff>55389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512CBA0-03DE-4E6F-8E10-33EE9AFD1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9945" y="4869873"/>
          <a:ext cx="1038095" cy="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471055</xdr:colOff>
      <xdr:row>27</xdr:row>
      <xdr:rowOff>13856</xdr:rowOff>
    </xdr:from>
    <xdr:to>
      <xdr:col>8</xdr:col>
      <xdr:colOff>89950</xdr:colOff>
      <xdr:row>28</xdr:row>
      <xdr:rowOff>62317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79EE614-9BB7-4E28-83B7-392516084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48200" y="4876801"/>
          <a:ext cx="838095" cy="228571"/>
        </a:xfrm>
        <a:prstGeom prst="rect">
          <a:avLst/>
        </a:prstGeom>
      </xdr:spPr>
    </xdr:pic>
    <xdr:clientData/>
  </xdr:twoCellAnchor>
  <xdr:twoCellAnchor editAs="oneCell">
    <xdr:from>
      <xdr:col>37</xdr:col>
      <xdr:colOff>20781</xdr:colOff>
      <xdr:row>36</xdr:row>
      <xdr:rowOff>20782</xdr:rowOff>
    </xdr:from>
    <xdr:to>
      <xdr:col>43</xdr:col>
      <xdr:colOff>13854</xdr:colOff>
      <xdr:row>37</xdr:row>
      <xdr:rowOff>104333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D4A4DD6-89D9-4A8E-A92B-724B26CF2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85581" y="6504709"/>
          <a:ext cx="3650673" cy="26366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278711</xdr:colOff>
      <xdr:row>10</xdr:row>
      <xdr:rowOff>99454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AF5568CC-CE14-4404-8C42-5186D28DF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62455" y="900545"/>
          <a:ext cx="895238" cy="10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595747</xdr:colOff>
      <xdr:row>12</xdr:row>
      <xdr:rowOff>62345</xdr:rowOff>
    </xdr:from>
    <xdr:to>
      <xdr:col>13</xdr:col>
      <xdr:colOff>419835</xdr:colOff>
      <xdr:row>18</xdr:row>
      <xdr:rowOff>162642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8C26188-C681-49F3-8624-350BC98E2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41674" y="2223654"/>
          <a:ext cx="1057143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14</xdr:row>
      <xdr:rowOff>133350</xdr:rowOff>
    </xdr:from>
    <xdr:to>
      <xdr:col>5</xdr:col>
      <xdr:colOff>447261</xdr:colOff>
      <xdr:row>16</xdr:row>
      <xdr:rowOff>114260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2533650"/>
          <a:ext cx="3314286" cy="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16</xdr:row>
      <xdr:rowOff>152400</xdr:rowOff>
    </xdr:from>
    <xdr:to>
      <xdr:col>5</xdr:col>
      <xdr:colOff>475812</xdr:colOff>
      <xdr:row>18</xdr:row>
      <xdr:rowOff>104738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2895600"/>
          <a:ext cx="3504762" cy="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5</xdr:row>
      <xdr:rowOff>28575</xdr:rowOff>
    </xdr:from>
    <xdr:to>
      <xdr:col>12</xdr:col>
      <xdr:colOff>532873</xdr:colOff>
      <xdr:row>17</xdr:row>
      <xdr:rowOff>94985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885825"/>
          <a:ext cx="4219048" cy="2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72"/>
  <sheetViews>
    <sheetView tabSelected="1" zoomScale="110" zoomScaleNormal="110" workbookViewId="0">
      <pane xSplit="5" ySplit="5" topLeftCell="F48" activePane="bottomRight" state="frozen"/>
      <selection pane="topRight" activeCell="F1" sqref="F1"/>
      <selection pane="bottomLeft" activeCell="A6" sqref="A6"/>
      <selection pane="bottomRight" activeCell="D75" sqref="D75"/>
    </sheetView>
  </sheetViews>
  <sheetFormatPr defaultColWidth="9" defaultRowHeight="14.4" x14ac:dyDescent="0.25"/>
  <cols>
    <col min="1" max="1" width="9.77734375" style="1" customWidth="1"/>
    <col min="2" max="3" width="15" style="1" customWidth="1"/>
    <col min="4" max="5" width="14.88671875" style="1" customWidth="1"/>
    <col min="6" max="10" width="13.33203125" style="1" customWidth="1"/>
    <col min="11" max="13" width="14.21875" style="1" customWidth="1"/>
    <col min="14" max="14" width="11.21875" style="1" customWidth="1"/>
    <col min="15" max="15" width="11.77734375" style="1" customWidth="1"/>
    <col min="16" max="16" width="10.44140625" style="1" customWidth="1"/>
    <col min="17" max="19" width="14.21875" style="1" customWidth="1"/>
    <col min="20" max="20" width="11.21875" style="1" customWidth="1"/>
    <col min="21" max="21" width="11.77734375" style="1" customWidth="1"/>
    <col min="22" max="22" width="10.44140625" style="1" customWidth="1"/>
    <col min="23" max="23" width="9" style="1" customWidth="1"/>
    <col min="24" max="16384" width="9" style="1"/>
  </cols>
  <sheetData>
    <row r="1" spans="1:29" x14ac:dyDescent="0.25">
      <c r="A1" s="1" t="s">
        <v>26</v>
      </c>
      <c r="L1" s="21" t="s">
        <v>152</v>
      </c>
      <c r="M1" s="21"/>
      <c r="R1" s="21"/>
      <c r="S1" s="21"/>
    </row>
    <row r="2" spans="1:29" x14ac:dyDescent="0.25">
      <c r="A2" s="1" t="s">
        <v>0</v>
      </c>
      <c r="B2" s="1" t="s">
        <v>0</v>
      </c>
      <c r="C2" s="1" t="s">
        <v>37</v>
      </c>
      <c r="D2" s="1" t="s">
        <v>0</v>
      </c>
      <c r="E2" s="1" t="s">
        <v>37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544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32</v>
      </c>
      <c r="R2" s="1" t="s">
        <v>32</v>
      </c>
      <c r="S2" s="1" t="s">
        <v>32</v>
      </c>
      <c r="T2" s="1" t="s">
        <v>0</v>
      </c>
      <c r="U2" s="1" t="s">
        <v>0</v>
      </c>
      <c r="V2" s="1" t="s">
        <v>0</v>
      </c>
    </row>
    <row r="3" spans="1:29" x14ac:dyDescent="0.25">
      <c r="A3" s="2" t="s">
        <v>18</v>
      </c>
      <c r="B3" s="2" t="s">
        <v>24</v>
      </c>
      <c r="C3" s="2" t="s">
        <v>62</v>
      </c>
      <c r="D3" s="2" t="s">
        <v>19</v>
      </c>
      <c r="E3" s="2" t="s">
        <v>38</v>
      </c>
      <c r="F3" s="2" t="s">
        <v>168</v>
      </c>
      <c r="G3" s="2" t="s">
        <v>167</v>
      </c>
      <c r="H3" s="2" t="s">
        <v>165</v>
      </c>
      <c r="I3" s="2" t="s">
        <v>27</v>
      </c>
      <c r="J3" s="2" t="s">
        <v>545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33</v>
      </c>
      <c r="R3" s="2" t="s">
        <v>34</v>
      </c>
      <c r="S3" s="2" t="s">
        <v>35</v>
      </c>
      <c r="T3" s="2" t="s">
        <v>66</v>
      </c>
      <c r="U3" s="2" t="s">
        <v>7</v>
      </c>
      <c r="V3" s="2" t="s">
        <v>8</v>
      </c>
    </row>
    <row r="4" spans="1:29" x14ac:dyDescent="0.25">
      <c r="A4" s="1" t="s">
        <v>20</v>
      </c>
      <c r="B4" s="1" t="s">
        <v>9</v>
      </c>
      <c r="C4" s="1" t="s">
        <v>36</v>
      </c>
      <c r="D4" s="1" t="s">
        <v>9</v>
      </c>
      <c r="E4" s="1" t="s">
        <v>36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  <c r="M4" s="1" t="s">
        <v>9</v>
      </c>
      <c r="N4" s="1" t="s">
        <v>9</v>
      </c>
      <c r="O4" s="1" t="s">
        <v>9</v>
      </c>
      <c r="P4" s="1" t="s">
        <v>9</v>
      </c>
      <c r="Q4" s="1" t="s">
        <v>36</v>
      </c>
      <c r="R4" s="1" t="s">
        <v>36</v>
      </c>
      <c r="S4" s="1" t="s">
        <v>36</v>
      </c>
      <c r="T4" s="1" t="s">
        <v>9</v>
      </c>
      <c r="U4" s="1" t="s">
        <v>9</v>
      </c>
      <c r="V4" s="1" t="s">
        <v>9</v>
      </c>
    </row>
    <row r="5" spans="1:29" ht="40.5" customHeight="1" x14ac:dyDescent="0.25">
      <c r="A5" s="3" t="s">
        <v>25</v>
      </c>
      <c r="B5" s="3" t="s">
        <v>21</v>
      </c>
      <c r="C5" s="3" t="s">
        <v>39</v>
      </c>
      <c r="D5" s="3" t="s">
        <v>22</v>
      </c>
      <c r="E5" s="3" t="s">
        <v>39</v>
      </c>
      <c r="F5" s="3" t="s">
        <v>23</v>
      </c>
      <c r="G5" s="3" t="s">
        <v>169</v>
      </c>
      <c r="H5" s="3" t="s">
        <v>166</v>
      </c>
      <c r="I5" s="3" t="s">
        <v>28</v>
      </c>
      <c r="J5" s="38" t="s">
        <v>546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68</v>
      </c>
      <c r="R5" s="3" t="s">
        <v>69</v>
      </c>
      <c r="S5" s="3" t="s">
        <v>70</v>
      </c>
      <c r="T5" s="3" t="s">
        <v>67</v>
      </c>
      <c r="U5" s="3" t="s">
        <v>16</v>
      </c>
      <c r="V5" s="3" t="s">
        <v>17</v>
      </c>
      <c r="Y5" s="1" t="s">
        <v>541</v>
      </c>
      <c r="AB5" s="1" t="s">
        <v>542</v>
      </c>
      <c r="AC5" s="1" t="s">
        <v>543</v>
      </c>
    </row>
    <row r="6" spans="1:29" x14ac:dyDescent="0.25">
      <c r="A6" s="1">
        <v>11011</v>
      </c>
      <c r="B6" s="1">
        <v>1</v>
      </c>
      <c r="C6" s="1" t="s">
        <v>63</v>
      </c>
      <c r="D6" s="1">
        <v>18</v>
      </c>
      <c r="E6" s="1" t="s">
        <v>40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6">
        <f>ROUNDUP(最重要的表!AD2*0.8,0)</f>
        <v>23670</v>
      </c>
      <c r="L6" s="7">
        <f>ROUNDUP(最重要的表!AE2*0.8,0)</f>
        <v>1812</v>
      </c>
      <c r="M6" s="8">
        <f>ROUNDUP(最重要的表!AF2*0.8,0)</f>
        <v>1132</v>
      </c>
      <c r="N6" s="6">
        <f>ROUNDUP(最重要的表!AG2*0.8,0)</f>
        <v>367</v>
      </c>
      <c r="O6" s="7">
        <f>ROUNDUP(最重要的表!AH2*0.8,0)</f>
        <v>28</v>
      </c>
      <c r="P6" s="8">
        <f>ROUNDUP(最重要的表!AI2*0.8,0)</f>
        <v>18</v>
      </c>
      <c r="Q6" s="6">
        <f t="shared" ref="Q6:Q94" si="0">K6+N6*79</f>
        <v>52663</v>
      </c>
      <c r="R6" s="7">
        <f t="shared" ref="R6:R94" si="1">L6+O6*79</f>
        <v>4024</v>
      </c>
      <c r="S6" s="8">
        <f t="shared" ref="S6:S94" si="2">M6+P6*79</f>
        <v>2554</v>
      </c>
      <c r="T6" s="6">
        <v>50</v>
      </c>
      <c r="U6" s="7">
        <v>0</v>
      </c>
      <c r="V6" s="8">
        <v>9000</v>
      </c>
      <c r="W6" s="1">
        <f>T6*0.6</f>
        <v>30</v>
      </c>
      <c r="Y6" s="1">
        <f>IF(L6&lt;L1867,1,0)</f>
        <v>1</v>
      </c>
      <c r="Z6" s="1">
        <f>IF(L6&gt;L7,0,1)</f>
        <v>1</v>
      </c>
      <c r="AA6" s="1">
        <f>IF(L6&gt;L949,0,1)</f>
        <v>1</v>
      </c>
    </row>
    <row r="7" spans="1:29" x14ac:dyDescent="0.25">
      <c r="A7" s="1">
        <v>11012</v>
      </c>
      <c r="B7" s="1">
        <v>1</v>
      </c>
      <c r="C7" s="1" t="s">
        <v>63</v>
      </c>
      <c r="D7" s="1">
        <v>18</v>
      </c>
      <c r="E7" s="1" t="s">
        <v>97</v>
      </c>
      <c r="F7" s="1">
        <v>1</v>
      </c>
      <c r="G7" s="1">
        <v>0</v>
      </c>
      <c r="H7" s="1">
        <v>1</v>
      </c>
      <c r="I7" s="1">
        <v>5</v>
      </c>
      <c r="J7" s="1">
        <v>0</v>
      </c>
      <c r="K7" s="1">
        <f>ROUNDUP(最重要的表!AD3*0.8,0)</f>
        <v>24736</v>
      </c>
      <c r="L7" s="1">
        <f>ROUNDUP(最重要的表!AE3*0.8,0)</f>
        <v>1893</v>
      </c>
      <c r="M7" s="1">
        <f>ROUNDUP(最重要的表!AF3*0.8,0)</f>
        <v>1184</v>
      </c>
      <c r="N7" s="1">
        <f>ROUNDUP(最重要的表!AG3*0.8,0)</f>
        <v>377</v>
      </c>
      <c r="O7" s="1">
        <f>ROUNDUP(最重要的表!AH3*0.8,0)</f>
        <v>29</v>
      </c>
      <c r="P7" s="1">
        <f>ROUNDUP(最重要的表!AI3*0.8,0)</f>
        <v>19</v>
      </c>
      <c r="Q7" s="1">
        <f t="shared" si="0"/>
        <v>54519</v>
      </c>
      <c r="R7" s="1">
        <f t="shared" si="1"/>
        <v>4184</v>
      </c>
      <c r="S7" s="1">
        <f t="shared" si="2"/>
        <v>2685</v>
      </c>
      <c r="T7" s="1">
        <v>180</v>
      </c>
      <c r="U7" s="1">
        <v>0</v>
      </c>
      <c r="V7" s="1">
        <v>25000</v>
      </c>
      <c r="W7" s="1">
        <f t="shared" ref="W7:W36" si="3">T7*0.6</f>
        <v>108</v>
      </c>
      <c r="Y7" s="1">
        <f>IF(L7&lt;L1868,1,0)</f>
        <v>1</v>
      </c>
      <c r="Z7" s="1">
        <f t="shared" ref="Z7:Z55" si="4">IF(L7&gt;L8,0,1)</f>
        <v>1</v>
      </c>
      <c r="AA7" s="1">
        <f>IF(L7&gt;L950,0,1)</f>
        <v>1</v>
      </c>
    </row>
    <row r="8" spans="1:29" x14ac:dyDescent="0.25">
      <c r="A8" s="1">
        <v>11013</v>
      </c>
      <c r="B8" s="1">
        <v>1</v>
      </c>
      <c r="C8" s="1" t="s">
        <v>63</v>
      </c>
      <c r="D8" s="1">
        <v>18</v>
      </c>
      <c r="E8" s="1" t="s">
        <v>98</v>
      </c>
      <c r="F8" s="1">
        <v>2</v>
      </c>
      <c r="G8" s="1">
        <v>0</v>
      </c>
      <c r="H8" s="1">
        <v>2</v>
      </c>
      <c r="I8" s="1">
        <v>5</v>
      </c>
      <c r="J8" s="1">
        <v>0</v>
      </c>
      <c r="K8" s="1">
        <f>ROUNDUP(最重要的表!AD4*0.8,0)</f>
        <v>25813</v>
      </c>
      <c r="L8" s="1">
        <f>ROUNDUP(最重要的表!AE4*0.8,0)</f>
        <v>1976</v>
      </c>
      <c r="M8" s="1">
        <f>ROUNDUP(最重要的表!AF4*0.8,0)</f>
        <v>1236</v>
      </c>
      <c r="N8" s="1">
        <f>ROUNDUP(最重要的表!AG4*0.8,0)</f>
        <v>398</v>
      </c>
      <c r="O8" s="1">
        <f>ROUNDUP(最重要的表!AH4*0.8,0)</f>
        <v>31</v>
      </c>
      <c r="P8" s="1">
        <f>ROUNDUP(最重要的表!AI4*0.8,0)</f>
        <v>20</v>
      </c>
      <c r="Q8" s="1">
        <f t="shared" si="0"/>
        <v>57255</v>
      </c>
      <c r="R8" s="1">
        <f t="shared" si="1"/>
        <v>4425</v>
      </c>
      <c r="S8" s="1">
        <f t="shared" si="2"/>
        <v>2816</v>
      </c>
      <c r="T8" s="1">
        <v>350</v>
      </c>
      <c r="U8" s="1">
        <v>0</v>
      </c>
      <c r="V8" s="1">
        <v>43000</v>
      </c>
      <c r="W8" s="1">
        <f t="shared" si="3"/>
        <v>210</v>
      </c>
      <c r="Y8" s="1">
        <f>IF(L8&lt;L1869,1,0)</f>
        <v>1</v>
      </c>
      <c r="Z8" s="1">
        <f t="shared" si="4"/>
        <v>1</v>
      </c>
      <c r="AA8" s="1">
        <f>IF(L8&gt;L951,0,1)</f>
        <v>1</v>
      </c>
    </row>
    <row r="9" spans="1:29" x14ac:dyDescent="0.25">
      <c r="A9" s="1">
        <v>11014</v>
      </c>
      <c r="B9" s="1">
        <v>1</v>
      </c>
      <c r="C9" s="1" t="s">
        <v>63</v>
      </c>
      <c r="D9" s="1">
        <v>18</v>
      </c>
      <c r="E9" s="1" t="s">
        <v>150</v>
      </c>
      <c r="F9" s="1">
        <v>3</v>
      </c>
      <c r="G9" s="1">
        <v>0</v>
      </c>
      <c r="H9" s="1">
        <v>3</v>
      </c>
      <c r="I9" s="1">
        <v>5</v>
      </c>
      <c r="J9" s="1">
        <v>0</v>
      </c>
      <c r="K9" s="1">
        <f>ROUNDUP(最重要的表!AD5*0.8,0)</f>
        <v>26880</v>
      </c>
      <c r="L9" s="1">
        <f>ROUNDUP(最重要的表!AE5*0.8,0)</f>
        <v>2057</v>
      </c>
      <c r="M9" s="1">
        <f>ROUNDUP(最重要的表!AF5*0.8,0)</f>
        <v>1286</v>
      </c>
      <c r="N9" s="1">
        <f>ROUNDUP(最重要的表!AG5*0.8,0)</f>
        <v>419</v>
      </c>
      <c r="O9" s="1">
        <f>ROUNDUP(最重要的表!AH5*0.8,0)</f>
        <v>32</v>
      </c>
      <c r="P9" s="1">
        <f>ROUNDUP(最重要的表!AI5*0.8,0)</f>
        <v>20</v>
      </c>
      <c r="Q9" s="1">
        <f t="shared" si="0"/>
        <v>59981</v>
      </c>
      <c r="R9" s="1">
        <f t="shared" si="1"/>
        <v>4585</v>
      </c>
      <c r="S9" s="1">
        <f t="shared" si="2"/>
        <v>2866</v>
      </c>
      <c r="T9" s="1">
        <v>600</v>
      </c>
      <c r="U9" s="1">
        <v>0</v>
      </c>
      <c r="V9" s="1">
        <v>67000</v>
      </c>
      <c r="W9" s="1">
        <f t="shared" si="3"/>
        <v>360</v>
      </c>
      <c r="Y9" s="1">
        <f>IF(L9&lt;L1870,1,0)</f>
        <v>1</v>
      </c>
      <c r="Z9" s="1">
        <f t="shared" si="4"/>
        <v>1</v>
      </c>
      <c r="AA9" s="1">
        <f>IF(L9&gt;L952,0,1)</f>
        <v>1</v>
      </c>
    </row>
    <row r="10" spans="1:29" x14ac:dyDescent="0.25">
      <c r="A10" s="1">
        <v>11015</v>
      </c>
      <c r="B10" s="1">
        <v>1</v>
      </c>
      <c r="C10" s="1" t="s">
        <v>63</v>
      </c>
      <c r="D10" s="1">
        <v>18</v>
      </c>
      <c r="E10" s="1" t="s">
        <v>151</v>
      </c>
      <c r="F10" s="1">
        <v>4</v>
      </c>
      <c r="G10" s="1">
        <v>0</v>
      </c>
      <c r="H10" s="1">
        <v>4</v>
      </c>
      <c r="I10" s="1">
        <v>20</v>
      </c>
      <c r="J10" s="1">
        <v>5</v>
      </c>
      <c r="K10" s="1">
        <f>ROUNDUP(最重要的表!AD6*0.8,0)</f>
        <v>27956</v>
      </c>
      <c r="L10" s="1">
        <f>ROUNDUP(最重要的表!AE6*0.8,0)</f>
        <v>2140</v>
      </c>
      <c r="M10" s="1">
        <f>ROUNDUP(最重要的表!AF6*0.8,0)</f>
        <v>1338</v>
      </c>
      <c r="N10" s="1">
        <f>ROUNDUP(最重要的表!AG6*0.8,0)</f>
        <v>440</v>
      </c>
      <c r="O10" s="1">
        <f>ROUNDUP(最重要的表!AH6*0.8,0)</f>
        <v>34</v>
      </c>
      <c r="P10" s="1">
        <f>ROUNDUP(最重要的表!AI6*0.8,0)</f>
        <v>22</v>
      </c>
      <c r="Q10" s="1">
        <f t="shared" si="0"/>
        <v>62716</v>
      </c>
      <c r="R10" s="1">
        <f t="shared" si="1"/>
        <v>4826</v>
      </c>
      <c r="S10" s="1">
        <f t="shared" si="2"/>
        <v>3076</v>
      </c>
      <c r="T10" s="1">
        <v>1000</v>
      </c>
      <c r="U10" s="1">
        <v>0</v>
      </c>
      <c r="V10" s="1">
        <v>100000</v>
      </c>
      <c r="W10" s="1">
        <f t="shared" si="3"/>
        <v>600</v>
      </c>
      <c r="Y10" s="1">
        <f>IF(L10&lt;L1871,1,0)</f>
        <v>1</v>
      </c>
      <c r="Z10" s="1">
        <f t="shared" si="4"/>
        <v>1</v>
      </c>
      <c r="AA10" s="1">
        <f>IF(L10&gt;L953,0,1)</f>
        <v>1</v>
      </c>
    </row>
    <row r="11" spans="1:29" x14ac:dyDescent="0.25">
      <c r="A11" s="1">
        <f t="shared" ref="A11:A99" si="5">A6+10</f>
        <v>11021</v>
      </c>
      <c r="B11" s="1">
        <v>1</v>
      </c>
      <c r="C11" s="1" t="s">
        <v>63</v>
      </c>
      <c r="D11" s="1">
        <v>18</v>
      </c>
      <c r="E11" s="1" t="s">
        <v>41</v>
      </c>
      <c r="F11" s="1">
        <v>5</v>
      </c>
      <c r="G11" s="1">
        <v>1</v>
      </c>
      <c r="H11" s="1">
        <v>0</v>
      </c>
      <c r="I11" s="1">
        <v>20</v>
      </c>
      <c r="J11" s="1">
        <v>5</v>
      </c>
      <c r="K11" s="6">
        <f>ROUNDUP(最重要的表!AD7*0.8,0)</f>
        <v>30768</v>
      </c>
      <c r="L11" s="7">
        <f>ROUNDUP(最重要的表!AE7*0.8,0)</f>
        <v>2355</v>
      </c>
      <c r="M11" s="8">
        <f>ROUNDUP(最重要的表!AF7*0.8,0)</f>
        <v>1472</v>
      </c>
      <c r="N11" s="6">
        <f>ROUNDUP(最重要的表!AG7*0.8,0)</f>
        <v>472</v>
      </c>
      <c r="O11" s="7">
        <f>ROUNDUP(最重要的表!AH7*0.8,0)</f>
        <v>36</v>
      </c>
      <c r="P11" s="8">
        <f>ROUNDUP(最重要的表!AI7*0.8,0)</f>
        <v>24</v>
      </c>
      <c r="Q11" s="6">
        <f t="shared" si="0"/>
        <v>68056</v>
      </c>
      <c r="R11" s="7">
        <f t="shared" si="1"/>
        <v>5199</v>
      </c>
      <c r="S11" s="8">
        <f t="shared" si="2"/>
        <v>3368</v>
      </c>
      <c r="T11" s="6">
        <v>1500</v>
      </c>
      <c r="U11" s="7">
        <v>0</v>
      </c>
      <c r="V11" s="8">
        <v>140000</v>
      </c>
      <c r="W11" s="1">
        <f t="shared" si="3"/>
        <v>900</v>
      </c>
      <c r="Y11" s="1">
        <f>IF(L11&lt;L1872,1,0)</f>
        <v>1</v>
      </c>
      <c r="Z11" s="1">
        <f t="shared" si="4"/>
        <v>1</v>
      </c>
      <c r="AA11" s="1">
        <f>IF(L11&gt;L954,0,1)</f>
        <v>1</v>
      </c>
    </row>
    <row r="12" spans="1:29" x14ac:dyDescent="0.25">
      <c r="A12" s="1">
        <f t="shared" si="5"/>
        <v>11022</v>
      </c>
      <c r="B12" s="1">
        <v>1</v>
      </c>
      <c r="C12" s="1" t="s">
        <v>63</v>
      </c>
      <c r="D12" s="1">
        <v>18</v>
      </c>
      <c r="E12" s="1" t="s">
        <v>99</v>
      </c>
      <c r="F12" s="1">
        <v>6</v>
      </c>
      <c r="G12" s="1">
        <v>1</v>
      </c>
      <c r="H12" s="1">
        <v>1</v>
      </c>
      <c r="I12" s="1">
        <v>20</v>
      </c>
      <c r="J12" s="1">
        <v>5</v>
      </c>
      <c r="K12" s="1">
        <f>ROUNDUP(最重要的表!AD8*0.8,0)</f>
        <v>32065</v>
      </c>
      <c r="L12" s="1">
        <f>ROUNDUP(最重要的表!AE8*0.8,0)</f>
        <v>2454</v>
      </c>
      <c r="M12" s="1">
        <f>ROUNDUP(最重要的表!AF8*0.8,0)</f>
        <v>1534</v>
      </c>
      <c r="N12" s="1">
        <f>ROUNDUP(最重要的表!AG8*0.8,0)</f>
        <v>492</v>
      </c>
      <c r="O12" s="1">
        <f>ROUNDUP(最重要的表!AH8*0.8,0)</f>
        <v>38</v>
      </c>
      <c r="P12" s="1">
        <f>ROUNDUP(最重要的表!AI8*0.8,0)</f>
        <v>24</v>
      </c>
      <c r="Q12" s="1">
        <f t="shared" si="0"/>
        <v>70933</v>
      </c>
      <c r="R12" s="1">
        <f t="shared" si="1"/>
        <v>5456</v>
      </c>
      <c r="S12" s="1">
        <f t="shared" si="2"/>
        <v>3430</v>
      </c>
      <c r="T12" s="1">
        <v>2500</v>
      </c>
      <c r="U12" s="1">
        <v>0</v>
      </c>
      <c r="V12" s="1">
        <v>210000</v>
      </c>
      <c r="W12" s="1">
        <f t="shared" si="3"/>
        <v>1500</v>
      </c>
      <c r="Y12" s="1">
        <f>IF(L12&lt;L1873,1,0)</f>
        <v>1</v>
      </c>
      <c r="Z12" s="1">
        <f t="shared" si="4"/>
        <v>1</v>
      </c>
      <c r="AA12" s="1">
        <f>IF(L12&gt;L955,0,1)</f>
        <v>1</v>
      </c>
    </row>
    <row r="13" spans="1:29" x14ac:dyDescent="0.25">
      <c r="A13" s="1">
        <f t="shared" si="5"/>
        <v>11023</v>
      </c>
      <c r="B13" s="1">
        <v>1</v>
      </c>
      <c r="C13" s="1" t="s">
        <v>63</v>
      </c>
      <c r="D13" s="1">
        <v>18</v>
      </c>
      <c r="E13" s="1" t="s">
        <v>100</v>
      </c>
      <c r="F13" s="1">
        <v>7</v>
      </c>
      <c r="G13" s="1">
        <v>1</v>
      </c>
      <c r="H13" s="1">
        <v>2</v>
      </c>
      <c r="I13" s="1">
        <v>20</v>
      </c>
      <c r="J13" s="1">
        <v>5</v>
      </c>
      <c r="K13" s="1">
        <f>ROUNDUP(最重要的表!AD9*0.8,0)</f>
        <v>33361</v>
      </c>
      <c r="L13" s="1">
        <f>ROUNDUP(最重要的表!AE9*0.8,0)</f>
        <v>2553</v>
      </c>
      <c r="M13" s="1">
        <f>ROUNDUP(最重要的表!AF9*0.8,0)</f>
        <v>1596</v>
      </c>
      <c r="N13" s="1">
        <f>ROUNDUP(最重要的表!AG9*0.8,0)</f>
        <v>524</v>
      </c>
      <c r="O13" s="1">
        <f>ROUNDUP(最重要的表!AH9*0.8,0)</f>
        <v>40</v>
      </c>
      <c r="P13" s="1">
        <f>ROUNDUP(最重要的表!AI9*0.8,0)</f>
        <v>26</v>
      </c>
      <c r="Q13" s="1">
        <f t="shared" si="0"/>
        <v>74757</v>
      </c>
      <c r="R13" s="1">
        <f t="shared" si="1"/>
        <v>5713</v>
      </c>
      <c r="S13" s="1">
        <f t="shared" si="2"/>
        <v>3650</v>
      </c>
      <c r="T13" s="1">
        <v>3500</v>
      </c>
      <c r="U13" s="1">
        <v>0</v>
      </c>
      <c r="V13" s="1">
        <v>270000</v>
      </c>
      <c r="W13" s="1">
        <f t="shared" si="3"/>
        <v>2100</v>
      </c>
      <c r="Y13" s="1">
        <f>IF(L13&lt;L1874,1,0)</f>
        <v>1</v>
      </c>
      <c r="Z13" s="1">
        <f t="shared" si="4"/>
        <v>1</v>
      </c>
      <c r="AA13" s="1">
        <f>IF(L13&gt;L956,0,1)</f>
        <v>1</v>
      </c>
    </row>
    <row r="14" spans="1:29" x14ac:dyDescent="0.25">
      <c r="A14" s="1">
        <f t="shared" si="5"/>
        <v>11024</v>
      </c>
      <c r="B14" s="1">
        <v>1</v>
      </c>
      <c r="C14" s="1" t="s">
        <v>63</v>
      </c>
      <c r="D14" s="1">
        <v>18</v>
      </c>
      <c r="E14" s="1" t="s">
        <v>101</v>
      </c>
      <c r="F14" s="1">
        <v>8</v>
      </c>
      <c r="G14" s="1">
        <v>1</v>
      </c>
      <c r="H14" s="1">
        <v>3</v>
      </c>
      <c r="I14" s="1">
        <v>20</v>
      </c>
      <c r="J14" s="1">
        <v>5</v>
      </c>
      <c r="K14" s="1">
        <f>ROUNDUP(最重要的表!AD10*0.8,0)</f>
        <v>34658</v>
      </c>
      <c r="L14" s="1">
        <f>ROUNDUP(最重要的表!AE10*0.8,0)</f>
        <v>2652</v>
      </c>
      <c r="M14" s="1">
        <f>ROUNDUP(最重要的表!AF10*0.8,0)</f>
        <v>1658</v>
      </c>
      <c r="N14" s="1">
        <f>ROUNDUP(最重要的表!AG10*0.8,0)</f>
        <v>555</v>
      </c>
      <c r="O14" s="1">
        <f>ROUNDUP(最重要的表!AH10*0.8,0)</f>
        <v>43</v>
      </c>
      <c r="P14" s="1">
        <f>ROUNDUP(最重要的表!AI10*0.8,0)</f>
        <v>28</v>
      </c>
      <c r="Q14" s="1">
        <f t="shared" si="0"/>
        <v>78503</v>
      </c>
      <c r="R14" s="1">
        <f t="shared" si="1"/>
        <v>6049</v>
      </c>
      <c r="S14" s="1">
        <f t="shared" si="2"/>
        <v>3870</v>
      </c>
      <c r="T14" s="1">
        <v>5000</v>
      </c>
      <c r="U14" s="1">
        <v>0</v>
      </c>
      <c r="V14" s="1">
        <v>360000</v>
      </c>
      <c r="W14" s="1">
        <f t="shared" si="3"/>
        <v>3000</v>
      </c>
      <c r="Y14" s="1">
        <f>IF(L14&lt;L1875,1,0)</f>
        <v>1</v>
      </c>
      <c r="Z14" s="1">
        <f t="shared" si="4"/>
        <v>1</v>
      </c>
      <c r="AA14" s="1">
        <f>IF(L14&gt;L957,0,1)</f>
        <v>1</v>
      </c>
    </row>
    <row r="15" spans="1:29" x14ac:dyDescent="0.25">
      <c r="A15" s="1">
        <f t="shared" si="5"/>
        <v>11025</v>
      </c>
      <c r="B15" s="1">
        <v>1</v>
      </c>
      <c r="C15" s="1" t="s">
        <v>63</v>
      </c>
      <c r="D15" s="1">
        <v>18</v>
      </c>
      <c r="E15" s="1" t="s">
        <v>102</v>
      </c>
      <c r="F15" s="1">
        <v>9</v>
      </c>
      <c r="G15" s="1">
        <v>1</v>
      </c>
      <c r="H15" s="1">
        <v>4</v>
      </c>
      <c r="I15" s="1">
        <v>30</v>
      </c>
      <c r="J15" s="1">
        <v>15</v>
      </c>
      <c r="K15" s="1">
        <f>ROUNDUP(最重要的表!AD11*0.8,0)</f>
        <v>35944</v>
      </c>
      <c r="L15" s="1">
        <f>ROUNDUP(最重要的表!AE11*0.8,0)</f>
        <v>2751</v>
      </c>
      <c r="M15" s="1">
        <f>ROUNDUP(最重要的表!AF11*0.8,0)</f>
        <v>1720</v>
      </c>
      <c r="N15" s="1">
        <f>ROUNDUP(最重要的表!AG11*0.8,0)</f>
        <v>576</v>
      </c>
      <c r="O15" s="1">
        <f>ROUNDUP(最重要的表!AH11*0.8,0)</f>
        <v>44</v>
      </c>
      <c r="P15" s="1">
        <f>ROUNDUP(最重要的表!AI11*0.8,0)</f>
        <v>28</v>
      </c>
      <c r="Q15" s="1">
        <f t="shared" si="0"/>
        <v>81448</v>
      </c>
      <c r="R15" s="1">
        <f t="shared" si="1"/>
        <v>6227</v>
      </c>
      <c r="S15" s="1">
        <f t="shared" si="2"/>
        <v>3932</v>
      </c>
      <c r="T15" s="1">
        <v>6500</v>
      </c>
      <c r="U15" s="1">
        <v>0</v>
      </c>
      <c r="V15" s="1">
        <v>450000</v>
      </c>
      <c r="W15" s="1">
        <f t="shared" si="3"/>
        <v>3900</v>
      </c>
      <c r="Y15" s="1">
        <f>IF(L15&lt;L1876,1,0)</f>
        <v>1</v>
      </c>
      <c r="Z15" s="1">
        <f t="shared" si="4"/>
        <v>1</v>
      </c>
      <c r="AA15" s="1">
        <f>IF(L15&gt;L958,0,1)</f>
        <v>1</v>
      </c>
    </row>
    <row r="16" spans="1:29" x14ac:dyDescent="0.25">
      <c r="A16" s="1">
        <f t="shared" si="5"/>
        <v>11031</v>
      </c>
      <c r="B16" s="1">
        <v>1</v>
      </c>
      <c r="C16" s="1" t="s">
        <v>63</v>
      </c>
      <c r="D16" s="1">
        <v>18</v>
      </c>
      <c r="E16" s="1" t="s">
        <v>42</v>
      </c>
      <c r="F16" s="1">
        <v>10</v>
      </c>
      <c r="G16" s="1">
        <f>G12+1</f>
        <v>2</v>
      </c>
      <c r="H16" s="1">
        <v>0</v>
      </c>
      <c r="I16" s="1">
        <v>30</v>
      </c>
      <c r="J16" s="1">
        <v>15</v>
      </c>
      <c r="K16" s="6">
        <f>ROUNDUP(最重要的表!AD12*0.8,0)</f>
        <v>39383</v>
      </c>
      <c r="L16" s="7">
        <f>ROUNDUP(最重要的表!AE12*0.8,0)</f>
        <v>3014</v>
      </c>
      <c r="M16" s="8">
        <f>ROUNDUP(最重要的表!AF12*0.8,0)</f>
        <v>1884</v>
      </c>
      <c r="N16" s="6">
        <f>ROUNDUP(最重要的表!AG12*0.8,0)</f>
        <v>607</v>
      </c>
      <c r="O16" s="7">
        <f>ROUNDUP(最重要的表!AH12*0.8,0)</f>
        <v>47</v>
      </c>
      <c r="P16" s="8">
        <f>ROUNDUP(最重要的表!AI12*0.8,0)</f>
        <v>30</v>
      </c>
      <c r="Q16" s="6">
        <f t="shared" si="0"/>
        <v>87336</v>
      </c>
      <c r="R16" s="7">
        <f t="shared" si="1"/>
        <v>6727</v>
      </c>
      <c r="S16" s="8">
        <f t="shared" si="2"/>
        <v>4254</v>
      </c>
      <c r="T16" s="6">
        <v>7500</v>
      </c>
      <c r="U16" s="7">
        <v>0</v>
      </c>
      <c r="V16" s="8">
        <v>580000</v>
      </c>
      <c r="W16" s="1">
        <f t="shared" si="3"/>
        <v>4500</v>
      </c>
      <c r="Y16" s="1">
        <f>IF(L16&lt;L1877,1,0)</f>
        <v>1</v>
      </c>
      <c r="Z16" s="1">
        <f t="shared" si="4"/>
        <v>1</v>
      </c>
      <c r="AA16" s="1">
        <f>IF(L16&gt;L959,0,1)</f>
        <v>1</v>
      </c>
    </row>
    <row r="17" spans="1:27" x14ac:dyDescent="0.25">
      <c r="A17" s="1">
        <f t="shared" si="5"/>
        <v>11032</v>
      </c>
      <c r="B17" s="1">
        <v>1</v>
      </c>
      <c r="C17" s="1" t="s">
        <v>63</v>
      </c>
      <c r="D17" s="1">
        <v>18</v>
      </c>
      <c r="E17" s="1" t="s">
        <v>103</v>
      </c>
      <c r="F17" s="1">
        <v>11</v>
      </c>
      <c r="G17" s="1">
        <v>2</v>
      </c>
      <c r="H17" s="1">
        <v>1</v>
      </c>
      <c r="I17" s="1">
        <v>30</v>
      </c>
      <c r="J17" s="1">
        <v>15</v>
      </c>
      <c r="K17" s="1">
        <f>ROUNDUP(最重要的表!AD13*0.8,0)</f>
        <v>41160</v>
      </c>
      <c r="L17" s="1">
        <f>ROUNDUP(最重要的表!AE13*0.8,0)</f>
        <v>3150</v>
      </c>
      <c r="M17" s="1">
        <f>ROUNDUP(最重要的表!AF13*0.8,0)</f>
        <v>1969</v>
      </c>
      <c r="N17" s="1">
        <f>ROUNDUP(最重要的表!AG13*0.8,0)</f>
        <v>639</v>
      </c>
      <c r="O17" s="1">
        <f>ROUNDUP(最重要的表!AH13*0.8,0)</f>
        <v>49</v>
      </c>
      <c r="P17" s="1">
        <f>ROUNDUP(最重要的表!AI13*0.8,0)</f>
        <v>32</v>
      </c>
      <c r="Q17" s="1">
        <f t="shared" si="0"/>
        <v>91641</v>
      </c>
      <c r="R17" s="1">
        <f t="shared" si="1"/>
        <v>7021</v>
      </c>
      <c r="S17" s="1">
        <f t="shared" si="2"/>
        <v>4497</v>
      </c>
      <c r="T17" s="1">
        <v>8500</v>
      </c>
      <c r="U17" s="1">
        <v>0</v>
      </c>
      <c r="V17" s="1">
        <v>730000</v>
      </c>
      <c r="W17" s="1">
        <f t="shared" si="3"/>
        <v>5100</v>
      </c>
      <c r="Y17" s="1">
        <f>IF(L17&lt;L1878,1,0)</f>
        <v>1</v>
      </c>
      <c r="Z17" s="1">
        <f t="shared" si="4"/>
        <v>1</v>
      </c>
      <c r="AA17" s="1">
        <f>IF(L17&gt;L960,0,1)</f>
        <v>1</v>
      </c>
    </row>
    <row r="18" spans="1:27" x14ac:dyDescent="0.25">
      <c r="A18" s="1">
        <f t="shared" si="5"/>
        <v>11033</v>
      </c>
      <c r="B18" s="1">
        <v>1</v>
      </c>
      <c r="C18" s="1" t="s">
        <v>63</v>
      </c>
      <c r="D18" s="1">
        <v>18</v>
      </c>
      <c r="E18" s="1" t="s">
        <v>104</v>
      </c>
      <c r="F18" s="1">
        <v>12</v>
      </c>
      <c r="G18" s="1">
        <v>2</v>
      </c>
      <c r="H18" s="1">
        <v>2</v>
      </c>
      <c r="I18" s="1">
        <v>30</v>
      </c>
      <c r="J18" s="1">
        <v>15</v>
      </c>
      <c r="K18" s="1">
        <f>ROUNDUP(最重要的表!AD14*0.8,0)</f>
        <v>42938</v>
      </c>
      <c r="L18" s="1">
        <f>ROUNDUP(最重要的表!AE14*0.8,0)</f>
        <v>3286</v>
      </c>
      <c r="M18" s="1">
        <f>ROUNDUP(最重要的表!AF14*0.8,0)</f>
        <v>2054</v>
      </c>
      <c r="N18" s="1">
        <f>ROUNDUP(最重要的表!AG14*0.8,0)</f>
        <v>680</v>
      </c>
      <c r="O18" s="1">
        <f>ROUNDUP(最重要的表!AH14*0.8,0)</f>
        <v>52</v>
      </c>
      <c r="P18" s="1">
        <f>ROUNDUP(最重要的表!AI14*0.8,0)</f>
        <v>33</v>
      </c>
      <c r="Q18" s="1">
        <f t="shared" si="0"/>
        <v>96658</v>
      </c>
      <c r="R18" s="1">
        <f t="shared" si="1"/>
        <v>7394</v>
      </c>
      <c r="S18" s="1">
        <f t="shared" si="2"/>
        <v>4661</v>
      </c>
      <c r="T18" s="1">
        <v>9000</v>
      </c>
      <c r="U18" s="1">
        <v>0</v>
      </c>
      <c r="V18" s="1">
        <v>870000</v>
      </c>
      <c r="W18" s="1">
        <f t="shared" si="3"/>
        <v>5400</v>
      </c>
      <c r="Y18" s="1">
        <f>IF(L18&lt;L1879,1,0)</f>
        <v>1</v>
      </c>
      <c r="Z18" s="1">
        <f t="shared" si="4"/>
        <v>1</v>
      </c>
      <c r="AA18" s="1">
        <f>IF(L18&gt;L961,0,1)</f>
        <v>1</v>
      </c>
    </row>
    <row r="19" spans="1:27" x14ac:dyDescent="0.25">
      <c r="A19" s="1">
        <f t="shared" si="5"/>
        <v>11034</v>
      </c>
      <c r="B19" s="1">
        <v>1</v>
      </c>
      <c r="C19" s="1" t="s">
        <v>63</v>
      </c>
      <c r="D19" s="1">
        <v>18</v>
      </c>
      <c r="E19" s="1" t="s">
        <v>105</v>
      </c>
      <c r="F19" s="1">
        <v>13</v>
      </c>
      <c r="G19" s="1">
        <v>2</v>
      </c>
      <c r="H19" s="1">
        <v>3</v>
      </c>
      <c r="I19" s="1">
        <v>30</v>
      </c>
      <c r="J19" s="1">
        <v>15</v>
      </c>
      <c r="K19" s="1">
        <f>ROUNDUP(最重要的表!AD15*0.8,0)</f>
        <v>44715</v>
      </c>
      <c r="L19" s="1">
        <f>ROUNDUP(最重要的表!AE15*0.8,0)</f>
        <v>3422</v>
      </c>
      <c r="M19" s="1">
        <f>ROUNDUP(最重要的表!AF15*0.8,0)</f>
        <v>2140</v>
      </c>
      <c r="N19" s="1">
        <f>ROUNDUP(最重要的表!AG15*0.8,0)</f>
        <v>712</v>
      </c>
      <c r="O19" s="1">
        <f>ROUNDUP(最重要的表!AH15*0.8,0)</f>
        <v>55</v>
      </c>
      <c r="P19" s="1">
        <f>ROUNDUP(最重要的表!AI15*0.8,0)</f>
        <v>35</v>
      </c>
      <c r="Q19" s="1">
        <f t="shared" si="0"/>
        <v>100963</v>
      </c>
      <c r="R19" s="1">
        <f t="shared" si="1"/>
        <v>7767</v>
      </c>
      <c r="S19" s="1">
        <f t="shared" si="2"/>
        <v>4905</v>
      </c>
      <c r="T19" s="1">
        <v>10000</v>
      </c>
      <c r="U19" s="1">
        <v>0</v>
      </c>
      <c r="V19" s="1">
        <v>1050000</v>
      </c>
      <c r="W19" s="1">
        <f t="shared" si="3"/>
        <v>6000</v>
      </c>
      <c r="Y19" s="1">
        <f>IF(L19&lt;L1880,1,0)</f>
        <v>1</v>
      </c>
      <c r="Z19" s="1">
        <f t="shared" si="4"/>
        <v>1</v>
      </c>
      <c r="AA19" s="1">
        <f>IF(L19&gt;L962,0,1)</f>
        <v>1</v>
      </c>
    </row>
    <row r="20" spans="1:27" x14ac:dyDescent="0.25">
      <c r="A20" s="1">
        <f t="shared" si="5"/>
        <v>11035</v>
      </c>
      <c r="B20" s="1">
        <v>1</v>
      </c>
      <c r="C20" s="1" t="s">
        <v>63</v>
      </c>
      <c r="D20" s="1">
        <v>18</v>
      </c>
      <c r="E20" s="1" t="s">
        <v>106</v>
      </c>
      <c r="F20" s="1">
        <v>14</v>
      </c>
      <c r="G20" s="1">
        <v>2</v>
      </c>
      <c r="H20" s="1">
        <v>4</v>
      </c>
      <c r="I20" s="1">
        <v>40</v>
      </c>
      <c r="J20" s="1">
        <v>35</v>
      </c>
      <c r="K20" s="1">
        <f>ROUNDUP(最重要的表!AD16*0.8,0)</f>
        <v>46492</v>
      </c>
      <c r="L20" s="1">
        <f>ROUNDUP(最重要的表!AE16*0.8,0)</f>
        <v>3558</v>
      </c>
      <c r="M20" s="1">
        <f>ROUNDUP(最重要的表!AF16*0.8,0)</f>
        <v>2224</v>
      </c>
      <c r="N20" s="1">
        <f>ROUNDUP(最重要的表!AG16*0.8,0)</f>
        <v>743</v>
      </c>
      <c r="O20" s="1">
        <f>ROUNDUP(最重要的表!AH16*0.8,0)</f>
        <v>57</v>
      </c>
      <c r="P20" s="1">
        <f>ROUNDUP(最重要的表!AI16*0.8,0)</f>
        <v>36</v>
      </c>
      <c r="Q20" s="1">
        <f t="shared" si="0"/>
        <v>105189</v>
      </c>
      <c r="R20" s="1">
        <f t="shared" si="1"/>
        <v>8061</v>
      </c>
      <c r="S20" s="1">
        <f t="shared" si="2"/>
        <v>5068</v>
      </c>
      <c r="T20" s="1">
        <v>11500</v>
      </c>
      <c r="U20" s="1">
        <v>0</v>
      </c>
      <c r="V20" s="1">
        <v>1270000</v>
      </c>
      <c r="W20" s="1">
        <f t="shared" si="3"/>
        <v>6900</v>
      </c>
      <c r="Y20" s="1">
        <f>IF(L20&lt;L1881,1,0)</f>
        <v>1</v>
      </c>
      <c r="Z20" s="1">
        <f t="shared" si="4"/>
        <v>1</v>
      </c>
      <c r="AA20" s="1">
        <f>IF(L20&gt;L963,0,1)</f>
        <v>1</v>
      </c>
    </row>
    <row r="21" spans="1:27" x14ac:dyDescent="0.25">
      <c r="A21" s="1">
        <f t="shared" si="5"/>
        <v>11041</v>
      </c>
      <c r="B21" s="1">
        <v>1</v>
      </c>
      <c r="C21" s="1" t="s">
        <v>63</v>
      </c>
      <c r="D21" s="1">
        <v>18</v>
      </c>
      <c r="E21" s="1" t="s">
        <v>43</v>
      </c>
      <c r="F21" s="1">
        <v>15</v>
      </c>
      <c r="G21" s="1">
        <v>3</v>
      </c>
      <c r="H21" s="1">
        <v>0</v>
      </c>
      <c r="I21" s="1">
        <v>40</v>
      </c>
      <c r="J21" s="1">
        <v>35</v>
      </c>
      <c r="K21" s="6">
        <f>ROUNDUP(最重要的表!AD17*0.8,0)</f>
        <v>51207</v>
      </c>
      <c r="L21" s="7">
        <f>ROUNDUP(最重要的表!AE17*0.8,0)</f>
        <v>3919</v>
      </c>
      <c r="M21" s="8">
        <f>ROUNDUP(最重要的表!AF17*0.8,0)</f>
        <v>2450</v>
      </c>
      <c r="N21" s="6">
        <f>ROUNDUP(最重要的表!AG17*0.8,0)</f>
        <v>796</v>
      </c>
      <c r="O21" s="7">
        <f>ROUNDUP(最重要的表!AH17*0.8,0)</f>
        <v>61</v>
      </c>
      <c r="P21" s="8">
        <f>ROUNDUP(最重要的表!AI17*0.8,0)</f>
        <v>39</v>
      </c>
      <c r="Q21" s="6">
        <f t="shared" si="0"/>
        <v>114091</v>
      </c>
      <c r="R21" s="7">
        <f t="shared" si="1"/>
        <v>8738</v>
      </c>
      <c r="S21" s="8">
        <f t="shared" si="2"/>
        <v>5531</v>
      </c>
      <c r="T21" s="6">
        <v>13500</v>
      </c>
      <c r="U21" s="7">
        <v>0</v>
      </c>
      <c r="V21" s="8">
        <v>1500000</v>
      </c>
      <c r="W21" s="1">
        <f t="shared" si="3"/>
        <v>8100</v>
      </c>
      <c r="Y21" s="1">
        <f>IF(L21&lt;L1882,1,0)</f>
        <v>1</v>
      </c>
      <c r="Z21" s="1">
        <f t="shared" si="4"/>
        <v>1</v>
      </c>
      <c r="AA21" s="1">
        <f>IF(L21&gt;L964,0,1)</f>
        <v>1</v>
      </c>
    </row>
    <row r="22" spans="1:27" x14ac:dyDescent="0.25">
      <c r="A22" s="1">
        <f t="shared" si="5"/>
        <v>11042</v>
      </c>
      <c r="B22" s="1">
        <v>1</v>
      </c>
      <c r="C22" s="1" t="s">
        <v>63</v>
      </c>
      <c r="D22" s="1">
        <v>18</v>
      </c>
      <c r="E22" s="1" t="s">
        <v>181</v>
      </c>
      <c r="F22" s="1">
        <v>16</v>
      </c>
      <c r="G22" s="1">
        <v>3</v>
      </c>
      <c r="H22" s="1">
        <v>1</v>
      </c>
      <c r="I22" s="1">
        <v>40</v>
      </c>
      <c r="J22" s="1">
        <v>35</v>
      </c>
      <c r="K22" s="1">
        <f>ROUNDUP(最重要的表!AD18*0.8,0)</f>
        <v>54438</v>
      </c>
      <c r="L22" s="1">
        <f>ROUNDUP(最重要的表!AE18*0.8,0)</f>
        <v>4166</v>
      </c>
      <c r="M22" s="1">
        <f>ROUNDUP(最重要的表!AF18*0.8,0)</f>
        <v>2604</v>
      </c>
      <c r="N22" s="1">
        <f>ROUNDUP(最重要的表!AG18*0.8,0)</f>
        <v>848</v>
      </c>
      <c r="O22" s="1">
        <f>ROUNDUP(最重要的表!AH18*0.8,0)</f>
        <v>65</v>
      </c>
      <c r="P22" s="1">
        <f>ROUNDUP(最重要的表!AI18*0.8,0)</f>
        <v>41</v>
      </c>
      <c r="Q22" s="1">
        <f t="shared" si="0"/>
        <v>121430</v>
      </c>
      <c r="R22" s="1">
        <f t="shared" si="1"/>
        <v>9301</v>
      </c>
      <c r="S22" s="1">
        <f t="shared" si="2"/>
        <v>5843</v>
      </c>
      <c r="T22" s="1">
        <v>15000</v>
      </c>
      <c r="U22" s="1">
        <v>0</v>
      </c>
      <c r="V22" s="1">
        <v>1760000</v>
      </c>
      <c r="W22" s="1">
        <f t="shared" si="3"/>
        <v>9000</v>
      </c>
      <c r="Y22" s="1">
        <f>IF(L22&lt;L1883,1,0)</f>
        <v>1</v>
      </c>
      <c r="Z22" s="1">
        <f t="shared" si="4"/>
        <v>1</v>
      </c>
      <c r="AA22" s="1">
        <f>IF(L22&gt;L965,0,1)</f>
        <v>1</v>
      </c>
    </row>
    <row r="23" spans="1:27" x14ac:dyDescent="0.25">
      <c r="A23" s="1">
        <f t="shared" si="5"/>
        <v>11043</v>
      </c>
      <c r="B23" s="1">
        <v>1</v>
      </c>
      <c r="C23" s="1" t="s">
        <v>63</v>
      </c>
      <c r="D23" s="1">
        <v>18</v>
      </c>
      <c r="E23" s="1" t="s">
        <v>182</v>
      </c>
      <c r="F23" s="1">
        <v>17</v>
      </c>
      <c r="G23" s="1">
        <v>3</v>
      </c>
      <c r="H23" s="1">
        <v>2</v>
      </c>
      <c r="I23" s="1">
        <v>40</v>
      </c>
      <c r="J23" s="1">
        <v>35</v>
      </c>
      <c r="K23" s="1">
        <f>ROUNDUP(最重要的表!AD19*0.8,0)</f>
        <v>57668</v>
      </c>
      <c r="L23" s="1">
        <f>ROUNDUP(最重要的表!AE19*0.8,0)</f>
        <v>4413</v>
      </c>
      <c r="M23" s="1">
        <f>ROUNDUP(最重要的表!AF19*0.8,0)</f>
        <v>2759</v>
      </c>
      <c r="N23" s="1">
        <f>ROUNDUP(最重要的表!AG19*0.8,0)</f>
        <v>900</v>
      </c>
      <c r="O23" s="1">
        <f>ROUNDUP(最重要的表!AH19*0.8,0)</f>
        <v>69</v>
      </c>
      <c r="P23" s="1">
        <f>ROUNDUP(最重要的表!AI19*0.8,0)</f>
        <v>44</v>
      </c>
      <c r="Q23" s="1">
        <f t="shared" si="0"/>
        <v>128768</v>
      </c>
      <c r="R23" s="1">
        <f t="shared" si="1"/>
        <v>9864</v>
      </c>
      <c r="S23" s="1">
        <f t="shared" si="2"/>
        <v>6235</v>
      </c>
      <c r="T23" s="1">
        <v>17000</v>
      </c>
      <c r="U23" s="1">
        <v>0</v>
      </c>
      <c r="V23" s="1">
        <v>2000000</v>
      </c>
      <c r="W23" s="1">
        <f t="shared" si="3"/>
        <v>10200</v>
      </c>
      <c r="Y23" s="1">
        <f>IF(L23&lt;L1884,1,0)</f>
        <v>1</v>
      </c>
      <c r="Z23" s="1">
        <f t="shared" si="4"/>
        <v>1</v>
      </c>
      <c r="AA23" s="1">
        <f>IF(L23&gt;L966,0,1)</f>
        <v>1</v>
      </c>
    </row>
    <row r="24" spans="1:27" x14ac:dyDescent="0.25">
      <c r="A24" s="1">
        <f t="shared" si="5"/>
        <v>11044</v>
      </c>
      <c r="B24" s="1">
        <v>1</v>
      </c>
      <c r="C24" s="1" t="s">
        <v>63</v>
      </c>
      <c r="D24" s="1">
        <v>18</v>
      </c>
      <c r="E24" s="1" t="s">
        <v>183</v>
      </c>
      <c r="F24" s="1">
        <v>18</v>
      </c>
      <c r="G24" s="1">
        <v>3</v>
      </c>
      <c r="H24" s="1">
        <v>3</v>
      </c>
      <c r="I24" s="1">
        <v>40</v>
      </c>
      <c r="J24" s="1">
        <v>35</v>
      </c>
      <c r="K24" s="1">
        <f>ROUNDUP(最重要的表!AD20*0.8,0)</f>
        <v>60909</v>
      </c>
      <c r="L24" s="1">
        <f>ROUNDUP(最重要的表!AE20*0.8,0)</f>
        <v>4661</v>
      </c>
      <c r="M24" s="1">
        <f>ROUNDUP(最重要的表!AF20*0.8,0)</f>
        <v>2914</v>
      </c>
      <c r="N24" s="1">
        <f>ROUNDUP(最重要的表!AG20*0.8,0)</f>
        <v>952</v>
      </c>
      <c r="O24" s="1">
        <f>ROUNDUP(最重要的表!AH20*0.8,0)</f>
        <v>73</v>
      </c>
      <c r="P24" s="1">
        <f>ROUNDUP(最重要的表!AI20*0.8,0)</f>
        <v>46</v>
      </c>
      <c r="Q24" s="1">
        <f t="shared" si="0"/>
        <v>136117</v>
      </c>
      <c r="R24" s="1">
        <f t="shared" si="1"/>
        <v>10428</v>
      </c>
      <c r="S24" s="1">
        <f t="shared" si="2"/>
        <v>6548</v>
      </c>
      <c r="T24" s="1">
        <v>18500</v>
      </c>
      <c r="U24" s="1">
        <v>0</v>
      </c>
      <c r="V24" s="1">
        <v>2300000</v>
      </c>
      <c r="W24" s="1">
        <f t="shared" si="3"/>
        <v>11100</v>
      </c>
      <c r="Y24" s="1">
        <f>IF(L24&lt;L1885,1,0)</f>
        <v>1</v>
      </c>
      <c r="Z24" s="1">
        <f t="shared" si="4"/>
        <v>1</v>
      </c>
      <c r="AA24" s="1">
        <f>IF(L24&gt;L967,0,1)</f>
        <v>1</v>
      </c>
    </row>
    <row r="25" spans="1:27" x14ac:dyDescent="0.25">
      <c r="A25" s="1">
        <f t="shared" si="5"/>
        <v>11045</v>
      </c>
      <c r="B25" s="1">
        <v>1</v>
      </c>
      <c r="C25" s="1" t="s">
        <v>63</v>
      </c>
      <c r="D25" s="1">
        <v>18</v>
      </c>
      <c r="E25" s="1" t="s">
        <v>184</v>
      </c>
      <c r="F25" s="1">
        <v>19</v>
      </c>
      <c r="G25" s="1">
        <v>3</v>
      </c>
      <c r="H25" s="1">
        <v>4</v>
      </c>
      <c r="I25" s="1">
        <v>50</v>
      </c>
      <c r="J25" s="1">
        <v>45</v>
      </c>
      <c r="K25" s="1">
        <f>ROUNDUP(最重要的表!AD21*0.8,0)</f>
        <v>64140</v>
      </c>
      <c r="L25" s="1">
        <f>ROUNDUP(最重要的表!AE21*0.8,0)</f>
        <v>4908</v>
      </c>
      <c r="M25" s="1">
        <f>ROUNDUP(最重要的表!AF21*0.8,0)</f>
        <v>3068</v>
      </c>
      <c r="N25" s="1">
        <f>ROUNDUP(最重要的表!AG21*0.8,0)</f>
        <v>1004</v>
      </c>
      <c r="O25" s="1">
        <f>ROUNDUP(最重要的表!AH21*0.8,0)</f>
        <v>77</v>
      </c>
      <c r="P25" s="1">
        <f>ROUNDUP(最重要的表!AI21*0.8,0)</f>
        <v>48</v>
      </c>
      <c r="Q25" s="1">
        <f t="shared" si="0"/>
        <v>143456</v>
      </c>
      <c r="R25" s="1">
        <f t="shared" si="1"/>
        <v>10991</v>
      </c>
      <c r="S25" s="1">
        <f t="shared" si="2"/>
        <v>6860</v>
      </c>
      <c r="T25" s="1">
        <v>21000</v>
      </c>
      <c r="U25" s="1">
        <v>0</v>
      </c>
      <c r="V25" s="1">
        <v>2600000</v>
      </c>
      <c r="W25" s="1">
        <f t="shared" si="3"/>
        <v>12600</v>
      </c>
      <c r="Y25" s="1">
        <f>IF(L25&lt;L1886,1,0)</f>
        <v>1</v>
      </c>
      <c r="Z25" s="1">
        <f t="shared" si="4"/>
        <v>1</v>
      </c>
      <c r="AA25" s="1">
        <f>IF(L25&gt;L968,0,1)</f>
        <v>1</v>
      </c>
    </row>
    <row r="26" spans="1:27" x14ac:dyDescent="0.25">
      <c r="A26" s="1">
        <f t="shared" si="5"/>
        <v>11051</v>
      </c>
      <c r="B26" s="1">
        <v>1</v>
      </c>
      <c r="C26" s="1" t="s">
        <v>63</v>
      </c>
      <c r="D26" s="1">
        <v>18</v>
      </c>
      <c r="E26" s="1" t="s">
        <v>185</v>
      </c>
      <c r="F26" s="1">
        <v>20</v>
      </c>
      <c r="G26" s="1">
        <v>4</v>
      </c>
      <c r="H26" s="1">
        <v>0</v>
      </c>
      <c r="I26" s="1">
        <v>50</v>
      </c>
      <c r="J26" s="1">
        <v>45</v>
      </c>
      <c r="K26" s="6">
        <f>ROUNDUP(最重要的表!AD22*0.8,0)</f>
        <v>72712</v>
      </c>
      <c r="L26" s="7">
        <f>ROUNDUP(最重要的表!AE22*0.8,0)</f>
        <v>5564</v>
      </c>
      <c r="M26" s="8">
        <f>ROUNDUP(最重要的表!AF22*0.8,0)</f>
        <v>3478</v>
      </c>
      <c r="N26" s="6">
        <f>ROUNDUP(最重要的表!AG22*0.8,0)</f>
        <v>1120</v>
      </c>
      <c r="O26" s="7">
        <f>ROUNDUP(最重要的表!AH22*0.8,0)</f>
        <v>86</v>
      </c>
      <c r="P26" s="8">
        <f>ROUNDUP(最重要的表!AI22*0.8,0)</f>
        <v>54</v>
      </c>
      <c r="Q26" s="6">
        <f t="shared" si="0"/>
        <v>161192</v>
      </c>
      <c r="R26" s="7">
        <f t="shared" si="1"/>
        <v>12358</v>
      </c>
      <c r="S26" s="8">
        <f t="shared" si="2"/>
        <v>7744</v>
      </c>
      <c r="T26" s="6">
        <v>23500</v>
      </c>
      <c r="U26" s="7">
        <v>0</v>
      </c>
      <c r="V26" s="8">
        <v>2900000</v>
      </c>
      <c r="W26" s="1">
        <f t="shared" si="3"/>
        <v>14100</v>
      </c>
      <c r="Y26" s="1">
        <f>IF(L26&lt;L1887,1,0)</f>
        <v>1</v>
      </c>
      <c r="Z26" s="1">
        <f t="shared" si="4"/>
        <v>1</v>
      </c>
      <c r="AA26" s="1">
        <f>IF(L26&gt;L969,0,1)</f>
        <v>1</v>
      </c>
    </row>
    <row r="27" spans="1:27" x14ac:dyDescent="0.25">
      <c r="A27" s="1">
        <f t="shared" si="5"/>
        <v>11052</v>
      </c>
      <c r="B27" s="1">
        <v>1</v>
      </c>
      <c r="C27" s="1" t="s">
        <v>63</v>
      </c>
      <c r="D27" s="1">
        <v>18</v>
      </c>
      <c r="E27" s="1" t="s">
        <v>186</v>
      </c>
      <c r="F27" s="1">
        <v>21</v>
      </c>
      <c r="G27" s="1">
        <v>4</v>
      </c>
      <c r="H27" s="1">
        <v>1</v>
      </c>
      <c r="I27" s="1">
        <v>50</v>
      </c>
      <c r="J27" s="1">
        <v>45</v>
      </c>
      <c r="K27" s="1">
        <f>ROUNDUP(最重要的表!AD23*0.8,0)</f>
        <v>75995</v>
      </c>
      <c r="L27" s="1">
        <f>ROUNDUP(最重要的表!AE23*0.8,0)</f>
        <v>5816</v>
      </c>
      <c r="M27" s="1">
        <f>ROUNDUP(最重要的表!AF23*0.8,0)</f>
        <v>3636</v>
      </c>
      <c r="N27" s="1">
        <f>ROUNDUP(最重要的表!AG23*0.8,0)</f>
        <v>1172</v>
      </c>
      <c r="O27" s="1">
        <f>ROUNDUP(最重要的表!AH23*0.8,0)</f>
        <v>90</v>
      </c>
      <c r="P27" s="1">
        <f>ROUNDUP(最重要的表!AI23*0.8,0)</f>
        <v>56</v>
      </c>
      <c r="Q27" s="1">
        <f t="shared" si="0"/>
        <v>168583</v>
      </c>
      <c r="R27" s="1">
        <f t="shared" si="1"/>
        <v>12926</v>
      </c>
      <c r="S27" s="1">
        <f t="shared" si="2"/>
        <v>8060</v>
      </c>
      <c r="T27" s="1">
        <v>26000</v>
      </c>
      <c r="U27" s="1">
        <v>0</v>
      </c>
      <c r="V27" s="1">
        <v>3200000</v>
      </c>
      <c r="W27" s="1">
        <f t="shared" si="3"/>
        <v>15600</v>
      </c>
      <c r="Y27" s="1">
        <f>IF(L27&lt;L1888,1,0)</f>
        <v>1</v>
      </c>
      <c r="Z27" s="1">
        <f t="shared" si="4"/>
        <v>1</v>
      </c>
      <c r="AA27" s="1">
        <f>IF(L27&gt;L970,0,1)</f>
        <v>1</v>
      </c>
    </row>
    <row r="28" spans="1:27" x14ac:dyDescent="0.25">
      <c r="A28" s="1">
        <f t="shared" si="5"/>
        <v>11053</v>
      </c>
      <c r="B28" s="1">
        <v>1</v>
      </c>
      <c r="C28" s="1" t="s">
        <v>63</v>
      </c>
      <c r="D28" s="1">
        <v>18</v>
      </c>
      <c r="E28" s="1" t="s">
        <v>187</v>
      </c>
      <c r="F28" s="1">
        <v>22</v>
      </c>
      <c r="G28" s="1">
        <v>4</v>
      </c>
      <c r="H28" s="1">
        <v>2</v>
      </c>
      <c r="I28" s="1">
        <v>50</v>
      </c>
      <c r="J28" s="1">
        <v>45</v>
      </c>
      <c r="K28" s="1">
        <f>ROUNDUP(最重要的表!AD24*0.8,0)</f>
        <v>79267</v>
      </c>
      <c r="L28" s="1">
        <f>ROUNDUP(最重要的表!AE24*0.8,0)</f>
        <v>6066</v>
      </c>
      <c r="M28" s="1">
        <f>ROUNDUP(最重要的表!AF24*0.8,0)</f>
        <v>3792</v>
      </c>
      <c r="N28" s="1">
        <f>ROUNDUP(最重要的表!AG24*0.8,0)</f>
        <v>1235</v>
      </c>
      <c r="O28" s="1">
        <f>ROUNDUP(最重要的表!AH24*0.8,0)</f>
        <v>95</v>
      </c>
      <c r="P28" s="1">
        <f>ROUNDUP(最重要的表!AI24*0.8,0)</f>
        <v>60</v>
      </c>
      <c r="Q28" s="1">
        <f t="shared" si="0"/>
        <v>176832</v>
      </c>
      <c r="R28" s="1">
        <f t="shared" si="1"/>
        <v>13571</v>
      </c>
      <c r="S28" s="1">
        <f t="shared" si="2"/>
        <v>8532</v>
      </c>
      <c r="T28" s="1">
        <v>28500</v>
      </c>
      <c r="U28" s="1">
        <v>0</v>
      </c>
      <c r="V28" s="1">
        <v>3600000</v>
      </c>
      <c r="W28" s="1">
        <f t="shared" si="3"/>
        <v>17100</v>
      </c>
      <c r="Y28" s="1">
        <f>IF(L28&lt;L1889,1,0)</f>
        <v>1</v>
      </c>
      <c r="Z28" s="1">
        <f t="shared" si="4"/>
        <v>1</v>
      </c>
      <c r="AA28" s="1">
        <f>IF(L28&gt;L971,0,1)</f>
        <v>1</v>
      </c>
    </row>
    <row r="29" spans="1:27" x14ac:dyDescent="0.25">
      <c r="A29" s="1">
        <f t="shared" si="5"/>
        <v>11054</v>
      </c>
      <c r="B29" s="1">
        <v>1</v>
      </c>
      <c r="C29" s="1" t="s">
        <v>63</v>
      </c>
      <c r="D29" s="1">
        <v>18</v>
      </c>
      <c r="E29" s="1" t="s">
        <v>188</v>
      </c>
      <c r="F29" s="1">
        <v>23</v>
      </c>
      <c r="G29" s="1">
        <v>4</v>
      </c>
      <c r="H29" s="1">
        <v>3</v>
      </c>
      <c r="I29" s="1">
        <v>50</v>
      </c>
      <c r="J29" s="1">
        <v>45</v>
      </c>
      <c r="K29" s="1">
        <f>ROUNDUP(最重要的表!AD25*0.8,0)</f>
        <v>82550</v>
      </c>
      <c r="L29" s="1">
        <f>ROUNDUP(最重要的表!AE25*0.8,0)</f>
        <v>6317</v>
      </c>
      <c r="M29" s="1">
        <f>ROUNDUP(最重要的表!AF25*0.8,0)</f>
        <v>3948</v>
      </c>
      <c r="N29" s="1">
        <f>ROUNDUP(最重要的表!AG25*0.8,0)</f>
        <v>1287</v>
      </c>
      <c r="O29" s="1">
        <f>ROUNDUP(最重要的表!AH25*0.8,0)</f>
        <v>99</v>
      </c>
      <c r="P29" s="1">
        <f>ROUNDUP(最重要的表!AI25*0.8,0)</f>
        <v>62</v>
      </c>
      <c r="Q29" s="1">
        <f t="shared" si="0"/>
        <v>184223</v>
      </c>
      <c r="R29" s="1">
        <f t="shared" si="1"/>
        <v>14138</v>
      </c>
      <c r="S29" s="1">
        <f t="shared" si="2"/>
        <v>8846</v>
      </c>
      <c r="T29" s="1">
        <v>31000</v>
      </c>
      <c r="U29" s="1">
        <v>0</v>
      </c>
      <c r="V29" s="1">
        <v>4000000</v>
      </c>
      <c r="W29" s="1">
        <f t="shared" si="3"/>
        <v>18600</v>
      </c>
      <c r="Y29" s="1">
        <f>IF(L29&lt;L1890,1,0)</f>
        <v>1</v>
      </c>
      <c r="Z29" s="1">
        <f t="shared" si="4"/>
        <v>1</v>
      </c>
      <c r="AA29" s="1">
        <f>IF(L29&gt;L972,0,1)</f>
        <v>1</v>
      </c>
    </row>
    <row r="30" spans="1:27" x14ac:dyDescent="0.25">
      <c r="A30" s="1">
        <f t="shared" si="5"/>
        <v>11055</v>
      </c>
      <c r="B30" s="1">
        <v>1</v>
      </c>
      <c r="C30" s="1" t="s">
        <v>63</v>
      </c>
      <c r="D30" s="1">
        <v>18</v>
      </c>
      <c r="E30" s="1" t="s">
        <v>189</v>
      </c>
      <c r="F30" s="1">
        <v>24</v>
      </c>
      <c r="G30" s="1">
        <v>4</v>
      </c>
      <c r="H30" s="1">
        <v>4</v>
      </c>
      <c r="I30" s="1">
        <v>60</v>
      </c>
      <c r="J30" s="1">
        <v>55</v>
      </c>
      <c r="K30" s="1">
        <f>ROUNDUP(最重要的表!AD26*0.8,0)</f>
        <v>85822</v>
      </c>
      <c r="L30" s="1">
        <f>ROUNDUP(最重要的表!AE26*0.8,0)</f>
        <v>6568</v>
      </c>
      <c r="M30" s="1">
        <f>ROUNDUP(最重要的表!AF26*0.8,0)</f>
        <v>4105</v>
      </c>
      <c r="N30" s="1">
        <f>ROUNDUP(最重要的表!AG26*0.8,0)</f>
        <v>1339</v>
      </c>
      <c r="O30" s="1">
        <f>ROUNDUP(最重要的表!AH26*0.8,0)</f>
        <v>103</v>
      </c>
      <c r="P30" s="1">
        <f>ROUNDUP(最重要的表!AI26*0.8,0)</f>
        <v>64</v>
      </c>
      <c r="Q30" s="1">
        <f t="shared" si="0"/>
        <v>191603</v>
      </c>
      <c r="R30" s="1">
        <f t="shared" si="1"/>
        <v>14705</v>
      </c>
      <c r="S30" s="1">
        <f t="shared" si="2"/>
        <v>9161</v>
      </c>
      <c r="T30" s="1">
        <v>33500</v>
      </c>
      <c r="U30" s="1">
        <v>0</v>
      </c>
      <c r="V30" s="1">
        <v>4400000</v>
      </c>
      <c r="W30" s="1">
        <f t="shared" si="3"/>
        <v>20100</v>
      </c>
      <c r="Y30" s="1">
        <f>IF(L30&lt;L1891,1,0)</f>
        <v>1</v>
      </c>
      <c r="Z30" s="1">
        <f t="shared" si="4"/>
        <v>1</v>
      </c>
      <c r="AA30" s="1">
        <f>IF(L30&gt;L973,0,1)</f>
        <v>1</v>
      </c>
    </row>
    <row r="31" spans="1:27" x14ac:dyDescent="0.25">
      <c r="A31" s="1">
        <f t="shared" si="5"/>
        <v>11061</v>
      </c>
      <c r="B31" s="1">
        <v>1</v>
      </c>
      <c r="C31" s="1" t="s">
        <v>63</v>
      </c>
      <c r="D31" s="1">
        <v>18</v>
      </c>
      <c r="E31" s="1" t="s">
        <v>190</v>
      </c>
      <c r="F31" s="1">
        <v>25</v>
      </c>
      <c r="G31" s="1">
        <v>5</v>
      </c>
      <c r="H31" s="1">
        <v>0</v>
      </c>
      <c r="I31" s="1">
        <v>60</v>
      </c>
      <c r="J31" s="1">
        <v>55</v>
      </c>
      <c r="K31" s="6">
        <f>ROUNDUP(最重要的表!AD27*0.8,0)</f>
        <v>94520</v>
      </c>
      <c r="L31" s="7">
        <f>ROUNDUP(最重要的表!AE27*0.8,0)</f>
        <v>7233</v>
      </c>
      <c r="M31" s="8">
        <f>ROUNDUP(最重要的表!AF27*0.8,0)</f>
        <v>4521</v>
      </c>
      <c r="N31" s="6">
        <f>ROUNDUP(最重要的表!AG27*0.8,0)</f>
        <v>1464</v>
      </c>
      <c r="O31" s="7">
        <f>ROUNDUP(最重要的表!AH27*0.8,0)</f>
        <v>112</v>
      </c>
      <c r="P31" s="8">
        <f>ROUNDUP(最重要的表!AI27*0.8,0)</f>
        <v>71</v>
      </c>
      <c r="Q31" s="6">
        <f t="shared" si="0"/>
        <v>210176</v>
      </c>
      <c r="R31" s="7">
        <f t="shared" si="1"/>
        <v>16081</v>
      </c>
      <c r="S31" s="8">
        <f t="shared" si="2"/>
        <v>10130</v>
      </c>
      <c r="T31" s="6">
        <v>36000</v>
      </c>
      <c r="U31" s="7">
        <v>0</v>
      </c>
      <c r="V31" s="8">
        <v>4800000</v>
      </c>
      <c r="W31" s="1">
        <f t="shared" si="3"/>
        <v>21600</v>
      </c>
      <c r="Y31" s="1">
        <f>IF(L31&lt;L1892,1,0)</f>
        <v>1</v>
      </c>
      <c r="Z31" s="1">
        <f t="shared" si="4"/>
        <v>1</v>
      </c>
      <c r="AA31" s="1">
        <f>IF(L31&gt;L974,0,1)</f>
        <v>1</v>
      </c>
    </row>
    <row r="32" spans="1:27" x14ac:dyDescent="0.25">
      <c r="A32" s="1">
        <f t="shared" si="5"/>
        <v>11062</v>
      </c>
      <c r="B32" s="1">
        <v>1</v>
      </c>
      <c r="C32" s="1" t="s">
        <v>63</v>
      </c>
      <c r="D32" s="1">
        <v>18</v>
      </c>
      <c r="E32" s="1" t="s">
        <v>191</v>
      </c>
      <c r="F32" s="1">
        <v>26</v>
      </c>
      <c r="G32" s="1">
        <v>5</v>
      </c>
      <c r="H32" s="1">
        <v>1</v>
      </c>
      <c r="I32" s="1">
        <v>60</v>
      </c>
      <c r="J32" s="1">
        <v>55</v>
      </c>
      <c r="K32" s="1">
        <f>ROUNDUP(最重要的表!AD28*0.8,0)</f>
        <v>100552</v>
      </c>
      <c r="L32" s="1">
        <f>ROUNDUP(最重要的表!AE28*0.8,0)</f>
        <v>7695</v>
      </c>
      <c r="M32" s="1">
        <f>ROUNDUP(最重要的表!AF28*0.8,0)</f>
        <v>4810</v>
      </c>
      <c r="N32" s="1">
        <f>ROUNDUP(最重要的表!AG28*0.8,0)</f>
        <v>1559</v>
      </c>
      <c r="O32" s="1">
        <f>ROUNDUP(最重要的表!AH28*0.8,0)</f>
        <v>120</v>
      </c>
      <c r="P32" s="1">
        <f>ROUNDUP(最重要的表!AI28*0.8,0)</f>
        <v>76</v>
      </c>
      <c r="Q32" s="1">
        <f t="shared" si="0"/>
        <v>223713</v>
      </c>
      <c r="R32" s="1">
        <f t="shared" si="1"/>
        <v>17175</v>
      </c>
      <c r="S32" s="1">
        <f t="shared" si="2"/>
        <v>10814</v>
      </c>
      <c r="T32" s="1">
        <v>39000</v>
      </c>
      <c r="U32" s="1">
        <v>0</v>
      </c>
      <c r="V32" s="1">
        <v>5200000</v>
      </c>
      <c r="W32" s="1">
        <f t="shared" si="3"/>
        <v>23400</v>
      </c>
      <c r="Y32" s="1">
        <f>IF(L32&lt;L1893,1,0)</f>
        <v>1</v>
      </c>
      <c r="Z32" s="1">
        <f t="shared" si="4"/>
        <v>1</v>
      </c>
      <c r="AA32" s="1">
        <f>IF(L32&gt;L975,0,1)</f>
        <v>1</v>
      </c>
    </row>
    <row r="33" spans="1:27" x14ac:dyDescent="0.25">
      <c r="A33" s="1">
        <f t="shared" si="5"/>
        <v>11063</v>
      </c>
      <c r="B33" s="1">
        <v>1</v>
      </c>
      <c r="C33" s="1" t="s">
        <v>63</v>
      </c>
      <c r="D33" s="1">
        <v>18</v>
      </c>
      <c r="E33" s="1" t="s">
        <v>192</v>
      </c>
      <c r="F33" s="1">
        <v>27</v>
      </c>
      <c r="G33" s="1">
        <v>5</v>
      </c>
      <c r="H33" s="1">
        <v>2</v>
      </c>
      <c r="I33" s="1">
        <v>60</v>
      </c>
      <c r="J33" s="1">
        <v>55</v>
      </c>
      <c r="K33" s="1">
        <f>ROUNDUP(最重要的表!AD29*0.8,0)</f>
        <v>106585</v>
      </c>
      <c r="L33" s="1">
        <f>ROUNDUP(最重要的表!AE29*0.8,0)</f>
        <v>8156</v>
      </c>
      <c r="M33" s="1">
        <f>ROUNDUP(最重要的表!AF29*0.8,0)</f>
        <v>5098</v>
      </c>
      <c r="N33" s="1">
        <f>ROUNDUP(最重要的表!AG29*0.8,0)</f>
        <v>1663</v>
      </c>
      <c r="O33" s="1">
        <f>ROUNDUP(最重要的表!AH29*0.8,0)</f>
        <v>128</v>
      </c>
      <c r="P33" s="1">
        <f>ROUNDUP(最重要的表!AI29*0.8,0)</f>
        <v>80</v>
      </c>
      <c r="Q33" s="1">
        <f t="shared" si="0"/>
        <v>237962</v>
      </c>
      <c r="R33" s="1">
        <f t="shared" si="1"/>
        <v>18268</v>
      </c>
      <c r="S33" s="1">
        <f t="shared" si="2"/>
        <v>11418</v>
      </c>
      <c r="T33" s="1">
        <v>42000</v>
      </c>
      <c r="U33" s="1">
        <v>0</v>
      </c>
      <c r="V33" s="1">
        <v>5600000</v>
      </c>
      <c r="W33" s="1">
        <f t="shared" si="3"/>
        <v>25200</v>
      </c>
      <c r="Y33" s="1">
        <f>IF(L33&lt;L1894,1,0)</f>
        <v>1</v>
      </c>
      <c r="Z33" s="1">
        <f t="shared" si="4"/>
        <v>1</v>
      </c>
      <c r="AA33" s="1">
        <f>IF(L33&gt;L976,0,1)</f>
        <v>1</v>
      </c>
    </row>
    <row r="34" spans="1:27" x14ac:dyDescent="0.25">
      <c r="A34" s="1">
        <f t="shared" si="5"/>
        <v>11064</v>
      </c>
      <c r="B34" s="1">
        <v>1</v>
      </c>
      <c r="C34" s="1" t="s">
        <v>63</v>
      </c>
      <c r="D34" s="1">
        <v>18</v>
      </c>
      <c r="E34" s="1" t="s">
        <v>193</v>
      </c>
      <c r="F34" s="1">
        <v>28</v>
      </c>
      <c r="G34" s="1">
        <v>5</v>
      </c>
      <c r="H34" s="1">
        <v>3</v>
      </c>
      <c r="I34" s="1">
        <v>60</v>
      </c>
      <c r="J34" s="1">
        <v>55</v>
      </c>
      <c r="K34" s="1">
        <f>ROUNDUP(最重要的表!AD30*0.8,0)</f>
        <v>112617</v>
      </c>
      <c r="L34" s="1">
        <f>ROUNDUP(最重要的表!AE30*0.8,0)</f>
        <v>8618</v>
      </c>
      <c r="M34" s="1">
        <f>ROUNDUP(最重要的表!AF30*0.8,0)</f>
        <v>5387</v>
      </c>
      <c r="N34" s="1">
        <f>ROUNDUP(最重要的表!AG30*0.8,0)</f>
        <v>1757</v>
      </c>
      <c r="O34" s="1">
        <f>ROUNDUP(最重要的表!AH30*0.8,0)</f>
        <v>135</v>
      </c>
      <c r="P34" s="1">
        <f>ROUNDUP(最重要的表!AI30*0.8,0)</f>
        <v>84</v>
      </c>
      <c r="Q34" s="1">
        <f t="shared" si="0"/>
        <v>251420</v>
      </c>
      <c r="R34" s="1">
        <f t="shared" si="1"/>
        <v>19283</v>
      </c>
      <c r="S34" s="1">
        <f t="shared" si="2"/>
        <v>12023</v>
      </c>
      <c r="T34" s="1">
        <v>45000</v>
      </c>
      <c r="U34" s="1">
        <v>0</v>
      </c>
      <c r="V34" s="1">
        <v>6000000</v>
      </c>
      <c r="W34" s="1">
        <f t="shared" si="3"/>
        <v>27000</v>
      </c>
      <c r="Y34" s="1">
        <f>IF(L34&lt;L1895,1,0)</f>
        <v>1</v>
      </c>
      <c r="Z34" s="1">
        <f t="shared" si="4"/>
        <v>1</v>
      </c>
      <c r="AA34" s="1">
        <f>IF(L34&gt;L977,0,1)</f>
        <v>1</v>
      </c>
    </row>
    <row r="35" spans="1:27" x14ac:dyDescent="0.25">
      <c r="A35" s="1">
        <f t="shared" si="5"/>
        <v>11065</v>
      </c>
      <c r="B35" s="1">
        <v>1</v>
      </c>
      <c r="C35" s="1" t="s">
        <v>63</v>
      </c>
      <c r="D35" s="1">
        <v>18</v>
      </c>
      <c r="E35" s="1" t="s">
        <v>194</v>
      </c>
      <c r="F35" s="1">
        <v>29</v>
      </c>
      <c r="G35" s="1">
        <v>5</v>
      </c>
      <c r="H35" s="1">
        <v>4</v>
      </c>
      <c r="I35" s="1">
        <v>70</v>
      </c>
      <c r="J35" s="1">
        <v>65</v>
      </c>
      <c r="K35" s="1">
        <f>ROUNDUP(最重要的表!AD31*0.8,0)</f>
        <v>118639</v>
      </c>
      <c r="L35" s="1">
        <f>ROUNDUP(最重要的表!AE31*0.8,0)</f>
        <v>9079</v>
      </c>
      <c r="M35" s="1">
        <f>ROUNDUP(最重要的表!AF31*0.8,0)</f>
        <v>5675</v>
      </c>
      <c r="N35" s="1">
        <f>ROUNDUP(最重要的表!AG31*0.8,0)</f>
        <v>1852</v>
      </c>
      <c r="O35" s="1">
        <f>ROUNDUP(最重要的表!AH31*0.8,0)</f>
        <v>142</v>
      </c>
      <c r="P35" s="1">
        <f>ROUNDUP(最重要的表!AI31*0.8,0)</f>
        <v>89</v>
      </c>
      <c r="Q35" s="1">
        <f t="shared" si="0"/>
        <v>264947</v>
      </c>
      <c r="R35" s="1">
        <f t="shared" si="1"/>
        <v>20297</v>
      </c>
      <c r="S35" s="1">
        <f t="shared" si="2"/>
        <v>12706</v>
      </c>
      <c r="T35" s="1">
        <v>48000</v>
      </c>
      <c r="U35" s="1">
        <v>0</v>
      </c>
      <c r="V35" s="1">
        <v>6400000</v>
      </c>
      <c r="W35" s="1">
        <f t="shared" si="3"/>
        <v>28800</v>
      </c>
      <c r="Y35" s="1">
        <f>IF(L35&lt;L1896,1,0)</f>
        <v>1</v>
      </c>
      <c r="Z35" s="1">
        <f t="shared" si="4"/>
        <v>1</v>
      </c>
      <c r="AA35" s="1">
        <f>IF(L35&gt;L978,0,1)</f>
        <v>1</v>
      </c>
    </row>
    <row r="36" spans="1:27" x14ac:dyDescent="0.25">
      <c r="A36" s="1">
        <f t="shared" si="5"/>
        <v>11071</v>
      </c>
      <c r="B36" s="1">
        <v>1</v>
      </c>
      <c r="C36" s="1" t="s">
        <v>63</v>
      </c>
      <c r="D36" s="1">
        <v>18</v>
      </c>
      <c r="E36" s="1" t="s">
        <v>474</v>
      </c>
      <c r="F36" s="1">
        <v>30</v>
      </c>
      <c r="G36" s="1">
        <v>6</v>
      </c>
      <c r="H36" s="1">
        <v>0</v>
      </c>
      <c r="I36" s="1">
        <v>70</v>
      </c>
      <c r="J36" s="1">
        <v>65</v>
      </c>
      <c r="K36" s="6">
        <f>ROUNDUP(最重要的表!AD32*0.8,0)</f>
        <v>134697</v>
      </c>
      <c r="L36" s="7">
        <f>ROUNDUP(最重要的表!AE32*0.8,0)</f>
        <v>10308</v>
      </c>
      <c r="M36" s="8">
        <f>ROUNDUP(最重要的表!AF32*0.8,0)</f>
        <v>6443</v>
      </c>
      <c r="N36" s="6">
        <f>ROUNDUP(最重要的表!AG32*0.8,0)</f>
        <v>2092</v>
      </c>
      <c r="O36" s="7">
        <f>ROUNDUP(最重要的表!AH32*0.8,0)</f>
        <v>160</v>
      </c>
      <c r="P36" s="8">
        <f>ROUNDUP(最重要的表!AI32*0.8,0)</f>
        <v>100</v>
      </c>
      <c r="Q36" s="6">
        <f t="shared" si="0"/>
        <v>299965</v>
      </c>
      <c r="R36" s="7">
        <f t="shared" si="1"/>
        <v>22948</v>
      </c>
      <c r="S36" s="8">
        <f t="shared" si="2"/>
        <v>14343</v>
      </c>
      <c r="T36" s="1">
        <v>51000</v>
      </c>
      <c r="U36" s="1">
        <v>0</v>
      </c>
      <c r="V36" s="8">
        <v>6800000</v>
      </c>
      <c r="W36" s="1">
        <f t="shared" si="3"/>
        <v>30600</v>
      </c>
      <c r="Y36" s="1">
        <f>IF(L36&lt;L1897,1,0)</f>
        <v>1</v>
      </c>
      <c r="Z36" s="1">
        <f t="shared" si="4"/>
        <v>1</v>
      </c>
      <c r="AA36" s="1">
        <f>IF(L36&gt;L979,0,1)</f>
        <v>1</v>
      </c>
    </row>
    <row r="37" spans="1:27" x14ac:dyDescent="0.25">
      <c r="A37" s="1">
        <f t="shared" si="5"/>
        <v>11072</v>
      </c>
      <c r="B37" s="1">
        <v>1</v>
      </c>
      <c r="C37" s="1" t="s">
        <v>63</v>
      </c>
      <c r="D37" s="1">
        <v>18</v>
      </c>
      <c r="E37" s="1" t="s">
        <v>475</v>
      </c>
      <c r="F37" s="1">
        <v>31</v>
      </c>
      <c r="G37" s="1">
        <v>6</v>
      </c>
      <c r="H37" s="1">
        <v>1</v>
      </c>
      <c r="I37" s="1">
        <v>70</v>
      </c>
      <c r="J37" s="1">
        <v>65</v>
      </c>
      <c r="K37" s="1">
        <f>ROUNDUP(最重要的表!AD33*0.8,0)</f>
        <v>142789</v>
      </c>
      <c r="L37" s="1">
        <f>ROUNDUP(最重要的表!AE33*0.8,0)</f>
        <v>10927</v>
      </c>
      <c r="M37" s="1">
        <f>ROUNDUP(最重要的表!AF33*0.8,0)</f>
        <v>6830</v>
      </c>
      <c r="N37" s="1">
        <f>ROUNDUP(最重要的表!AG33*0.8,0)</f>
        <v>2217</v>
      </c>
      <c r="O37" s="1">
        <f>ROUNDUP(最重要的表!AH33*0.8,0)</f>
        <v>170</v>
      </c>
      <c r="P37" s="1">
        <f>ROUNDUP(最重要的表!AI33*0.8,0)</f>
        <v>107</v>
      </c>
      <c r="Q37" s="1">
        <f t="shared" si="0"/>
        <v>317932</v>
      </c>
      <c r="R37" s="1">
        <f t="shared" si="1"/>
        <v>24357</v>
      </c>
      <c r="S37" s="1">
        <f t="shared" si="2"/>
        <v>15283</v>
      </c>
      <c r="T37" s="1">
        <v>54000</v>
      </c>
      <c r="U37" s="1">
        <v>0</v>
      </c>
      <c r="V37" s="1">
        <v>7200000</v>
      </c>
      <c r="Y37" s="1">
        <f>IF(L37&lt;L1898,1,0)</f>
        <v>1</v>
      </c>
      <c r="Z37" s="1">
        <f t="shared" si="4"/>
        <v>1</v>
      </c>
      <c r="AA37" s="1">
        <f>IF(L37&gt;L980,0,1)</f>
        <v>1</v>
      </c>
    </row>
    <row r="38" spans="1:27" x14ac:dyDescent="0.25">
      <c r="A38" s="1">
        <f t="shared" si="5"/>
        <v>11073</v>
      </c>
      <c r="B38" s="1">
        <v>1</v>
      </c>
      <c r="C38" s="1" t="s">
        <v>63</v>
      </c>
      <c r="D38" s="1">
        <v>18</v>
      </c>
      <c r="E38" s="1" t="s">
        <v>460</v>
      </c>
      <c r="F38" s="1">
        <v>32</v>
      </c>
      <c r="G38" s="1">
        <v>6</v>
      </c>
      <c r="H38" s="1">
        <v>2</v>
      </c>
      <c r="I38" s="1">
        <v>70</v>
      </c>
      <c r="J38" s="1">
        <v>65</v>
      </c>
      <c r="K38" s="1">
        <f>ROUNDUP(最重要的表!AD34*0.8,0)</f>
        <v>150870</v>
      </c>
      <c r="L38" s="1">
        <f>ROUNDUP(最重要的表!AE34*0.8,0)</f>
        <v>11545</v>
      </c>
      <c r="M38" s="1">
        <f>ROUNDUP(最重要的表!AF34*0.8,0)</f>
        <v>7216</v>
      </c>
      <c r="N38" s="1">
        <f>ROUNDUP(最重要的表!AG34*0.8,0)</f>
        <v>2353</v>
      </c>
      <c r="O38" s="1">
        <f>ROUNDUP(最重要的表!AH34*0.8,0)</f>
        <v>180</v>
      </c>
      <c r="P38" s="1">
        <f>ROUNDUP(最重要的表!AI34*0.8,0)</f>
        <v>113</v>
      </c>
      <c r="Q38" s="1">
        <f t="shared" si="0"/>
        <v>336757</v>
      </c>
      <c r="R38" s="1">
        <f t="shared" si="1"/>
        <v>25765</v>
      </c>
      <c r="S38" s="1">
        <f t="shared" si="2"/>
        <v>16143</v>
      </c>
      <c r="T38" s="1">
        <v>57000</v>
      </c>
      <c r="U38" s="1">
        <v>0</v>
      </c>
      <c r="V38" s="1">
        <v>7600000</v>
      </c>
      <c r="Y38" s="1">
        <f>IF(L38&lt;L1899,1,0)</f>
        <v>1</v>
      </c>
      <c r="Z38" s="1">
        <f t="shared" si="4"/>
        <v>1</v>
      </c>
      <c r="AA38" s="1">
        <f>IF(L38&gt;L981,0,1)</f>
        <v>1</v>
      </c>
    </row>
    <row r="39" spans="1:27" x14ac:dyDescent="0.25">
      <c r="A39" s="1">
        <f t="shared" si="5"/>
        <v>11074</v>
      </c>
      <c r="B39" s="1">
        <v>1</v>
      </c>
      <c r="C39" s="1" t="s">
        <v>63</v>
      </c>
      <c r="D39" s="1">
        <v>18</v>
      </c>
      <c r="E39" s="1" t="s">
        <v>461</v>
      </c>
      <c r="F39" s="1">
        <v>33</v>
      </c>
      <c r="G39" s="1">
        <v>6</v>
      </c>
      <c r="H39" s="1">
        <v>3</v>
      </c>
      <c r="I39" s="1">
        <v>70</v>
      </c>
      <c r="J39" s="1">
        <v>65</v>
      </c>
      <c r="K39" s="1">
        <f>ROUNDUP(最重要的表!AD35*0.8,0)</f>
        <v>158952</v>
      </c>
      <c r="L39" s="1">
        <f>ROUNDUP(最重要的表!AE35*0.8,0)</f>
        <v>12164</v>
      </c>
      <c r="M39" s="1">
        <f>ROUNDUP(最重要的表!AF35*0.8,0)</f>
        <v>7603</v>
      </c>
      <c r="N39" s="1">
        <f>ROUNDUP(最重要的表!AG35*0.8,0)</f>
        <v>2489</v>
      </c>
      <c r="O39" s="1">
        <f>ROUNDUP(最重要的表!AH35*0.8,0)</f>
        <v>191</v>
      </c>
      <c r="P39" s="1">
        <f>ROUNDUP(最重要的表!AI35*0.8,0)</f>
        <v>120</v>
      </c>
      <c r="Q39" s="1">
        <f t="shared" si="0"/>
        <v>355583</v>
      </c>
      <c r="R39" s="1">
        <f t="shared" si="1"/>
        <v>27253</v>
      </c>
      <c r="S39" s="1">
        <f t="shared" si="2"/>
        <v>17083</v>
      </c>
      <c r="T39" s="1">
        <v>60000</v>
      </c>
      <c r="U39" s="1">
        <v>0</v>
      </c>
      <c r="V39" s="1">
        <v>8000000</v>
      </c>
      <c r="Y39" s="1">
        <f>IF(L39&lt;L1900,1,0)</f>
        <v>1</v>
      </c>
      <c r="Z39" s="1">
        <f t="shared" si="4"/>
        <v>1</v>
      </c>
      <c r="AA39" s="1">
        <f>IF(L39&gt;L982,0,1)</f>
        <v>1</v>
      </c>
    </row>
    <row r="40" spans="1:27" x14ac:dyDescent="0.25">
      <c r="A40" s="1">
        <f t="shared" si="5"/>
        <v>11075</v>
      </c>
      <c r="B40" s="1">
        <v>1</v>
      </c>
      <c r="C40" s="1" t="s">
        <v>63</v>
      </c>
      <c r="D40" s="1">
        <v>18</v>
      </c>
      <c r="E40" s="1" t="s">
        <v>462</v>
      </c>
      <c r="F40" s="1">
        <v>34</v>
      </c>
      <c r="G40" s="1">
        <v>6</v>
      </c>
      <c r="H40" s="1">
        <v>4</v>
      </c>
      <c r="I40" s="1">
        <v>80</v>
      </c>
      <c r="J40" s="1">
        <v>75</v>
      </c>
      <c r="K40" s="1">
        <f>ROUNDUP(最重要的表!AD36*0.8,0)</f>
        <v>167033</v>
      </c>
      <c r="L40" s="1">
        <f>ROUNDUP(最重要的表!AE36*0.8,0)</f>
        <v>12782</v>
      </c>
      <c r="M40" s="1">
        <f>ROUNDUP(最重要的表!AF36*0.8,0)</f>
        <v>7989</v>
      </c>
      <c r="N40" s="1">
        <f>ROUNDUP(最重要的表!AG36*0.8,0)</f>
        <v>2625</v>
      </c>
      <c r="O40" s="1">
        <f>ROUNDUP(最重要的表!AH36*0.8,0)</f>
        <v>201</v>
      </c>
      <c r="P40" s="1">
        <f>ROUNDUP(最重要的表!AI36*0.8,0)</f>
        <v>126</v>
      </c>
      <c r="Q40" s="1">
        <f t="shared" si="0"/>
        <v>374408</v>
      </c>
      <c r="R40" s="1">
        <f t="shared" si="1"/>
        <v>28661</v>
      </c>
      <c r="S40" s="1">
        <f t="shared" si="2"/>
        <v>17943</v>
      </c>
      <c r="T40" s="1">
        <v>61000</v>
      </c>
      <c r="U40" s="1">
        <v>0</v>
      </c>
      <c r="V40" s="1">
        <v>8100000</v>
      </c>
      <c r="Y40" s="1">
        <f>IF(L40&lt;L1901,1,0)</f>
        <v>1</v>
      </c>
      <c r="Z40" s="1">
        <f t="shared" si="4"/>
        <v>1</v>
      </c>
      <c r="AA40" s="1">
        <f>IF(L40&gt;L983,0,1)</f>
        <v>1</v>
      </c>
    </row>
    <row r="41" spans="1:27" x14ac:dyDescent="0.25">
      <c r="A41" s="1">
        <f t="shared" si="5"/>
        <v>11081</v>
      </c>
      <c r="B41" s="1">
        <v>1</v>
      </c>
      <c r="C41" s="1" t="s">
        <v>63</v>
      </c>
      <c r="D41" s="1">
        <v>18</v>
      </c>
      <c r="E41" s="1" t="s">
        <v>476</v>
      </c>
      <c r="F41" s="1">
        <v>35</v>
      </c>
      <c r="G41" s="1">
        <v>7</v>
      </c>
      <c r="H41" s="1">
        <v>0</v>
      </c>
      <c r="I41" s="1">
        <v>80</v>
      </c>
      <c r="J41" s="1">
        <v>75</v>
      </c>
      <c r="K41" s="6">
        <f>ROUNDUP(最重要的表!AD37*0.8,0)</f>
        <v>188580</v>
      </c>
      <c r="L41" s="7">
        <f>ROUNDUP(最重要的表!AE37*0.8,0)</f>
        <v>14431</v>
      </c>
      <c r="M41" s="8">
        <f>ROUNDUP(最重要的表!AF37*0.8,0)</f>
        <v>9020</v>
      </c>
      <c r="N41" s="6">
        <f>ROUNDUP(最重要的表!AG37*0.8,0)</f>
        <v>2928</v>
      </c>
      <c r="O41" s="7">
        <f>ROUNDUP(最重要的表!AH37*0.8,0)</f>
        <v>224</v>
      </c>
      <c r="P41" s="8">
        <f>ROUNDUP(最重要的表!AI37*0.8,0)</f>
        <v>140</v>
      </c>
      <c r="Q41" s="6">
        <f t="shared" si="0"/>
        <v>419892</v>
      </c>
      <c r="R41" s="7">
        <f t="shared" si="1"/>
        <v>32127</v>
      </c>
      <c r="S41" s="8">
        <f t="shared" si="2"/>
        <v>20080</v>
      </c>
      <c r="T41" s="1">
        <v>62000</v>
      </c>
      <c r="U41" s="1">
        <v>0</v>
      </c>
      <c r="V41" s="1">
        <v>8200000</v>
      </c>
      <c r="Y41" s="1">
        <f>IF(L41&lt;L1902,1,0)</f>
        <v>1</v>
      </c>
      <c r="Z41" s="1">
        <f t="shared" si="4"/>
        <v>1</v>
      </c>
      <c r="AA41" s="1">
        <f>IF(L41&gt;L984,0,1)</f>
        <v>1</v>
      </c>
    </row>
    <row r="42" spans="1:27" x14ac:dyDescent="0.25">
      <c r="A42" s="1">
        <f t="shared" si="5"/>
        <v>11082</v>
      </c>
      <c r="B42" s="1">
        <v>1</v>
      </c>
      <c r="C42" s="1" t="s">
        <v>63</v>
      </c>
      <c r="D42" s="1">
        <v>18</v>
      </c>
      <c r="E42" s="1" t="s">
        <v>477</v>
      </c>
      <c r="F42" s="1">
        <v>36</v>
      </c>
      <c r="G42" s="1">
        <v>7</v>
      </c>
      <c r="H42" s="1">
        <v>1</v>
      </c>
      <c r="I42" s="1">
        <v>80</v>
      </c>
      <c r="J42" s="1">
        <v>75</v>
      </c>
      <c r="K42" s="1">
        <f>ROUNDUP(最重要的表!AD38*0.8,0)</f>
        <v>199892</v>
      </c>
      <c r="L42" s="1">
        <f>ROUNDUP(最重要的表!AE38*0.8,0)</f>
        <v>15296</v>
      </c>
      <c r="M42" s="1">
        <f>ROUNDUP(最重要的表!AF38*0.8,0)</f>
        <v>9560</v>
      </c>
      <c r="N42" s="1">
        <f>ROUNDUP(最重要的表!AG38*0.8,0)</f>
        <v>3106</v>
      </c>
      <c r="O42" s="1">
        <f>ROUNDUP(最重要的表!AH38*0.8,0)</f>
        <v>238</v>
      </c>
      <c r="P42" s="1">
        <f>ROUNDUP(最重要的表!AI38*0.8,0)</f>
        <v>149</v>
      </c>
      <c r="Q42" s="1">
        <f t="shared" si="0"/>
        <v>445266</v>
      </c>
      <c r="R42" s="1">
        <f t="shared" si="1"/>
        <v>34098</v>
      </c>
      <c r="S42" s="1">
        <f t="shared" si="2"/>
        <v>21331</v>
      </c>
      <c r="T42" s="1">
        <v>63000</v>
      </c>
      <c r="U42" s="1">
        <v>0</v>
      </c>
      <c r="V42" s="1">
        <v>8300000</v>
      </c>
      <c r="Y42" s="1">
        <f>IF(L42&lt;L1903,1,0)</f>
        <v>1</v>
      </c>
      <c r="Z42" s="1">
        <f t="shared" si="4"/>
        <v>1</v>
      </c>
      <c r="AA42" s="1">
        <f>IF(L42&gt;L985,0,1)</f>
        <v>1</v>
      </c>
    </row>
    <row r="43" spans="1:27" x14ac:dyDescent="0.25">
      <c r="A43" s="1">
        <f t="shared" si="5"/>
        <v>11083</v>
      </c>
      <c r="B43" s="1">
        <v>1</v>
      </c>
      <c r="C43" s="1" t="s">
        <v>63</v>
      </c>
      <c r="D43" s="1">
        <v>18</v>
      </c>
      <c r="E43" s="1" t="s">
        <v>463</v>
      </c>
      <c r="F43" s="1">
        <v>37</v>
      </c>
      <c r="G43" s="1">
        <v>7</v>
      </c>
      <c r="H43" s="1">
        <v>2</v>
      </c>
      <c r="I43" s="1">
        <v>80</v>
      </c>
      <c r="J43" s="1">
        <v>75</v>
      </c>
      <c r="K43" s="1">
        <f>ROUNDUP(最重要的表!AD39*0.8,0)</f>
        <v>211214</v>
      </c>
      <c r="L43" s="1">
        <f>ROUNDUP(最重要的表!AE39*0.8,0)</f>
        <v>16163</v>
      </c>
      <c r="M43" s="1">
        <f>ROUNDUP(最重要的表!AF39*0.8,0)</f>
        <v>10102</v>
      </c>
      <c r="N43" s="1">
        <f>ROUNDUP(最重要的表!AG39*0.8,0)</f>
        <v>3284</v>
      </c>
      <c r="O43" s="1">
        <f>ROUNDUP(最重要的表!AH39*0.8,0)</f>
        <v>252</v>
      </c>
      <c r="P43" s="1">
        <f>ROUNDUP(最重要的表!AI39*0.8,0)</f>
        <v>158</v>
      </c>
      <c r="Q43" s="1">
        <f t="shared" si="0"/>
        <v>470650</v>
      </c>
      <c r="R43" s="1">
        <f t="shared" si="1"/>
        <v>36071</v>
      </c>
      <c r="S43" s="1">
        <f t="shared" si="2"/>
        <v>22584</v>
      </c>
      <c r="T43" s="1">
        <v>64000</v>
      </c>
      <c r="U43" s="1">
        <v>0</v>
      </c>
      <c r="V43" s="1">
        <v>8400000</v>
      </c>
      <c r="Y43" s="1">
        <f>IF(L43&lt;L1904,1,0)</f>
        <v>1</v>
      </c>
      <c r="Z43" s="1">
        <f t="shared" si="4"/>
        <v>1</v>
      </c>
      <c r="AA43" s="1">
        <f>IF(L43&gt;L986,0,1)</f>
        <v>1</v>
      </c>
    </row>
    <row r="44" spans="1:27" x14ac:dyDescent="0.25">
      <c r="A44" s="1">
        <f t="shared" si="5"/>
        <v>11084</v>
      </c>
      <c r="B44" s="1">
        <v>1</v>
      </c>
      <c r="C44" s="1" t="s">
        <v>63</v>
      </c>
      <c r="D44" s="1">
        <v>18</v>
      </c>
      <c r="E44" s="1" t="s">
        <v>464</v>
      </c>
      <c r="F44" s="1">
        <v>38</v>
      </c>
      <c r="G44" s="1">
        <v>7</v>
      </c>
      <c r="H44" s="1">
        <v>3</v>
      </c>
      <c r="I44" s="1">
        <v>80</v>
      </c>
      <c r="J44" s="1">
        <v>75</v>
      </c>
      <c r="K44" s="1">
        <f>ROUNDUP(最重要的表!AD40*0.8,0)</f>
        <v>222526</v>
      </c>
      <c r="L44" s="1">
        <f>ROUNDUP(最重要的表!AE40*0.8,0)</f>
        <v>17028</v>
      </c>
      <c r="M44" s="1">
        <f>ROUNDUP(最重要的表!AF40*0.8,0)</f>
        <v>10644</v>
      </c>
      <c r="N44" s="1">
        <f>ROUNDUP(最重要的表!AG40*0.8,0)</f>
        <v>3461</v>
      </c>
      <c r="O44" s="1">
        <f>ROUNDUP(最重要的表!AH40*0.8,0)</f>
        <v>265</v>
      </c>
      <c r="P44" s="1">
        <f>ROUNDUP(最重要的表!AI40*0.8,0)</f>
        <v>166</v>
      </c>
      <c r="Q44" s="1">
        <f t="shared" si="0"/>
        <v>495945</v>
      </c>
      <c r="R44" s="1">
        <f t="shared" si="1"/>
        <v>37963</v>
      </c>
      <c r="S44" s="1">
        <f t="shared" si="2"/>
        <v>23758</v>
      </c>
      <c r="T44" s="1">
        <v>65000</v>
      </c>
      <c r="U44" s="1">
        <v>0</v>
      </c>
      <c r="V44" s="1">
        <v>8500000</v>
      </c>
      <c r="Y44" s="1">
        <f>IF(L44&lt;L1905,1,0)</f>
        <v>1</v>
      </c>
      <c r="Z44" s="1">
        <f t="shared" si="4"/>
        <v>1</v>
      </c>
      <c r="AA44" s="1">
        <f>IF(L44&gt;L987,0,1)</f>
        <v>1</v>
      </c>
    </row>
    <row r="45" spans="1:27" x14ac:dyDescent="0.25">
      <c r="A45" s="1">
        <f t="shared" si="5"/>
        <v>11085</v>
      </c>
      <c r="B45" s="1">
        <v>1</v>
      </c>
      <c r="C45" s="1" t="s">
        <v>63</v>
      </c>
      <c r="D45" s="1">
        <v>18</v>
      </c>
      <c r="E45" s="1" t="s">
        <v>465</v>
      </c>
      <c r="F45" s="1">
        <v>39</v>
      </c>
      <c r="G45" s="1">
        <v>7</v>
      </c>
      <c r="H45" s="1">
        <v>4</v>
      </c>
      <c r="I45" s="1">
        <v>84</v>
      </c>
      <c r="J45" s="1">
        <v>80</v>
      </c>
      <c r="K45" s="1">
        <f>ROUNDUP(最重要的表!AD41*0.8,0)</f>
        <v>233848</v>
      </c>
      <c r="L45" s="1">
        <f>ROUNDUP(最重要的表!AE41*0.8,0)</f>
        <v>17895</v>
      </c>
      <c r="M45" s="1">
        <f>ROUNDUP(最重要的表!AF41*0.8,0)</f>
        <v>11184</v>
      </c>
      <c r="N45" s="1">
        <f>ROUNDUP(最重要的表!AG41*0.8,0)</f>
        <v>3639</v>
      </c>
      <c r="O45" s="1">
        <f>ROUNDUP(最重要的表!AH41*0.8,0)</f>
        <v>279</v>
      </c>
      <c r="P45" s="1">
        <f>ROUNDUP(最重要的表!AI41*0.8,0)</f>
        <v>175</v>
      </c>
      <c r="Q45" s="1">
        <f t="shared" si="0"/>
        <v>521329</v>
      </c>
      <c r="R45" s="1">
        <f t="shared" si="1"/>
        <v>39936</v>
      </c>
      <c r="S45" s="1">
        <f t="shared" si="2"/>
        <v>25009</v>
      </c>
      <c r="T45" s="1">
        <v>66000</v>
      </c>
      <c r="U45" s="1">
        <v>0</v>
      </c>
      <c r="V45" s="1">
        <v>8600000</v>
      </c>
      <c r="Y45" s="1">
        <f>IF(L45&lt;L1906,1,0)</f>
        <v>1</v>
      </c>
      <c r="Z45" s="1">
        <f t="shared" si="4"/>
        <v>1</v>
      </c>
      <c r="AA45" s="1">
        <f>IF(L45&gt;L988,0,1)</f>
        <v>1</v>
      </c>
    </row>
    <row r="46" spans="1:27" x14ac:dyDescent="0.25">
      <c r="A46" s="1">
        <f t="shared" si="5"/>
        <v>11091</v>
      </c>
      <c r="B46" s="1">
        <v>1</v>
      </c>
      <c r="C46" s="1" t="s">
        <v>63</v>
      </c>
      <c r="D46" s="1">
        <v>18</v>
      </c>
      <c r="E46" s="1" t="s">
        <v>466</v>
      </c>
      <c r="F46" s="1">
        <v>40</v>
      </c>
      <c r="G46" s="1">
        <v>8</v>
      </c>
      <c r="H46" s="1">
        <v>0</v>
      </c>
      <c r="I46" s="1">
        <v>84</v>
      </c>
      <c r="J46" s="1">
        <v>80</v>
      </c>
      <c r="K46" s="6">
        <f>ROUNDUP(最重要的表!AD42*0.8,0)</f>
        <v>264009</v>
      </c>
      <c r="L46" s="7">
        <f>ROUNDUP(最重要的表!AE42*0.8,0)</f>
        <v>20203</v>
      </c>
      <c r="M46" s="8">
        <f>ROUNDUP(最重要的表!AF42*0.8,0)</f>
        <v>12628</v>
      </c>
      <c r="N46" s="6">
        <f>ROUNDUP(最重要的表!AG42*0.8,0)</f>
        <v>4099</v>
      </c>
      <c r="O46" s="7">
        <f>ROUNDUP(最重要的表!AH42*0.8,0)</f>
        <v>314</v>
      </c>
      <c r="P46" s="8">
        <f>ROUNDUP(最重要的表!AI42*0.8,0)</f>
        <v>196</v>
      </c>
      <c r="Q46" s="6">
        <f t="shared" si="0"/>
        <v>587830</v>
      </c>
      <c r="R46" s="7">
        <f t="shared" si="1"/>
        <v>45009</v>
      </c>
      <c r="S46" s="8">
        <f t="shared" si="2"/>
        <v>28112</v>
      </c>
      <c r="T46" s="1">
        <v>67000</v>
      </c>
      <c r="U46" s="1">
        <v>0</v>
      </c>
      <c r="V46" s="1">
        <v>8700000</v>
      </c>
      <c r="Y46" s="1">
        <f>IF(L46&lt;L1907,1,0)</f>
        <v>1</v>
      </c>
      <c r="Z46" s="1">
        <f t="shared" si="4"/>
        <v>1</v>
      </c>
      <c r="AA46" s="1">
        <f>IF(L46&gt;L989,0,1)</f>
        <v>1</v>
      </c>
    </row>
    <row r="47" spans="1:27" x14ac:dyDescent="0.25">
      <c r="A47" s="1">
        <f t="shared" si="5"/>
        <v>11092</v>
      </c>
      <c r="B47" s="1">
        <v>1</v>
      </c>
      <c r="C47" s="1" t="s">
        <v>63</v>
      </c>
      <c r="D47" s="1">
        <v>18</v>
      </c>
      <c r="E47" s="1" t="s">
        <v>478</v>
      </c>
      <c r="F47" s="1">
        <v>41</v>
      </c>
      <c r="G47" s="1">
        <v>8</v>
      </c>
      <c r="H47" s="1">
        <v>1</v>
      </c>
      <c r="I47" s="1">
        <v>84</v>
      </c>
      <c r="J47" s="1">
        <v>80</v>
      </c>
      <c r="K47" s="1">
        <f>ROUNDUP(最重要的表!AD43*0.8,0)</f>
        <v>278280</v>
      </c>
      <c r="L47" s="1">
        <f>ROUNDUP(最重要的表!AE43*0.8,0)</f>
        <v>21295</v>
      </c>
      <c r="M47" s="1">
        <f>ROUNDUP(最重要的表!AF43*0.8,0)</f>
        <v>13310</v>
      </c>
      <c r="N47" s="1">
        <f>ROUNDUP(最重要的表!AG43*0.8,0)</f>
        <v>4319</v>
      </c>
      <c r="O47" s="1">
        <f>ROUNDUP(最重要的表!AH43*0.8,0)</f>
        <v>331</v>
      </c>
      <c r="P47" s="1">
        <f>ROUNDUP(最重要的表!AI43*0.8,0)</f>
        <v>208</v>
      </c>
      <c r="Q47" s="1">
        <f t="shared" si="0"/>
        <v>619481</v>
      </c>
      <c r="R47" s="1">
        <f t="shared" si="1"/>
        <v>47444</v>
      </c>
      <c r="S47" s="1">
        <f t="shared" si="2"/>
        <v>29742</v>
      </c>
      <c r="T47" s="1">
        <v>68000</v>
      </c>
      <c r="U47" s="1">
        <v>0</v>
      </c>
      <c r="V47" s="1">
        <v>8800000</v>
      </c>
      <c r="Y47" s="1">
        <f>IF(L47&lt;L1908,1,0)</f>
        <v>1</v>
      </c>
      <c r="Z47" s="1">
        <f t="shared" si="4"/>
        <v>1</v>
      </c>
      <c r="AA47" s="1">
        <f>IF(L47&gt;L990,0,1)</f>
        <v>1</v>
      </c>
    </row>
    <row r="48" spans="1:27" x14ac:dyDescent="0.25">
      <c r="A48" s="1">
        <f t="shared" si="5"/>
        <v>11093</v>
      </c>
      <c r="B48" s="1">
        <v>1</v>
      </c>
      <c r="C48" s="1" t="s">
        <v>63</v>
      </c>
      <c r="D48" s="1">
        <v>18</v>
      </c>
      <c r="E48" s="1" t="s">
        <v>467</v>
      </c>
      <c r="F48" s="1">
        <v>42</v>
      </c>
      <c r="G48" s="1">
        <v>8</v>
      </c>
      <c r="H48" s="1">
        <v>2</v>
      </c>
      <c r="I48" s="1">
        <v>84</v>
      </c>
      <c r="J48" s="1">
        <v>80</v>
      </c>
      <c r="K48" s="1">
        <f>ROUNDUP(最重要的表!AD44*0.8,0)</f>
        <v>292540</v>
      </c>
      <c r="L48" s="1">
        <f>ROUNDUP(最重要的表!AE44*0.8,0)</f>
        <v>22386</v>
      </c>
      <c r="M48" s="1">
        <f>ROUNDUP(最重要的表!AF44*0.8,0)</f>
        <v>13992</v>
      </c>
      <c r="N48" s="1">
        <f>ROUNDUP(最重要的表!AG44*0.8,0)</f>
        <v>4548</v>
      </c>
      <c r="O48" s="1">
        <f>ROUNDUP(最重要的表!AH44*0.8,0)</f>
        <v>348</v>
      </c>
      <c r="P48" s="1">
        <f>ROUNDUP(最重要的表!AI44*0.8,0)</f>
        <v>218</v>
      </c>
      <c r="Q48" s="1">
        <f t="shared" si="0"/>
        <v>651832</v>
      </c>
      <c r="R48" s="1">
        <f t="shared" si="1"/>
        <v>49878</v>
      </c>
      <c r="S48" s="1">
        <f t="shared" si="2"/>
        <v>31214</v>
      </c>
      <c r="T48" s="1">
        <v>69000</v>
      </c>
      <c r="U48" s="1">
        <v>0</v>
      </c>
      <c r="V48" s="1">
        <v>8900000</v>
      </c>
      <c r="Y48" s="1">
        <f>IF(L48&lt;L1909,1,0)</f>
        <v>1</v>
      </c>
      <c r="Z48" s="1">
        <f t="shared" si="4"/>
        <v>1</v>
      </c>
      <c r="AA48" s="1">
        <f>IF(L48&gt;L991,0,1)</f>
        <v>1</v>
      </c>
    </row>
    <row r="49" spans="1:27" x14ac:dyDescent="0.25">
      <c r="A49" s="1">
        <f t="shared" si="5"/>
        <v>11094</v>
      </c>
      <c r="B49" s="1">
        <v>1</v>
      </c>
      <c r="C49" s="1" t="s">
        <v>63</v>
      </c>
      <c r="D49" s="1">
        <v>18</v>
      </c>
      <c r="E49" s="1" t="s">
        <v>468</v>
      </c>
      <c r="F49" s="1">
        <v>43</v>
      </c>
      <c r="G49" s="1">
        <v>8</v>
      </c>
      <c r="H49" s="1">
        <v>3</v>
      </c>
      <c r="I49" s="1">
        <v>84</v>
      </c>
      <c r="J49" s="1">
        <v>80</v>
      </c>
      <c r="K49" s="1">
        <f>ROUNDUP(最重要的表!AD45*0.8,0)</f>
        <v>306800</v>
      </c>
      <c r="L49" s="1">
        <f>ROUNDUP(最重要的表!AE45*0.8,0)</f>
        <v>23477</v>
      </c>
      <c r="M49" s="1">
        <f>ROUNDUP(最重要的表!AF45*0.8,0)</f>
        <v>14674</v>
      </c>
      <c r="N49" s="1">
        <f>ROUNDUP(最重要的表!AG45*0.8,0)</f>
        <v>4768</v>
      </c>
      <c r="O49" s="1">
        <f>ROUNDUP(最重要的表!AH45*0.8,0)</f>
        <v>365</v>
      </c>
      <c r="P49" s="1">
        <f>ROUNDUP(最重要的表!AI45*0.8,0)</f>
        <v>228</v>
      </c>
      <c r="Q49" s="1">
        <f t="shared" si="0"/>
        <v>683472</v>
      </c>
      <c r="R49" s="1">
        <f t="shared" si="1"/>
        <v>52312</v>
      </c>
      <c r="S49" s="1">
        <f t="shared" si="2"/>
        <v>32686</v>
      </c>
      <c r="T49" s="1">
        <v>70000</v>
      </c>
      <c r="U49" s="1">
        <v>0</v>
      </c>
      <c r="V49" s="1">
        <v>9000000</v>
      </c>
      <c r="Y49" s="1">
        <f>IF(L49&lt;L1910,1,0)</f>
        <v>1</v>
      </c>
      <c r="Z49" s="1">
        <f t="shared" si="4"/>
        <v>1</v>
      </c>
      <c r="AA49" s="1">
        <f>IF(L49&gt;L992,0,1)</f>
        <v>1</v>
      </c>
    </row>
    <row r="50" spans="1:27" x14ac:dyDescent="0.25">
      <c r="A50" s="1">
        <f t="shared" si="5"/>
        <v>11095</v>
      </c>
      <c r="B50" s="1">
        <v>1</v>
      </c>
      <c r="C50" s="1" t="s">
        <v>63</v>
      </c>
      <c r="D50" s="1">
        <v>18</v>
      </c>
      <c r="E50" s="1" t="s">
        <v>469</v>
      </c>
      <c r="F50" s="1">
        <v>44</v>
      </c>
      <c r="G50" s="1">
        <v>8</v>
      </c>
      <c r="H50" s="1">
        <v>4</v>
      </c>
      <c r="I50" s="1">
        <v>87</v>
      </c>
      <c r="J50" s="1">
        <v>85</v>
      </c>
      <c r="K50" s="1">
        <f>ROUNDUP(最重要的表!AD46*0.8,0)</f>
        <v>321070</v>
      </c>
      <c r="L50" s="1">
        <f>ROUNDUP(最重要的表!AE46*0.8,0)</f>
        <v>24569</v>
      </c>
      <c r="M50" s="1">
        <f>ROUNDUP(最重要的表!AF46*0.8,0)</f>
        <v>15356</v>
      </c>
      <c r="N50" s="1">
        <f>ROUNDUP(最重要的表!AG46*0.8,0)</f>
        <v>4988</v>
      </c>
      <c r="O50" s="1">
        <f>ROUNDUP(最重要的表!AH46*0.8,0)</f>
        <v>382</v>
      </c>
      <c r="P50" s="1">
        <f>ROUNDUP(最重要的表!AI46*0.8,0)</f>
        <v>240</v>
      </c>
      <c r="Q50" s="1">
        <f t="shared" si="0"/>
        <v>715122</v>
      </c>
      <c r="R50" s="1">
        <f t="shared" si="1"/>
        <v>54747</v>
      </c>
      <c r="S50" s="1">
        <f t="shared" si="2"/>
        <v>34316</v>
      </c>
      <c r="T50" s="1">
        <v>71000</v>
      </c>
      <c r="U50" s="1">
        <v>0</v>
      </c>
      <c r="V50" s="1">
        <v>9100000</v>
      </c>
      <c r="Y50" s="1">
        <f>IF(L50&lt;L1911,1,0)</f>
        <v>1</v>
      </c>
      <c r="Z50" s="1">
        <f t="shared" si="4"/>
        <v>1</v>
      </c>
      <c r="AA50" s="1">
        <f>IF(L50&gt;L993,0,1)</f>
        <v>1</v>
      </c>
    </row>
    <row r="51" spans="1:27" x14ac:dyDescent="0.25">
      <c r="A51" s="1">
        <f t="shared" si="5"/>
        <v>11101</v>
      </c>
      <c r="B51" s="1">
        <v>1</v>
      </c>
      <c r="C51" s="1" t="s">
        <v>63</v>
      </c>
      <c r="D51" s="1">
        <v>18</v>
      </c>
      <c r="E51" s="1" t="s">
        <v>470</v>
      </c>
      <c r="F51" s="1">
        <v>45</v>
      </c>
      <c r="G51" s="1">
        <v>9</v>
      </c>
      <c r="H51" s="1">
        <v>0</v>
      </c>
      <c r="I51" s="1">
        <v>87</v>
      </c>
      <c r="J51" s="1">
        <v>85</v>
      </c>
      <c r="K51" s="6">
        <f>ROUNDUP(最重要的表!AD47*0.8,0)</f>
        <v>359052</v>
      </c>
      <c r="L51" s="7">
        <f>ROUNDUP(最重要的表!AE47*0.8,0)</f>
        <v>27476</v>
      </c>
      <c r="M51" s="8">
        <f>ROUNDUP(最重要的表!AF47*0.8,0)</f>
        <v>17172</v>
      </c>
      <c r="N51" s="6">
        <f>ROUNDUP(最重要的表!AG47*0.8,0)</f>
        <v>5573</v>
      </c>
      <c r="O51" s="7">
        <f>ROUNDUP(最重要的表!AH47*0.8,0)</f>
        <v>427</v>
      </c>
      <c r="P51" s="8">
        <f>ROUNDUP(最重要的表!AI47*0.8,0)</f>
        <v>268</v>
      </c>
      <c r="Q51" s="6">
        <f t="shared" si="0"/>
        <v>799319</v>
      </c>
      <c r="R51" s="7">
        <f t="shared" si="1"/>
        <v>61209</v>
      </c>
      <c r="S51" s="8">
        <f t="shared" si="2"/>
        <v>38344</v>
      </c>
      <c r="T51" s="1">
        <v>72000</v>
      </c>
      <c r="U51" s="1">
        <v>0</v>
      </c>
      <c r="V51" s="1">
        <v>9200000</v>
      </c>
      <c r="Y51" s="1">
        <f>IF(L51&lt;L1912,1,0)</f>
        <v>1</v>
      </c>
      <c r="Z51" s="1">
        <f t="shared" si="4"/>
        <v>1</v>
      </c>
      <c r="AA51" s="1">
        <f>IF(L51&gt;L994,0,1)</f>
        <v>1</v>
      </c>
    </row>
    <row r="52" spans="1:27" x14ac:dyDescent="0.25">
      <c r="A52" s="1">
        <f t="shared" si="5"/>
        <v>11102</v>
      </c>
      <c r="B52" s="1">
        <v>1</v>
      </c>
      <c r="C52" s="1" t="s">
        <v>63</v>
      </c>
      <c r="D52" s="1">
        <v>18</v>
      </c>
      <c r="E52" s="1" t="s">
        <v>479</v>
      </c>
      <c r="F52" s="1">
        <v>46</v>
      </c>
      <c r="G52" s="1">
        <v>9</v>
      </c>
      <c r="H52" s="1">
        <v>1</v>
      </c>
      <c r="I52" s="1">
        <v>87</v>
      </c>
      <c r="J52" s="1">
        <v>85</v>
      </c>
      <c r="K52" s="1">
        <f>ROUNDUP(最重要的表!AD48*0.8,0)</f>
        <v>377379</v>
      </c>
      <c r="L52" s="1">
        <f>ROUNDUP(最重要的表!AE48*0.8,0)</f>
        <v>28878</v>
      </c>
      <c r="M52" s="1">
        <f>ROUNDUP(最重要的表!AF48*0.8,0)</f>
        <v>18049</v>
      </c>
      <c r="N52" s="1">
        <f>ROUNDUP(最重要的表!AG48*0.8,0)</f>
        <v>5856</v>
      </c>
      <c r="O52" s="1">
        <f>ROUNDUP(最重要的表!AH48*0.8,0)</f>
        <v>448</v>
      </c>
      <c r="P52" s="1">
        <f>ROUNDUP(最重要的表!AI48*0.8,0)</f>
        <v>280</v>
      </c>
      <c r="Q52" s="1">
        <f t="shared" si="0"/>
        <v>840003</v>
      </c>
      <c r="R52" s="1">
        <f t="shared" si="1"/>
        <v>64270</v>
      </c>
      <c r="S52" s="1">
        <f t="shared" si="2"/>
        <v>40169</v>
      </c>
      <c r="T52" s="1">
        <v>73000</v>
      </c>
      <c r="U52" s="1">
        <v>0</v>
      </c>
      <c r="V52" s="1">
        <v>9300000</v>
      </c>
      <c r="Y52" s="1">
        <f>IF(L52&lt;L1913,1,0)</f>
        <v>1</v>
      </c>
      <c r="Z52" s="1">
        <f t="shared" si="4"/>
        <v>1</v>
      </c>
      <c r="AA52" s="1">
        <f>IF(L52&gt;L995,0,1)</f>
        <v>1</v>
      </c>
    </row>
    <row r="53" spans="1:27" x14ac:dyDescent="0.25">
      <c r="A53" s="1">
        <f t="shared" si="5"/>
        <v>11103</v>
      </c>
      <c r="B53" s="1">
        <v>1</v>
      </c>
      <c r="C53" s="1" t="s">
        <v>63</v>
      </c>
      <c r="D53" s="1">
        <v>18</v>
      </c>
      <c r="E53" s="1" t="s">
        <v>471</v>
      </c>
      <c r="F53" s="1">
        <v>47</v>
      </c>
      <c r="G53" s="1">
        <v>9</v>
      </c>
      <c r="H53" s="1">
        <v>2</v>
      </c>
      <c r="I53" s="1">
        <v>87</v>
      </c>
      <c r="J53" s="1">
        <v>85</v>
      </c>
      <c r="K53" s="1">
        <f>ROUNDUP(最重要的表!AD49*0.8,0)</f>
        <v>395695</v>
      </c>
      <c r="L53" s="1">
        <f>ROUNDUP(最重要的表!AE49*0.8,0)</f>
        <v>30280</v>
      </c>
      <c r="M53" s="1">
        <f>ROUNDUP(最重要的表!AF49*0.8,0)</f>
        <v>18925</v>
      </c>
      <c r="N53" s="1">
        <f>ROUNDUP(最重要的表!AG49*0.8,0)</f>
        <v>6138</v>
      </c>
      <c r="O53" s="1">
        <f>ROUNDUP(最重要的表!AH49*0.8,0)</f>
        <v>470</v>
      </c>
      <c r="P53" s="1">
        <f>ROUNDUP(最重要的表!AI49*0.8,0)</f>
        <v>294</v>
      </c>
      <c r="Q53" s="1">
        <f t="shared" si="0"/>
        <v>880597</v>
      </c>
      <c r="R53" s="1">
        <f t="shared" si="1"/>
        <v>67410</v>
      </c>
      <c r="S53" s="1">
        <f t="shared" si="2"/>
        <v>42151</v>
      </c>
      <c r="T53" s="1">
        <v>74000</v>
      </c>
      <c r="U53" s="1">
        <v>0</v>
      </c>
      <c r="V53" s="1">
        <v>9400000</v>
      </c>
      <c r="Y53" s="1">
        <f>IF(L53&lt;L1914,1,0)</f>
        <v>1</v>
      </c>
      <c r="Z53" s="1">
        <f t="shared" si="4"/>
        <v>1</v>
      </c>
      <c r="AA53" s="1">
        <f>IF(L53&gt;L996,0,1)</f>
        <v>1</v>
      </c>
    </row>
    <row r="54" spans="1:27" x14ac:dyDescent="0.25">
      <c r="A54" s="1">
        <f t="shared" si="5"/>
        <v>11104</v>
      </c>
      <c r="B54" s="1">
        <v>1</v>
      </c>
      <c r="C54" s="1" t="s">
        <v>63</v>
      </c>
      <c r="D54" s="1">
        <v>18</v>
      </c>
      <c r="E54" s="1" t="s">
        <v>472</v>
      </c>
      <c r="F54" s="1">
        <v>48</v>
      </c>
      <c r="G54" s="1">
        <v>9</v>
      </c>
      <c r="H54" s="1">
        <v>3</v>
      </c>
      <c r="I54" s="1">
        <v>87</v>
      </c>
      <c r="J54" s="1">
        <v>85</v>
      </c>
      <c r="K54" s="1">
        <f>ROUNDUP(最重要的表!AD50*0.8,0)</f>
        <v>414012</v>
      </c>
      <c r="L54" s="1">
        <f>ROUNDUP(最重要的表!AE50*0.8,0)</f>
        <v>31681</v>
      </c>
      <c r="M54" s="1">
        <f>ROUNDUP(最重要的表!AF50*0.8,0)</f>
        <v>19801</v>
      </c>
      <c r="N54" s="1">
        <f>ROUNDUP(最重要的表!AG50*0.8,0)</f>
        <v>6430</v>
      </c>
      <c r="O54" s="1">
        <f>ROUNDUP(最重要的表!AH50*0.8,0)</f>
        <v>492</v>
      </c>
      <c r="P54" s="1">
        <f>ROUNDUP(最重要的表!AI50*0.8,0)</f>
        <v>308</v>
      </c>
      <c r="Q54" s="1">
        <f t="shared" si="0"/>
        <v>921982</v>
      </c>
      <c r="R54" s="1">
        <f t="shared" si="1"/>
        <v>70549</v>
      </c>
      <c r="S54" s="1">
        <f t="shared" si="2"/>
        <v>44133</v>
      </c>
      <c r="T54" s="1">
        <v>75000</v>
      </c>
      <c r="U54" s="1">
        <v>0</v>
      </c>
      <c r="V54" s="1">
        <v>9500000</v>
      </c>
      <c r="Y54" s="1">
        <f>IF(L54&lt;L1915,1,0)</f>
        <v>1</v>
      </c>
      <c r="Z54" s="1">
        <f t="shared" si="4"/>
        <v>1</v>
      </c>
      <c r="AA54" s="1">
        <f>IF(L54&gt;L997,0,1)</f>
        <v>1</v>
      </c>
    </row>
    <row r="55" spans="1:27" x14ac:dyDescent="0.25">
      <c r="A55" s="1">
        <f t="shared" si="5"/>
        <v>11105</v>
      </c>
      <c r="B55" s="1">
        <v>1</v>
      </c>
      <c r="C55" s="1" t="s">
        <v>63</v>
      </c>
      <c r="D55" s="1">
        <v>18</v>
      </c>
      <c r="E55" s="1" t="s">
        <v>473</v>
      </c>
      <c r="F55" s="1">
        <v>49</v>
      </c>
      <c r="G55" s="1">
        <v>9</v>
      </c>
      <c r="H55" s="1">
        <v>4</v>
      </c>
      <c r="I55" s="1">
        <v>90</v>
      </c>
      <c r="J55" s="1">
        <v>90</v>
      </c>
      <c r="K55" s="1">
        <f>ROUNDUP(最重要的表!AD51*0.8,0)</f>
        <v>432338</v>
      </c>
      <c r="L55" s="1">
        <f>ROUNDUP(最重要的表!AE51*0.8,0)</f>
        <v>33084</v>
      </c>
      <c r="M55" s="1">
        <f>ROUNDUP(最重要的表!AF51*0.8,0)</f>
        <v>20678</v>
      </c>
      <c r="N55" s="1">
        <f>ROUNDUP(最重要的表!AG51*0.8,0)</f>
        <v>6712</v>
      </c>
      <c r="O55" s="1">
        <f>ROUNDUP(最重要的表!AH51*0.8,0)</f>
        <v>514</v>
      </c>
      <c r="P55" s="1">
        <f>ROUNDUP(最重要的表!AI51*0.8,0)</f>
        <v>322</v>
      </c>
      <c r="Q55" s="1">
        <f t="shared" si="0"/>
        <v>962586</v>
      </c>
      <c r="R55" s="1">
        <f t="shared" si="1"/>
        <v>73690</v>
      </c>
      <c r="S55" s="1">
        <f t="shared" si="2"/>
        <v>46116</v>
      </c>
      <c r="T55" s="1">
        <v>76000</v>
      </c>
      <c r="U55" s="1">
        <v>0</v>
      </c>
      <c r="V55" s="1">
        <v>9600000</v>
      </c>
      <c r="Y55" s="1">
        <f>IF(L55&lt;L1916,1,0)</f>
        <v>1</v>
      </c>
      <c r="Z55" s="1">
        <f t="shared" si="4"/>
        <v>1</v>
      </c>
      <c r="AA55" s="1">
        <f>IF(L55&gt;L998,0,1)</f>
        <v>1</v>
      </c>
    </row>
    <row r="56" spans="1:27" x14ac:dyDescent="0.25">
      <c r="A56" s="1">
        <f t="shared" si="5"/>
        <v>11111</v>
      </c>
      <c r="B56" s="1">
        <v>1</v>
      </c>
      <c r="C56" s="1" t="s">
        <v>63</v>
      </c>
      <c r="D56" s="1">
        <v>18</v>
      </c>
      <c r="E56" s="1" t="s">
        <v>480</v>
      </c>
      <c r="F56" s="1">
        <v>50</v>
      </c>
      <c r="G56" s="1">
        <v>10</v>
      </c>
      <c r="H56" s="1">
        <v>0</v>
      </c>
      <c r="I56" s="1">
        <v>90</v>
      </c>
      <c r="J56" s="1">
        <v>90</v>
      </c>
      <c r="K56" s="6">
        <f>ROUNDUP(最重要的表!AD52*0.8,0)</f>
        <v>481140</v>
      </c>
      <c r="L56" s="7">
        <f>ROUNDUP(最重要的表!AE52*0.8,0)</f>
        <v>36818</v>
      </c>
      <c r="M56" s="8">
        <f>ROUNDUP(最重要的表!AF52*0.8,0)</f>
        <v>23012</v>
      </c>
      <c r="N56" s="6">
        <f>ROUNDUP(最重要的表!AG52*0.8,0)</f>
        <v>7465</v>
      </c>
      <c r="O56" s="7">
        <f>ROUNDUP(最重要的表!AH52*0.8,0)</f>
        <v>572</v>
      </c>
      <c r="P56" s="8">
        <f>ROUNDUP(最重要的表!AI52*0.8,0)</f>
        <v>358</v>
      </c>
      <c r="Q56" s="6">
        <f t="shared" si="0"/>
        <v>1070875</v>
      </c>
      <c r="R56" s="7">
        <f t="shared" si="1"/>
        <v>82006</v>
      </c>
      <c r="S56" s="8">
        <f t="shared" si="2"/>
        <v>51294</v>
      </c>
      <c r="T56" s="1">
        <v>0</v>
      </c>
      <c r="U56" s="1">
        <v>0</v>
      </c>
      <c r="V56" s="1">
        <v>0</v>
      </c>
      <c r="Y56" s="1">
        <f>IF(L56&lt;L1917,1,0)</f>
        <v>1</v>
      </c>
      <c r="AA56" s="1">
        <f>IF(L56&gt;L999,0,1)</f>
        <v>1</v>
      </c>
    </row>
    <row r="57" spans="1:27" x14ac:dyDescent="0.25">
      <c r="E57" s="1" t="s">
        <v>547</v>
      </c>
      <c r="F57" s="1">
        <v>51</v>
      </c>
      <c r="G57" s="1">
        <f>G52+1</f>
        <v>10</v>
      </c>
      <c r="H57" s="1">
        <v>1</v>
      </c>
      <c r="I57" s="1">
        <v>90</v>
      </c>
      <c r="K57" s="6"/>
      <c r="L57" s="7"/>
      <c r="M57" s="8"/>
      <c r="N57" s="6"/>
      <c r="O57" s="7"/>
      <c r="P57" s="8"/>
      <c r="Q57" s="6"/>
      <c r="R57" s="7"/>
      <c r="S57" s="8"/>
    </row>
    <row r="58" spans="1:27" x14ac:dyDescent="0.25">
      <c r="E58" s="1" t="s">
        <v>548</v>
      </c>
      <c r="F58" s="1">
        <v>52</v>
      </c>
      <c r="G58" s="1">
        <f t="shared" ref="G58:G81" si="6">G53+1</f>
        <v>10</v>
      </c>
      <c r="H58" s="1">
        <v>2</v>
      </c>
      <c r="I58" s="1">
        <v>90</v>
      </c>
      <c r="K58" s="6"/>
      <c r="L58" s="7"/>
      <c r="M58" s="8"/>
      <c r="N58" s="6"/>
      <c r="O58" s="7"/>
      <c r="P58" s="8"/>
      <c r="Q58" s="6"/>
      <c r="R58" s="7"/>
      <c r="S58" s="8"/>
    </row>
    <row r="59" spans="1:27" x14ac:dyDescent="0.25">
      <c r="E59" s="1" t="s">
        <v>549</v>
      </c>
      <c r="F59" s="1">
        <v>53</v>
      </c>
      <c r="G59" s="1">
        <f t="shared" si="6"/>
        <v>10</v>
      </c>
      <c r="H59" s="1">
        <v>3</v>
      </c>
      <c r="I59" s="1">
        <v>90</v>
      </c>
      <c r="K59" s="6"/>
      <c r="L59" s="7"/>
      <c r="M59" s="8"/>
      <c r="N59" s="6"/>
      <c r="O59" s="7"/>
      <c r="P59" s="8"/>
      <c r="Q59" s="6"/>
      <c r="R59" s="7"/>
      <c r="S59" s="8"/>
    </row>
    <row r="60" spans="1:27" x14ac:dyDescent="0.25">
      <c r="E60" s="1" t="s">
        <v>550</v>
      </c>
      <c r="F60" s="1">
        <v>54</v>
      </c>
      <c r="G60" s="1">
        <f t="shared" si="6"/>
        <v>10</v>
      </c>
      <c r="H60" s="1">
        <v>4</v>
      </c>
      <c r="I60" s="1">
        <v>92</v>
      </c>
      <c r="K60" s="6"/>
      <c r="L60" s="7"/>
      <c r="M60" s="8"/>
      <c r="N60" s="6"/>
      <c r="O60" s="7"/>
      <c r="P60" s="8"/>
      <c r="Q60" s="6"/>
      <c r="R60" s="7"/>
      <c r="S60" s="8"/>
    </row>
    <row r="61" spans="1:27" x14ac:dyDescent="0.25">
      <c r="E61" s="1" t="s">
        <v>551</v>
      </c>
      <c r="F61" s="1">
        <v>55</v>
      </c>
      <c r="G61" s="1">
        <f t="shared" si="6"/>
        <v>11</v>
      </c>
      <c r="H61" s="1">
        <v>0</v>
      </c>
      <c r="I61" s="1">
        <v>92</v>
      </c>
      <c r="K61" s="6"/>
      <c r="L61" s="7"/>
      <c r="M61" s="8"/>
      <c r="N61" s="6"/>
      <c r="O61" s="7"/>
      <c r="P61" s="8"/>
      <c r="Q61" s="6"/>
      <c r="R61" s="7"/>
      <c r="S61" s="8"/>
    </row>
    <row r="62" spans="1:27" x14ac:dyDescent="0.25">
      <c r="E62" s="1" t="s">
        <v>552</v>
      </c>
      <c r="F62" s="1">
        <v>56</v>
      </c>
      <c r="G62" s="1">
        <f t="shared" si="6"/>
        <v>11</v>
      </c>
      <c r="H62" s="1">
        <v>1</v>
      </c>
      <c r="I62" s="1">
        <v>92</v>
      </c>
      <c r="K62" s="6"/>
      <c r="L62" s="7"/>
      <c r="M62" s="8"/>
      <c r="N62" s="6"/>
      <c r="O62" s="7"/>
      <c r="P62" s="8"/>
      <c r="Q62" s="6"/>
      <c r="R62" s="7"/>
      <c r="S62" s="8"/>
    </row>
    <row r="63" spans="1:27" x14ac:dyDescent="0.25">
      <c r="E63" s="1" t="s">
        <v>553</v>
      </c>
      <c r="F63" s="1">
        <v>57</v>
      </c>
      <c r="G63" s="1">
        <f t="shared" si="6"/>
        <v>11</v>
      </c>
      <c r="H63" s="1">
        <v>2</v>
      </c>
      <c r="I63" s="1">
        <v>92</v>
      </c>
      <c r="K63" s="6"/>
      <c r="L63" s="7"/>
      <c r="M63" s="8"/>
      <c r="N63" s="6"/>
      <c r="O63" s="7"/>
      <c r="P63" s="8"/>
      <c r="Q63" s="6"/>
      <c r="R63" s="7"/>
      <c r="S63" s="8"/>
    </row>
    <row r="64" spans="1:27" x14ac:dyDescent="0.25">
      <c r="E64" s="1" t="s">
        <v>554</v>
      </c>
      <c r="F64" s="1">
        <v>58</v>
      </c>
      <c r="G64" s="1">
        <f t="shared" si="6"/>
        <v>11</v>
      </c>
      <c r="H64" s="1">
        <v>3</v>
      </c>
      <c r="I64" s="1">
        <v>92</v>
      </c>
      <c r="K64" s="6"/>
      <c r="L64" s="7"/>
      <c r="M64" s="8"/>
      <c r="N64" s="6"/>
      <c r="O64" s="7"/>
      <c r="P64" s="8"/>
      <c r="Q64" s="6"/>
      <c r="R64" s="7"/>
      <c r="S64" s="8"/>
    </row>
    <row r="65" spans="5:19" x14ac:dyDescent="0.25">
      <c r="E65" s="1" t="s">
        <v>555</v>
      </c>
      <c r="F65" s="1">
        <v>59</v>
      </c>
      <c r="G65" s="1">
        <f t="shared" si="6"/>
        <v>11</v>
      </c>
      <c r="H65" s="1">
        <v>4</v>
      </c>
      <c r="I65" s="1">
        <v>94</v>
      </c>
      <c r="K65" s="6"/>
      <c r="L65" s="7"/>
      <c r="M65" s="8"/>
      <c r="N65" s="6"/>
      <c r="O65" s="7"/>
      <c r="P65" s="8"/>
      <c r="Q65" s="6"/>
      <c r="R65" s="7"/>
      <c r="S65" s="8"/>
    </row>
    <row r="66" spans="5:19" x14ac:dyDescent="0.25">
      <c r="E66" s="1" t="s">
        <v>556</v>
      </c>
      <c r="F66" s="1">
        <v>60</v>
      </c>
      <c r="G66" s="1">
        <f t="shared" si="6"/>
        <v>12</v>
      </c>
      <c r="H66" s="1">
        <v>0</v>
      </c>
      <c r="I66" s="1">
        <v>94</v>
      </c>
      <c r="K66" s="6"/>
      <c r="L66" s="7"/>
      <c r="M66" s="8"/>
      <c r="N66" s="6"/>
      <c r="O66" s="7"/>
      <c r="P66" s="8"/>
      <c r="Q66" s="6"/>
      <c r="R66" s="7"/>
      <c r="S66" s="8"/>
    </row>
    <row r="67" spans="5:19" x14ac:dyDescent="0.25">
      <c r="E67" s="1" t="s">
        <v>557</v>
      </c>
      <c r="F67" s="1">
        <v>61</v>
      </c>
      <c r="G67" s="1">
        <f t="shared" si="6"/>
        <v>12</v>
      </c>
      <c r="H67" s="1">
        <v>1</v>
      </c>
      <c r="I67" s="1">
        <v>94</v>
      </c>
      <c r="K67" s="6"/>
      <c r="L67" s="7"/>
      <c r="M67" s="8"/>
      <c r="N67" s="6"/>
      <c r="O67" s="7"/>
      <c r="P67" s="8"/>
      <c r="Q67" s="6"/>
      <c r="R67" s="7"/>
      <c r="S67" s="8"/>
    </row>
    <row r="68" spans="5:19" x14ac:dyDescent="0.25">
      <c r="E68" s="1" t="s">
        <v>558</v>
      </c>
      <c r="F68" s="1">
        <v>62</v>
      </c>
      <c r="G68" s="1">
        <f t="shared" si="6"/>
        <v>12</v>
      </c>
      <c r="H68" s="1">
        <v>2</v>
      </c>
      <c r="I68" s="1">
        <v>94</v>
      </c>
      <c r="K68" s="6"/>
      <c r="L68" s="7"/>
      <c r="M68" s="8"/>
      <c r="N68" s="6"/>
      <c r="O68" s="7"/>
      <c r="P68" s="8"/>
      <c r="Q68" s="6"/>
      <c r="R68" s="7"/>
      <c r="S68" s="8"/>
    </row>
    <row r="69" spans="5:19" x14ac:dyDescent="0.25">
      <c r="E69" s="1" t="s">
        <v>559</v>
      </c>
      <c r="F69" s="1">
        <v>63</v>
      </c>
      <c r="G69" s="1">
        <f t="shared" si="6"/>
        <v>12</v>
      </c>
      <c r="H69" s="1">
        <v>3</v>
      </c>
      <c r="I69" s="1">
        <v>94</v>
      </c>
      <c r="K69" s="6"/>
      <c r="L69" s="7"/>
      <c r="M69" s="8"/>
      <c r="N69" s="6"/>
      <c r="O69" s="7"/>
      <c r="P69" s="8"/>
      <c r="Q69" s="6"/>
      <c r="R69" s="7"/>
      <c r="S69" s="8"/>
    </row>
    <row r="70" spans="5:19" x14ac:dyDescent="0.25">
      <c r="E70" s="1" t="s">
        <v>560</v>
      </c>
      <c r="F70" s="1">
        <v>64</v>
      </c>
      <c r="G70" s="1">
        <f t="shared" si="6"/>
        <v>12</v>
      </c>
      <c r="H70" s="1">
        <v>4</v>
      </c>
      <c r="I70" s="1">
        <v>96</v>
      </c>
      <c r="K70" s="6"/>
      <c r="L70" s="7"/>
      <c r="M70" s="8"/>
      <c r="N70" s="6"/>
      <c r="O70" s="7"/>
      <c r="P70" s="8"/>
      <c r="Q70" s="6"/>
      <c r="R70" s="7"/>
      <c r="S70" s="8"/>
    </row>
    <row r="71" spans="5:19" x14ac:dyDescent="0.25">
      <c r="E71" s="1" t="s">
        <v>561</v>
      </c>
      <c r="F71" s="1">
        <v>65</v>
      </c>
      <c r="G71" s="1">
        <f t="shared" si="6"/>
        <v>13</v>
      </c>
      <c r="H71" s="1">
        <v>0</v>
      </c>
      <c r="I71" s="1">
        <v>96</v>
      </c>
      <c r="K71" s="6"/>
      <c r="L71" s="7"/>
      <c r="M71" s="8"/>
      <c r="N71" s="6"/>
      <c r="O71" s="7"/>
      <c r="P71" s="8"/>
      <c r="Q71" s="6"/>
      <c r="R71" s="7"/>
      <c r="S71" s="8"/>
    </row>
    <row r="72" spans="5:19" x14ac:dyDescent="0.25">
      <c r="E72" s="1" t="s">
        <v>562</v>
      </c>
      <c r="F72" s="1">
        <v>66</v>
      </c>
      <c r="G72" s="1">
        <f t="shared" si="6"/>
        <v>13</v>
      </c>
      <c r="H72" s="1">
        <v>1</v>
      </c>
      <c r="I72" s="1">
        <v>96</v>
      </c>
      <c r="K72" s="6"/>
      <c r="L72" s="7"/>
      <c r="M72" s="8"/>
      <c r="N72" s="6"/>
      <c r="O72" s="7"/>
      <c r="P72" s="8"/>
      <c r="Q72" s="6"/>
      <c r="R72" s="7"/>
      <c r="S72" s="8"/>
    </row>
    <row r="73" spans="5:19" x14ac:dyDescent="0.25">
      <c r="E73" s="1" t="s">
        <v>563</v>
      </c>
      <c r="F73" s="1">
        <v>67</v>
      </c>
      <c r="G73" s="1">
        <f t="shared" si="6"/>
        <v>13</v>
      </c>
      <c r="H73" s="1">
        <v>2</v>
      </c>
      <c r="I73" s="1">
        <v>96</v>
      </c>
      <c r="K73" s="6"/>
      <c r="L73" s="7"/>
      <c r="M73" s="8"/>
      <c r="N73" s="6"/>
      <c r="O73" s="7"/>
      <c r="P73" s="8"/>
      <c r="Q73" s="6"/>
      <c r="R73" s="7"/>
      <c r="S73" s="8"/>
    </row>
    <row r="74" spans="5:19" x14ac:dyDescent="0.25">
      <c r="E74" s="1" t="s">
        <v>564</v>
      </c>
      <c r="F74" s="1">
        <v>68</v>
      </c>
      <c r="G74" s="1">
        <f t="shared" si="6"/>
        <v>13</v>
      </c>
      <c r="H74" s="1">
        <v>3</v>
      </c>
      <c r="I74" s="1">
        <v>96</v>
      </c>
      <c r="K74" s="6"/>
      <c r="L74" s="7"/>
      <c r="M74" s="8"/>
      <c r="N74" s="6"/>
      <c r="O74" s="7"/>
      <c r="P74" s="8"/>
      <c r="Q74" s="6"/>
      <c r="R74" s="7"/>
      <c r="S74" s="8"/>
    </row>
    <row r="75" spans="5:19" x14ac:dyDescent="0.25">
      <c r="E75" s="1" t="s">
        <v>565</v>
      </c>
      <c r="F75" s="1">
        <v>69</v>
      </c>
      <c r="G75" s="1">
        <f t="shared" si="6"/>
        <v>13</v>
      </c>
      <c r="H75" s="1">
        <v>4</v>
      </c>
      <c r="I75" s="1">
        <v>98</v>
      </c>
      <c r="K75" s="6"/>
      <c r="L75" s="7"/>
      <c r="M75" s="8"/>
      <c r="N75" s="6"/>
      <c r="O75" s="7"/>
      <c r="P75" s="8"/>
      <c r="Q75" s="6"/>
      <c r="R75" s="7"/>
      <c r="S75" s="8"/>
    </row>
    <row r="76" spans="5:19" x14ac:dyDescent="0.25">
      <c r="E76" s="1" t="s">
        <v>566</v>
      </c>
      <c r="F76" s="1">
        <v>70</v>
      </c>
      <c r="G76" s="1">
        <f t="shared" si="6"/>
        <v>14</v>
      </c>
      <c r="H76" s="1">
        <v>0</v>
      </c>
      <c r="I76" s="1">
        <v>98</v>
      </c>
      <c r="K76" s="6"/>
      <c r="L76" s="7"/>
      <c r="M76" s="8"/>
      <c r="N76" s="6"/>
      <c r="O76" s="7"/>
      <c r="P76" s="8"/>
      <c r="Q76" s="6"/>
      <c r="R76" s="7"/>
      <c r="S76" s="8"/>
    </row>
    <row r="77" spans="5:19" x14ac:dyDescent="0.25">
      <c r="E77" s="1" t="s">
        <v>567</v>
      </c>
      <c r="F77" s="1">
        <v>71</v>
      </c>
      <c r="G77" s="1">
        <f t="shared" si="6"/>
        <v>14</v>
      </c>
      <c r="H77" s="1">
        <v>1</v>
      </c>
      <c r="I77" s="1">
        <v>98</v>
      </c>
      <c r="K77" s="6"/>
      <c r="L77" s="7"/>
      <c r="M77" s="8"/>
      <c r="N77" s="6"/>
      <c r="O77" s="7"/>
      <c r="P77" s="8"/>
      <c r="Q77" s="6"/>
      <c r="R77" s="7"/>
      <c r="S77" s="8"/>
    </row>
    <row r="78" spans="5:19" x14ac:dyDescent="0.25">
      <c r="E78" s="1" t="s">
        <v>568</v>
      </c>
      <c r="F78" s="1">
        <v>72</v>
      </c>
      <c r="G78" s="1">
        <f t="shared" si="6"/>
        <v>14</v>
      </c>
      <c r="H78" s="1">
        <v>2</v>
      </c>
      <c r="I78" s="1">
        <v>98</v>
      </c>
      <c r="K78" s="6"/>
      <c r="L78" s="7"/>
      <c r="M78" s="8"/>
      <c r="N78" s="6"/>
      <c r="O78" s="7"/>
      <c r="P78" s="8"/>
      <c r="Q78" s="6"/>
      <c r="R78" s="7"/>
      <c r="S78" s="8"/>
    </row>
    <row r="79" spans="5:19" x14ac:dyDescent="0.25">
      <c r="E79" s="1" t="s">
        <v>569</v>
      </c>
      <c r="F79" s="1">
        <v>73</v>
      </c>
      <c r="G79" s="1">
        <f t="shared" si="6"/>
        <v>14</v>
      </c>
      <c r="H79" s="1">
        <v>3</v>
      </c>
      <c r="I79" s="1">
        <v>98</v>
      </c>
      <c r="K79" s="6"/>
      <c r="L79" s="7"/>
      <c r="M79" s="8"/>
      <c r="N79" s="6"/>
      <c r="O79" s="7"/>
      <c r="P79" s="8"/>
      <c r="Q79" s="6"/>
      <c r="R79" s="7"/>
      <c r="S79" s="8"/>
    </row>
    <row r="80" spans="5:19" x14ac:dyDescent="0.25">
      <c r="E80" s="1" t="s">
        <v>570</v>
      </c>
      <c r="F80" s="1">
        <v>74</v>
      </c>
      <c r="G80" s="1">
        <f t="shared" si="6"/>
        <v>14</v>
      </c>
      <c r="H80" s="1">
        <v>4</v>
      </c>
      <c r="I80" s="1">
        <v>100</v>
      </c>
      <c r="K80" s="6"/>
      <c r="L80" s="7"/>
      <c r="M80" s="8"/>
      <c r="N80" s="6"/>
      <c r="O80" s="7"/>
      <c r="P80" s="8"/>
      <c r="Q80" s="6"/>
      <c r="R80" s="7"/>
      <c r="S80" s="8"/>
    </row>
    <row r="81" spans="1:29" x14ac:dyDescent="0.25">
      <c r="E81" s="1" t="s">
        <v>571</v>
      </c>
      <c r="F81" s="1">
        <v>75</v>
      </c>
      <c r="G81" s="1">
        <f t="shared" si="6"/>
        <v>15</v>
      </c>
      <c r="H81" s="1">
        <v>0</v>
      </c>
      <c r="I81" s="1">
        <v>0</v>
      </c>
      <c r="K81" s="6"/>
      <c r="L81" s="7"/>
      <c r="M81" s="8"/>
      <c r="N81" s="6"/>
      <c r="O81" s="7"/>
      <c r="P81" s="8"/>
      <c r="Q81" s="6"/>
      <c r="R81" s="7"/>
      <c r="S81" s="8"/>
    </row>
    <row r="82" spans="1:29" x14ac:dyDescent="0.25">
      <c r="A82" s="1">
        <f>A52+10</f>
        <v>11112</v>
      </c>
      <c r="B82" s="1">
        <v>1</v>
      </c>
      <c r="C82" s="1" t="s">
        <v>63</v>
      </c>
      <c r="D82" s="1">
        <v>15</v>
      </c>
      <c r="E82" s="1" t="s">
        <v>365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6">
        <f>最重要的表!AR53</f>
        <v>9867</v>
      </c>
      <c r="L82" s="7">
        <f>最重要的表!AS53</f>
        <v>755</v>
      </c>
      <c r="M82" s="8">
        <f>最重要的表!AT53</f>
        <v>472</v>
      </c>
      <c r="N82" s="6">
        <f>最重要的表!AU53</f>
        <v>157</v>
      </c>
      <c r="O82" s="7">
        <f>最重要的表!AV53</f>
        <v>12</v>
      </c>
      <c r="P82" s="8">
        <f>最重要的表!AW53</f>
        <v>8</v>
      </c>
      <c r="Q82" s="6">
        <f t="shared" si="0"/>
        <v>22270</v>
      </c>
      <c r="R82" s="7">
        <f t="shared" si="1"/>
        <v>1703</v>
      </c>
      <c r="S82" s="8">
        <f t="shared" si="2"/>
        <v>1104</v>
      </c>
      <c r="T82" s="6">
        <v>50</v>
      </c>
      <c r="U82" s="7">
        <v>0</v>
      </c>
      <c r="V82" s="8">
        <v>9000</v>
      </c>
      <c r="Y82" s="1">
        <f>IF(L82&lt;L1918,1,0)</f>
        <v>1</v>
      </c>
      <c r="Z82" s="1">
        <f>IF(L82&gt;L83,0,1)</f>
        <v>1</v>
      </c>
      <c r="AA82" s="1">
        <f t="shared" ref="AA82:AA95" si="7">IF(L82&gt;L1000,0,1)</f>
        <v>1</v>
      </c>
      <c r="AB82" s="1">
        <f>IF(L82&gt;L1306,1,0)</f>
        <v>1</v>
      </c>
      <c r="AC82" s="1">
        <f>IF(L82&lt;L1612,1,0)</f>
        <v>1</v>
      </c>
    </row>
    <row r="83" spans="1:29" x14ac:dyDescent="0.25">
      <c r="A83" s="1">
        <f>A53+10</f>
        <v>11113</v>
      </c>
      <c r="B83" s="1">
        <v>1</v>
      </c>
      <c r="C83" s="1" t="s">
        <v>63</v>
      </c>
      <c r="D83" s="1">
        <v>15</v>
      </c>
      <c r="E83" s="1" t="s">
        <v>366</v>
      </c>
      <c r="F83" s="1">
        <v>1</v>
      </c>
      <c r="G83" s="1">
        <v>0</v>
      </c>
      <c r="H83" s="1">
        <v>1</v>
      </c>
      <c r="I83" s="1">
        <v>5</v>
      </c>
      <c r="J83" s="1">
        <v>0</v>
      </c>
      <c r="K83" s="6">
        <f>最重要的表!AR54</f>
        <v>11255</v>
      </c>
      <c r="L83" s="7">
        <f>最重要的表!AS54</f>
        <v>862</v>
      </c>
      <c r="M83" s="8">
        <f>最重要的表!AT54</f>
        <v>539</v>
      </c>
      <c r="N83" s="6">
        <f>最重要的表!AU54</f>
        <v>177</v>
      </c>
      <c r="O83" s="7">
        <f>最重要的表!AV54</f>
        <v>14</v>
      </c>
      <c r="P83" s="8">
        <f>最重要的表!AW54</f>
        <v>9</v>
      </c>
      <c r="Q83" s="1">
        <f t="shared" si="0"/>
        <v>25238</v>
      </c>
      <c r="R83" s="1">
        <f t="shared" si="1"/>
        <v>1968</v>
      </c>
      <c r="S83" s="1">
        <f t="shared" si="2"/>
        <v>1250</v>
      </c>
      <c r="T83" s="1">
        <v>180</v>
      </c>
      <c r="U83" s="1">
        <v>0</v>
      </c>
      <c r="V83" s="1">
        <v>25000</v>
      </c>
      <c r="Y83" s="1">
        <f t="shared" ref="Y83:Y146" si="8">IF(L83&lt;L1919,1,0)</f>
        <v>1</v>
      </c>
      <c r="Z83" s="1">
        <f t="shared" ref="Z83:Z131" si="9">IF(L83&gt;L84,0,1)</f>
        <v>1</v>
      </c>
      <c r="AA83" s="1">
        <f t="shared" si="7"/>
        <v>0</v>
      </c>
      <c r="AB83" s="1">
        <f t="shared" ref="AB83:AB132" si="10">IF(L83&gt;L1307,1,0)</f>
        <v>1</v>
      </c>
      <c r="AC83" s="1">
        <f t="shared" ref="AC83:AC132" si="11">IF(L83&lt;L1613,1,0)</f>
        <v>1</v>
      </c>
    </row>
    <row r="84" spans="1:29" x14ac:dyDescent="0.25">
      <c r="A84" s="1">
        <f>A54+10</f>
        <v>11114</v>
      </c>
      <c r="B84" s="1">
        <v>1</v>
      </c>
      <c r="C84" s="1" t="s">
        <v>63</v>
      </c>
      <c r="D84" s="1">
        <v>15</v>
      </c>
      <c r="E84" s="1" t="s">
        <v>107</v>
      </c>
      <c r="F84" s="1">
        <v>2</v>
      </c>
      <c r="G84" s="1">
        <v>0</v>
      </c>
      <c r="H84" s="1">
        <v>2</v>
      </c>
      <c r="I84" s="1">
        <v>5</v>
      </c>
      <c r="J84" s="1">
        <v>0</v>
      </c>
      <c r="K84" s="6">
        <f>最重要的表!AR55</f>
        <v>12643</v>
      </c>
      <c r="L84" s="7">
        <f>最重要的表!AS55</f>
        <v>969</v>
      </c>
      <c r="M84" s="8">
        <f>最重要的表!AT55</f>
        <v>606</v>
      </c>
      <c r="N84" s="6">
        <f>最重要的表!AU55</f>
        <v>197</v>
      </c>
      <c r="O84" s="7">
        <f>最重要的表!AV55</f>
        <v>16</v>
      </c>
      <c r="P84" s="8">
        <f>最重要的表!AW55</f>
        <v>10</v>
      </c>
      <c r="Q84" s="1">
        <f t="shared" si="0"/>
        <v>28206</v>
      </c>
      <c r="R84" s="1">
        <f t="shared" si="1"/>
        <v>2233</v>
      </c>
      <c r="S84" s="1">
        <f t="shared" si="2"/>
        <v>1396</v>
      </c>
      <c r="T84" s="1">
        <v>350</v>
      </c>
      <c r="U84" s="1">
        <v>0</v>
      </c>
      <c r="V84" s="1">
        <v>43000</v>
      </c>
      <c r="Y84" s="1">
        <f t="shared" si="8"/>
        <v>1</v>
      </c>
      <c r="Z84" s="1">
        <f t="shared" si="9"/>
        <v>1</v>
      </c>
      <c r="AA84" s="1">
        <f t="shared" si="7"/>
        <v>0</v>
      </c>
      <c r="AB84" s="1">
        <f t="shared" si="10"/>
        <v>1</v>
      </c>
      <c r="AC84" s="1">
        <f t="shared" si="11"/>
        <v>1</v>
      </c>
    </row>
    <row r="85" spans="1:29" x14ac:dyDescent="0.25">
      <c r="A85" s="1">
        <f>A55+10</f>
        <v>11115</v>
      </c>
      <c r="B85" s="1">
        <v>1</v>
      </c>
      <c r="C85" s="1" t="s">
        <v>63</v>
      </c>
      <c r="D85" s="1">
        <v>15</v>
      </c>
      <c r="E85" s="1" t="s">
        <v>153</v>
      </c>
      <c r="F85" s="1">
        <v>3</v>
      </c>
      <c r="G85" s="1">
        <v>0</v>
      </c>
      <c r="H85" s="1">
        <v>3</v>
      </c>
      <c r="I85" s="1">
        <v>5</v>
      </c>
      <c r="J85" s="1">
        <v>0</v>
      </c>
      <c r="K85" s="6">
        <f>最重要的表!AR56</f>
        <v>14031</v>
      </c>
      <c r="L85" s="7">
        <f>最重要的表!AS56</f>
        <v>1076</v>
      </c>
      <c r="M85" s="8">
        <f>最重要的表!AT56</f>
        <v>673</v>
      </c>
      <c r="N85" s="6">
        <f>最重要的表!AU56</f>
        <v>217</v>
      </c>
      <c r="O85" s="7">
        <f>最重要的表!AV56</f>
        <v>18</v>
      </c>
      <c r="P85" s="8">
        <f>最重要的表!AW56</f>
        <v>11</v>
      </c>
      <c r="Q85" s="1">
        <f t="shared" si="0"/>
        <v>31174</v>
      </c>
      <c r="R85" s="1">
        <f t="shared" si="1"/>
        <v>2498</v>
      </c>
      <c r="S85" s="1">
        <f t="shared" si="2"/>
        <v>1542</v>
      </c>
      <c r="T85" s="1">
        <v>600</v>
      </c>
      <c r="U85" s="1">
        <v>0</v>
      </c>
      <c r="V85" s="1">
        <v>67000</v>
      </c>
      <c r="Y85" s="1">
        <f t="shared" si="8"/>
        <v>1</v>
      </c>
      <c r="Z85" s="1">
        <f t="shared" si="9"/>
        <v>1</v>
      </c>
      <c r="AA85" s="1">
        <f t="shared" si="7"/>
        <v>0</v>
      </c>
      <c r="AB85" s="1">
        <f t="shared" si="10"/>
        <v>1</v>
      </c>
      <c r="AC85" s="1">
        <f t="shared" si="11"/>
        <v>1</v>
      </c>
    </row>
    <row r="86" spans="1:29" x14ac:dyDescent="0.25">
      <c r="A86" s="1">
        <f>A56+10</f>
        <v>11121</v>
      </c>
      <c r="B86" s="1">
        <v>1</v>
      </c>
      <c r="C86" s="1" t="s">
        <v>63</v>
      </c>
      <c r="D86" s="1">
        <v>15</v>
      </c>
      <c r="E86" s="1" t="s">
        <v>154</v>
      </c>
      <c r="F86" s="1">
        <v>4</v>
      </c>
      <c r="G86" s="1">
        <v>0</v>
      </c>
      <c r="H86" s="1">
        <v>4</v>
      </c>
      <c r="I86" s="1">
        <v>20</v>
      </c>
      <c r="J86" s="1">
        <v>5</v>
      </c>
      <c r="K86" s="6">
        <f>最重要的表!AR57</f>
        <v>15419</v>
      </c>
      <c r="L86" s="7">
        <f>最重要的表!AS57</f>
        <v>1183</v>
      </c>
      <c r="M86" s="8">
        <f>最重要的表!AT57</f>
        <v>740</v>
      </c>
      <c r="N86" s="6">
        <f>最重要的表!AU57</f>
        <v>237</v>
      </c>
      <c r="O86" s="7">
        <f>最重要的表!AV57</f>
        <v>20</v>
      </c>
      <c r="P86" s="8">
        <f>最重要的表!AW57</f>
        <v>12</v>
      </c>
      <c r="Q86" s="1">
        <f t="shared" si="0"/>
        <v>34142</v>
      </c>
      <c r="R86" s="1">
        <f t="shared" si="1"/>
        <v>2763</v>
      </c>
      <c r="S86" s="1">
        <f t="shared" si="2"/>
        <v>1688</v>
      </c>
      <c r="T86" s="1">
        <v>1000</v>
      </c>
      <c r="U86" s="1">
        <v>0</v>
      </c>
      <c r="V86" s="1">
        <v>100000</v>
      </c>
      <c r="Y86" s="1">
        <f t="shared" si="8"/>
        <v>1</v>
      </c>
      <c r="Z86" s="1">
        <f t="shared" si="9"/>
        <v>1</v>
      </c>
      <c r="AA86" s="1">
        <f t="shared" si="7"/>
        <v>0</v>
      </c>
      <c r="AB86" s="1">
        <f t="shared" si="10"/>
        <v>1</v>
      </c>
      <c r="AC86" s="1">
        <f t="shared" si="11"/>
        <v>1</v>
      </c>
    </row>
    <row r="87" spans="1:29" x14ac:dyDescent="0.25">
      <c r="A87" s="1">
        <f t="shared" si="5"/>
        <v>11122</v>
      </c>
      <c r="B87" s="1">
        <v>1</v>
      </c>
      <c r="C87" s="1" t="s">
        <v>63</v>
      </c>
      <c r="D87" s="1">
        <v>15</v>
      </c>
      <c r="E87" s="1" t="s">
        <v>44</v>
      </c>
      <c r="F87" s="1">
        <v>5</v>
      </c>
      <c r="G87" s="1">
        <v>1</v>
      </c>
      <c r="H87" s="1">
        <v>0</v>
      </c>
      <c r="I87" s="1">
        <v>20</v>
      </c>
      <c r="J87" s="1">
        <v>5</v>
      </c>
      <c r="K87" s="6">
        <f>最重要的表!AR58</f>
        <v>19119</v>
      </c>
      <c r="L87" s="7">
        <f>最重要的表!AS58</f>
        <v>1463</v>
      </c>
      <c r="M87" s="8">
        <f>最重要的表!AT58</f>
        <v>915</v>
      </c>
      <c r="N87" s="6">
        <f>最重要的表!AU58</f>
        <v>288</v>
      </c>
      <c r="O87" s="7">
        <f>最重要的表!AV58</f>
        <v>22</v>
      </c>
      <c r="P87" s="8">
        <f>最重要的表!AW58</f>
        <v>14</v>
      </c>
      <c r="Q87" s="6">
        <f t="shared" si="0"/>
        <v>41871</v>
      </c>
      <c r="R87" s="7">
        <f t="shared" si="1"/>
        <v>3201</v>
      </c>
      <c r="S87" s="8">
        <f t="shared" si="2"/>
        <v>2021</v>
      </c>
      <c r="T87" s="6">
        <v>1500</v>
      </c>
      <c r="U87" s="7">
        <v>0</v>
      </c>
      <c r="V87" s="8">
        <v>140000</v>
      </c>
      <c r="Y87" s="1">
        <f t="shared" si="8"/>
        <v>0</v>
      </c>
      <c r="Z87" s="1">
        <f t="shared" si="9"/>
        <v>1</v>
      </c>
      <c r="AA87" s="1">
        <f t="shared" si="7"/>
        <v>0</v>
      </c>
      <c r="AB87" s="1">
        <f t="shared" si="10"/>
        <v>1</v>
      </c>
      <c r="AC87" s="1">
        <f t="shared" si="11"/>
        <v>1</v>
      </c>
    </row>
    <row r="88" spans="1:29" x14ac:dyDescent="0.25">
      <c r="A88" s="1">
        <f t="shared" si="5"/>
        <v>11123</v>
      </c>
      <c r="B88" s="1">
        <v>1</v>
      </c>
      <c r="C88" s="1" t="s">
        <v>63</v>
      </c>
      <c r="D88" s="1">
        <v>15</v>
      </c>
      <c r="E88" s="1" t="s">
        <v>367</v>
      </c>
      <c r="F88" s="1">
        <v>6</v>
      </c>
      <c r="G88" s="1">
        <v>1</v>
      </c>
      <c r="H88" s="1">
        <v>1</v>
      </c>
      <c r="I88" s="1">
        <v>20</v>
      </c>
      <c r="J88" s="1">
        <v>5</v>
      </c>
      <c r="K88" s="6">
        <f>最重要的表!AR59</f>
        <v>21078</v>
      </c>
      <c r="L88" s="7">
        <f>最重要的表!AS59</f>
        <v>1613</v>
      </c>
      <c r="M88" s="8">
        <f>最重要的表!AT59</f>
        <v>1009</v>
      </c>
      <c r="N88" s="6">
        <f>最重要的表!AU59</f>
        <v>318</v>
      </c>
      <c r="O88" s="7">
        <f>最重要的表!AV59</f>
        <v>24</v>
      </c>
      <c r="P88" s="8">
        <f>最重要的表!AW59</f>
        <v>15</v>
      </c>
      <c r="Q88" s="1">
        <f t="shared" si="0"/>
        <v>46200</v>
      </c>
      <c r="R88" s="1">
        <f t="shared" si="1"/>
        <v>3509</v>
      </c>
      <c r="S88" s="1">
        <f t="shared" si="2"/>
        <v>2194</v>
      </c>
      <c r="T88" s="1">
        <v>2500</v>
      </c>
      <c r="U88" s="1">
        <v>0</v>
      </c>
      <c r="V88" s="1">
        <v>210000</v>
      </c>
      <c r="Y88" s="1">
        <f t="shared" si="8"/>
        <v>1</v>
      </c>
      <c r="Z88" s="1">
        <f t="shared" si="9"/>
        <v>1</v>
      </c>
      <c r="AA88" s="1">
        <f t="shared" si="7"/>
        <v>0</v>
      </c>
      <c r="AB88" s="1">
        <f t="shared" si="10"/>
        <v>1</v>
      </c>
      <c r="AC88" s="1">
        <f t="shared" si="11"/>
        <v>1</v>
      </c>
    </row>
    <row r="89" spans="1:29" x14ac:dyDescent="0.25">
      <c r="A89" s="1">
        <f t="shared" si="5"/>
        <v>11124</v>
      </c>
      <c r="B89" s="1">
        <v>1</v>
      </c>
      <c r="C89" s="1" t="s">
        <v>63</v>
      </c>
      <c r="D89" s="1">
        <v>15</v>
      </c>
      <c r="E89" s="1" t="s">
        <v>108</v>
      </c>
      <c r="F89" s="1">
        <v>7</v>
      </c>
      <c r="G89" s="1">
        <v>1</v>
      </c>
      <c r="H89" s="1">
        <v>2</v>
      </c>
      <c r="I89" s="1">
        <v>20</v>
      </c>
      <c r="J89" s="1">
        <v>5</v>
      </c>
      <c r="K89" s="6">
        <f>最重要的表!AR60</f>
        <v>23037</v>
      </c>
      <c r="L89" s="7">
        <f>最重要的表!AS60</f>
        <v>1763</v>
      </c>
      <c r="M89" s="8">
        <f>最重要的表!AT60</f>
        <v>1103</v>
      </c>
      <c r="N89" s="6">
        <f>最重要的表!AU60</f>
        <v>348</v>
      </c>
      <c r="O89" s="7">
        <f>最重要的表!AV60</f>
        <v>27</v>
      </c>
      <c r="P89" s="8">
        <f>最重要的表!AW60</f>
        <v>16</v>
      </c>
      <c r="Q89" s="1">
        <f t="shared" si="0"/>
        <v>50529</v>
      </c>
      <c r="R89" s="1">
        <f t="shared" si="1"/>
        <v>3896</v>
      </c>
      <c r="S89" s="1">
        <f t="shared" si="2"/>
        <v>2367</v>
      </c>
      <c r="T89" s="1">
        <v>3500</v>
      </c>
      <c r="U89" s="1">
        <v>0</v>
      </c>
      <c r="V89" s="1">
        <v>270000</v>
      </c>
      <c r="Y89" s="1">
        <f t="shared" si="8"/>
        <v>1</v>
      </c>
      <c r="Z89" s="1">
        <f t="shared" si="9"/>
        <v>1</v>
      </c>
      <c r="AA89" s="1">
        <f t="shared" si="7"/>
        <v>0</v>
      </c>
      <c r="AB89" s="1">
        <f t="shared" si="10"/>
        <v>1</v>
      </c>
      <c r="AC89" s="1">
        <f t="shared" si="11"/>
        <v>1</v>
      </c>
    </row>
    <row r="90" spans="1:29" x14ac:dyDescent="0.25">
      <c r="A90" s="1">
        <f t="shared" si="5"/>
        <v>11125</v>
      </c>
      <c r="B90" s="1">
        <v>1</v>
      </c>
      <c r="C90" s="1" t="s">
        <v>63</v>
      </c>
      <c r="D90" s="1">
        <v>15</v>
      </c>
      <c r="E90" s="1" t="s">
        <v>109</v>
      </c>
      <c r="F90" s="1">
        <v>8</v>
      </c>
      <c r="G90" s="1">
        <v>1</v>
      </c>
      <c r="H90" s="1">
        <v>3</v>
      </c>
      <c r="I90" s="1">
        <v>20</v>
      </c>
      <c r="J90" s="1">
        <v>5</v>
      </c>
      <c r="K90" s="6">
        <f>最重要的表!AR61</f>
        <v>24996</v>
      </c>
      <c r="L90" s="7">
        <f>最重要的表!AS61</f>
        <v>1913</v>
      </c>
      <c r="M90" s="8">
        <f>最重要的表!AT61</f>
        <v>1197</v>
      </c>
      <c r="N90" s="6">
        <f>最重要的表!AU61</f>
        <v>378</v>
      </c>
      <c r="O90" s="7">
        <f>最重要的表!AV61</f>
        <v>30</v>
      </c>
      <c r="P90" s="8">
        <f>最重要的表!AW61</f>
        <v>17</v>
      </c>
      <c r="Q90" s="1">
        <f t="shared" si="0"/>
        <v>54858</v>
      </c>
      <c r="R90" s="1">
        <f t="shared" si="1"/>
        <v>4283</v>
      </c>
      <c r="S90" s="1">
        <f t="shared" si="2"/>
        <v>2540</v>
      </c>
      <c r="T90" s="1">
        <v>5000</v>
      </c>
      <c r="U90" s="1">
        <v>0</v>
      </c>
      <c r="V90" s="1">
        <v>360000</v>
      </c>
      <c r="Y90" s="1">
        <f t="shared" si="8"/>
        <v>1</v>
      </c>
      <c r="Z90" s="1">
        <f t="shared" si="9"/>
        <v>1</v>
      </c>
      <c r="AA90" s="1">
        <f t="shared" si="7"/>
        <v>0</v>
      </c>
      <c r="AB90" s="1">
        <f t="shared" si="10"/>
        <v>1</v>
      </c>
      <c r="AC90" s="1">
        <f t="shared" si="11"/>
        <v>1</v>
      </c>
    </row>
    <row r="91" spans="1:29" x14ac:dyDescent="0.25">
      <c r="A91" s="1">
        <f t="shared" si="5"/>
        <v>11131</v>
      </c>
      <c r="B91" s="1">
        <v>1</v>
      </c>
      <c r="C91" s="1" t="s">
        <v>63</v>
      </c>
      <c r="D91" s="1">
        <v>15</v>
      </c>
      <c r="E91" s="1" t="s">
        <v>149</v>
      </c>
      <c r="F91" s="1">
        <v>9</v>
      </c>
      <c r="G91" s="1">
        <v>1</v>
      </c>
      <c r="H91" s="1">
        <v>4</v>
      </c>
      <c r="I91" s="1">
        <v>30</v>
      </c>
      <c r="J91" s="1">
        <v>15</v>
      </c>
      <c r="K91" s="6">
        <f>最重要的表!AR62</f>
        <v>26955</v>
      </c>
      <c r="L91" s="7">
        <f>最重要的表!AS62</f>
        <v>2063</v>
      </c>
      <c r="M91" s="8">
        <f>最重要的表!AT62</f>
        <v>1291</v>
      </c>
      <c r="N91" s="6">
        <f>最重要的表!AU62</f>
        <v>408</v>
      </c>
      <c r="O91" s="7">
        <f>最重要的表!AV62</f>
        <v>33</v>
      </c>
      <c r="P91" s="8">
        <f>最重要的表!AW62</f>
        <v>18</v>
      </c>
      <c r="Q91" s="1">
        <f t="shared" si="0"/>
        <v>59187</v>
      </c>
      <c r="R91" s="1">
        <f t="shared" si="1"/>
        <v>4670</v>
      </c>
      <c r="S91" s="1">
        <f t="shared" si="2"/>
        <v>2713</v>
      </c>
      <c r="T91" s="1">
        <v>6500</v>
      </c>
      <c r="U91" s="1">
        <v>0</v>
      </c>
      <c r="V91" s="1">
        <v>450000</v>
      </c>
      <c r="Y91" s="1">
        <f t="shared" si="8"/>
        <v>1</v>
      </c>
      <c r="Z91" s="1">
        <f t="shared" si="9"/>
        <v>1</v>
      </c>
      <c r="AA91" s="1">
        <f t="shared" si="7"/>
        <v>0</v>
      </c>
      <c r="AB91" s="1">
        <f t="shared" si="10"/>
        <v>1</v>
      </c>
      <c r="AC91" s="1">
        <f t="shared" si="11"/>
        <v>1</v>
      </c>
    </row>
    <row r="92" spans="1:29" x14ac:dyDescent="0.25">
      <c r="A92" s="1">
        <f t="shared" si="5"/>
        <v>11132</v>
      </c>
      <c r="B92" s="1">
        <v>1</v>
      </c>
      <c r="C92" s="1" t="s">
        <v>63</v>
      </c>
      <c r="D92" s="1">
        <v>15</v>
      </c>
      <c r="E92" s="1" t="s">
        <v>45</v>
      </c>
      <c r="F92" s="1">
        <v>10</v>
      </c>
      <c r="G92" s="1">
        <v>2</v>
      </c>
      <c r="H92" s="1">
        <v>0</v>
      </c>
      <c r="I92" s="1">
        <v>30</v>
      </c>
      <c r="J92" s="1">
        <v>15</v>
      </c>
      <c r="K92" s="6">
        <f>最重要的表!AR63</f>
        <v>32174</v>
      </c>
      <c r="L92" s="7">
        <f>最重要的表!AS63</f>
        <v>2462</v>
      </c>
      <c r="M92" s="8">
        <f>最重要的表!AT63</f>
        <v>1539</v>
      </c>
      <c r="N92" s="6">
        <f>最重要的表!AU63</f>
        <v>484</v>
      </c>
      <c r="O92" s="7">
        <f>最重要的表!AV63</f>
        <v>37</v>
      </c>
      <c r="P92" s="8">
        <f>最重要的表!AW63</f>
        <v>23</v>
      </c>
      <c r="Q92" s="6">
        <f t="shared" si="0"/>
        <v>70410</v>
      </c>
      <c r="R92" s="7">
        <f t="shared" si="1"/>
        <v>5385</v>
      </c>
      <c r="S92" s="8">
        <f t="shared" si="2"/>
        <v>3356</v>
      </c>
      <c r="T92" s="6">
        <v>7500</v>
      </c>
      <c r="U92" s="7">
        <v>0</v>
      </c>
      <c r="V92" s="8">
        <v>580000</v>
      </c>
      <c r="Y92" s="1">
        <f t="shared" si="8"/>
        <v>1</v>
      </c>
      <c r="Z92" s="1">
        <f t="shared" si="9"/>
        <v>1</v>
      </c>
      <c r="AA92" s="1">
        <f t="shared" si="7"/>
        <v>0</v>
      </c>
      <c r="AB92" s="1">
        <f t="shared" si="10"/>
        <v>1</v>
      </c>
      <c r="AC92" s="1">
        <f t="shared" si="11"/>
        <v>1</v>
      </c>
    </row>
    <row r="93" spans="1:29" x14ac:dyDescent="0.25">
      <c r="A93" s="1">
        <f t="shared" si="5"/>
        <v>11133</v>
      </c>
      <c r="B93" s="1">
        <v>1</v>
      </c>
      <c r="C93" s="1" t="s">
        <v>63</v>
      </c>
      <c r="D93" s="1">
        <v>15</v>
      </c>
      <c r="E93" s="1" t="s">
        <v>368</v>
      </c>
      <c r="F93" s="1">
        <v>11</v>
      </c>
      <c r="G93" s="1">
        <v>2</v>
      </c>
      <c r="H93" s="1">
        <v>1</v>
      </c>
      <c r="I93" s="1">
        <v>30</v>
      </c>
      <c r="J93" s="1">
        <v>15</v>
      </c>
      <c r="K93" s="6">
        <f>最重要的表!AR64</f>
        <v>35072</v>
      </c>
      <c r="L93" s="7">
        <f>最重要的表!AS64</f>
        <v>2684</v>
      </c>
      <c r="M93" s="8">
        <f>最重要的表!AT64</f>
        <v>1678</v>
      </c>
      <c r="N93" s="6">
        <f>最重要的表!AU64</f>
        <v>530</v>
      </c>
      <c r="O93" s="7">
        <f>最重要的表!AV64</f>
        <v>40</v>
      </c>
      <c r="P93" s="8">
        <f>最重要的表!AW64</f>
        <v>25</v>
      </c>
      <c r="Q93" s="1">
        <f t="shared" si="0"/>
        <v>76942</v>
      </c>
      <c r="R93" s="1">
        <f t="shared" si="1"/>
        <v>5844</v>
      </c>
      <c r="S93" s="1">
        <f t="shared" si="2"/>
        <v>3653</v>
      </c>
      <c r="T93" s="1">
        <v>8500</v>
      </c>
      <c r="U93" s="1">
        <v>0</v>
      </c>
      <c r="V93" s="1">
        <v>730000</v>
      </c>
      <c r="Y93" s="1">
        <f t="shared" si="8"/>
        <v>1</v>
      </c>
      <c r="Z93" s="1">
        <f t="shared" si="9"/>
        <v>1</v>
      </c>
      <c r="AA93" s="1">
        <f t="shared" si="7"/>
        <v>0</v>
      </c>
      <c r="AB93" s="1">
        <f t="shared" si="10"/>
        <v>1</v>
      </c>
      <c r="AC93" s="1">
        <f t="shared" si="11"/>
        <v>1</v>
      </c>
    </row>
    <row r="94" spans="1:29" x14ac:dyDescent="0.25">
      <c r="A94" s="1">
        <f t="shared" si="5"/>
        <v>11134</v>
      </c>
      <c r="B94" s="1">
        <v>1</v>
      </c>
      <c r="C94" s="1" t="s">
        <v>63</v>
      </c>
      <c r="D94" s="1">
        <v>15</v>
      </c>
      <c r="E94" s="1" t="s">
        <v>110</v>
      </c>
      <c r="F94" s="1">
        <v>12</v>
      </c>
      <c r="G94" s="1">
        <v>2</v>
      </c>
      <c r="H94" s="1">
        <v>2</v>
      </c>
      <c r="I94" s="1">
        <v>30</v>
      </c>
      <c r="J94" s="1">
        <v>15</v>
      </c>
      <c r="K94" s="6">
        <f>最重要的表!AR65</f>
        <v>37970</v>
      </c>
      <c r="L94" s="7">
        <f>最重要的表!AS65</f>
        <v>2906</v>
      </c>
      <c r="M94" s="8">
        <f>最重要的表!AT65</f>
        <v>1817</v>
      </c>
      <c r="N94" s="6">
        <f>最重要的表!AU65</f>
        <v>576</v>
      </c>
      <c r="O94" s="7">
        <f>最重要的表!AV65</f>
        <v>44</v>
      </c>
      <c r="P94" s="8">
        <f>最重要的表!AW65</f>
        <v>28</v>
      </c>
      <c r="Q94" s="1">
        <f t="shared" si="0"/>
        <v>83474</v>
      </c>
      <c r="R94" s="1">
        <f t="shared" si="1"/>
        <v>6382</v>
      </c>
      <c r="S94" s="1">
        <f t="shared" si="2"/>
        <v>4029</v>
      </c>
      <c r="T94" s="1">
        <v>9000</v>
      </c>
      <c r="U94" s="1">
        <v>0</v>
      </c>
      <c r="V94" s="1">
        <v>870000</v>
      </c>
      <c r="Y94" s="1">
        <f t="shared" si="8"/>
        <v>1</v>
      </c>
      <c r="Z94" s="1">
        <f t="shared" si="9"/>
        <v>1</v>
      </c>
      <c r="AA94" s="1">
        <f t="shared" si="7"/>
        <v>0</v>
      </c>
      <c r="AB94" s="1">
        <f t="shared" si="10"/>
        <v>1</v>
      </c>
      <c r="AC94" s="1">
        <f t="shared" si="11"/>
        <v>1</v>
      </c>
    </row>
    <row r="95" spans="1:29" x14ac:dyDescent="0.25">
      <c r="A95" s="1">
        <f t="shared" si="5"/>
        <v>11135</v>
      </c>
      <c r="B95" s="1">
        <v>1</v>
      </c>
      <c r="C95" s="1" t="s">
        <v>63</v>
      </c>
      <c r="D95" s="1">
        <v>15</v>
      </c>
      <c r="E95" s="1" t="s">
        <v>111</v>
      </c>
      <c r="F95" s="1">
        <v>13</v>
      </c>
      <c r="G95" s="1">
        <v>2</v>
      </c>
      <c r="H95" s="1">
        <v>3</v>
      </c>
      <c r="I95" s="1">
        <v>30</v>
      </c>
      <c r="J95" s="1">
        <v>15</v>
      </c>
      <c r="K95" s="6">
        <f>最重要的表!AR66</f>
        <v>40868</v>
      </c>
      <c r="L95" s="7">
        <f>最重要的表!AS66</f>
        <v>3128</v>
      </c>
      <c r="M95" s="8">
        <f>最重要的表!AT66</f>
        <v>1956</v>
      </c>
      <c r="N95" s="6">
        <f>最重要的表!AU66</f>
        <v>622</v>
      </c>
      <c r="O95" s="7">
        <f>最重要的表!AV66</f>
        <v>48</v>
      </c>
      <c r="P95" s="8">
        <f>最重要的表!AW66</f>
        <v>31</v>
      </c>
      <c r="Q95" s="1">
        <f t="shared" ref="Q95:Q158" si="12">K95+N95*79</f>
        <v>90006</v>
      </c>
      <c r="R95" s="1">
        <f t="shared" ref="R95:R158" si="13">L95+O95*79</f>
        <v>6920</v>
      </c>
      <c r="S95" s="1">
        <f t="shared" ref="S95:S158" si="14">M95+P95*79</f>
        <v>4405</v>
      </c>
      <c r="T95" s="1">
        <v>10000</v>
      </c>
      <c r="U95" s="1">
        <v>0</v>
      </c>
      <c r="V95" s="1">
        <v>1050000</v>
      </c>
      <c r="Y95" s="1">
        <f t="shared" si="8"/>
        <v>1</v>
      </c>
      <c r="Z95" s="1">
        <f t="shared" si="9"/>
        <v>1</v>
      </c>
      <c r="AA95" s="1">
        <f t="shared" si="7"/>
        <v>0</v>
      </c>
      <c r="AB95" s="1">
        <f t="shared" si="10"/>
        <v>1</v>
      </c>
      <c r="AC95" s="1">
        <f t="shared" si="11"/>
        <v>1</v>
      </c>
    </row>
    <row r="96" spans="1:29" x14ac:dyDescent="0.25">
      <c r="A96" s="1">
        <f t="shared" si="5"/>
        <v>11141</v>
      </c>
      <c r="B96" s="1">
        <v>1</v>
      </c>
      <c r="C96" s="1" t="s">
        <v>63</v>
      </c>
      <c r="D96" s="1">
        <v>15</v>
      </c>
      <c r="E96" s="1" t="s">
        <v>112</v>
      </c>
      <c r="F96" s="1">
        <v>14</v>
      </c>
      <c r="G96" s="1">
        <v>2</v>
      </c>
      <c r="H96" s="1">
        <v>4</v>
      </c>
      <c r="I96" s="1">
        <v>40</v>
      </c>
      <c r="J96" s="1">
        <v>35</v>
      </c>
      <c r="K96" s="6">
        <f>最重要的表!AR67</f>
        <v>43766</v>
      </c>
      <c r="L96" s="7">
        <f>最重要的表!AS67</f>
        <v>3350</v>
      </c>
      <c r="M96" s="8">
        <f>最重要的表!AT67</f>
        <v>2095</v>
      </c>
      <c r="N96" s="6">
        <f>最重要的表!AU67</f>
        <v>668</v>
      </c>
      <c r="O96" s="7">
        <f>最重要的表!AV67</f>
        <v>52</v>
      </c>
      <c r="P96" s="8">
        <f>最重要的表!AW67</f>
        <v>34</v>
      </c>
      <c r="Q96" s="1">
        <f t="shared" si="12"/>
        <v>96538</v>
      </c>
      <c r="R96" s="1">
        <f t="shared" si="13"/>
        <v>7458</v>
      </c>
      <c r="S96" s="1">
        <f t="shared" si="14"/>
        <v>4781</v>
      </c>
      <c r="T96" s="1">
        <v>11500</v>
      </c>
      <c r="U96" s="1">
        <v>0</v>
      </c>
      <c r="V96" s="1">
        <v>1270000</v>
      </c>
      <c r="Y96" s="1">
        <f t="shared" si="8"/>
        <v>1</v>
      </c>
      <c r="Z96" s="1">
        <f t="shared" si="9"/>
        <v>1</v>
      </c>
      <c r="AA96" s="1">
        <f t="shared" ref="AA96:AA159" si="15">IF(L96&gt;L1014,0,1)</f>
        <v>0</v>
      </c>
      <c r="AB96" s="1">
        <f t="shared" si="10"/>
        <v>1</v>
      </c>
      <c r="AC96" s="1">
        <f t="shared" si="11"/>
        <v>1</v>
      </c>
    </row>
    <row r="97" spans="1:29" x14ac:dyDescent="0.25">
      <c r="A97" s="1">
        <f t="shared" si="5"/>
        <v>11142</v>
      </c>
      <c r="B97" s="1">
        <v>1</v>
      </c>
      <c r="C97" s="1" t="s">
        <v>63</v>
      </c>
      <c r="D97" s="1">
        <v>15</v>
      </c>
      <c r="E97" s="1" t="s">
        <v>46</v>
      </c>
      <c r="F97" s="1">
        <v>15</v>
      </c>
      <c r="G97" s="1">
        <v>3</v>
      </c>
      <c r="H97" s="1">
        <v>0</v>
      </c>
      <c r="I97" s="1">
        <v>40</v>
      </c>
      <c r="J97" s="1">
        <v>35</v>
      </c>
      <c r="K97" s="6">
        <f>最重要的表!AR68</f>
        <v>51489</v>
      </c>
      <c r="L97" s="7">
        <f>最重要的表!AS68</f>
        <v>3940</v>
      </c>
      <c r="M97" s="8">
        <f>最重要的表!AT68</f>
        <v>2463</v>
      </c>
      <c r="N97" s="6">
        <f>最重要的表!AU68</f>
        <v>785</v>
      </c>
      <c r="O97" s="7">
        <f>最重要的表!AV68</f>
        <v>60</v>
      </c>
      <c r="P97" s="8">
        <f>最重要的表!AW68</f>
        <v>38</v>
      </c>
      <c r="Q97" s="6">
        <f t="shared" si="12"/>
        <v>113504</v>
      </c>
      <c r="R97" s="7">
        <f t="shared" si="13"/>
        <v>8680</v>
      </c>
      <c r="S97" s="8">
        <f t="shared" si="14"/>
        <v>5465</v>
      </c>
      <c r="T97" s="6">
        <v>13500</v>
      </c>
      <c r="U97" s="7">
        <v>0</v>
      </c>
      <c r="V97" s="8">
        <v>1500000</v>
      </c>
      <c r="Y97" s="1">
        <f t="shared" si="8"/>
        <v>1</v>
      </c>
      <c r="Z97" s="1">
        <f t="shared" si="9"/>
        <v>1</v>
      </c>
      <c r="AA97" s="1">
        <f t="shared" si="15"/>
        <v>0</v>
      </c>
      <c r="AB97" s="1">
        <f t="shared" si="10"/>
        <v>1</v>
      </c>
      <c r="AC97" s="1">
        <f t="shared" si="11"/>
        <v>1</v>
      </c>
    </row>
    <row r="98" spans="1:29" x14ac:dyDescent="0.25">
      <c r="A98" s="1">
        <f t="shared" si="5"/>
        <v>11143</v>
      </c>
      <c r="B98" s="1">
        <v>1</v>
      </c>
      <c r="C98" s="1" t="s">
        <v>63</v>
      </c>
      <c r="D98" s="1">
        <v>15</v>
      </c>
      <c r="E98" s="1" t="s">
        <v>196</v>
      </c>
      <c r="F98" s="1">
        <v>16</v>
      </c>
      <c r="G98" s="1">
        <v>3</v>
      </c>
      <c r="H98" s="1">
        <v>1</v>
      </c>
      <c r="I98" s="1">
        <v>40</v>
      </c>
      <c r="J98" s="1">
        <v>35</v>
      </c>
      <c r="K98" s="6">
        <f>最重要的表!AR69</f>
        <v>53983</v>
      </c>
      <c r="L98" s="7">
        <f>最重要的表!AS69</f>
        <v>4131</v>
      </c>
      <c r="M98" s="8">
        <f>最重要的表!AT69</f>
        <v>2583</v>
      </c>
      <c r="N98" s="6">
        <f>最重要的表!AU69</f>
        <v>825</v>
      </c>
      <c r="O98" s="7">
        <f>最重要的表!AV69</f>
        <v>63</v>
      </c>
      <c r="P98" s="8">
        <f>最重要的表!AW69</f>
        <v>40</v>
      </c>
      <c r="Q98" s="1">
        <f t="shared" si="12"/>
        <v>119158</v>
      </c>
      <c r="R98" s="1">
        <f t="shared" si="13"/>
        <v>9108</v>
      </c>
      <c r="S98" s="1">
        <f t="shared" si="14"/>
        <v>5743</v>
      </c>
      <c r="T98" s="1">
        <v>15000</v>
      </c>
      <c r="U98" s="1">
        <v>0</v>
      </c>
      <c r="V98" s="1">
        <v>1760000</v>
      </c>
      <c r="Y98" s="1">
        <f t="shared" si="8"/>
        <v>1</v>
      </c>
      <c r="Z98" s="1">
        <f t="shared" si="9"/>
        <v>1</v>
      </c>
      <c r="AA98" s="1">
        <f t="shared" si="15"/>
        <v>0</v>
      </c>
      <c r="AB98" s="1">
        <f t="shared" si="10"/>
        <v>1</v>
      </c>
      <c r="AC98" s="1">
        <f t="shared" si="11"/>
        <v>1</v>
      </c>
    </row>
    <row r="99" spans="1:29" x14ac:dyDescent="0.25">
      <c r="A99" s="1">
        <f t="shared" si="5"/>
        <v>11144</v>
      </c>
      <c r="B99" s="1">
        <v>1</v>
      </c>
      <c r="C99" s="1" t="s">
        <v>63</v>
      </c>
      <c r="D99" s="1">
        <v>15</v>
      </c>
      <c r="E99" s="1" t="s">
        <v>197</v>
      </c>
      <c r="F99" s="1">
        <v>17</v>
      </c>
      <c r="G99" s="1">
        <v>3</v>
      </c>
      <c r="H99" s="1">
        <v>2</v>
      </c>
      <c r="I99" s="1">
        <v>40</v>
      </c>
      <c r="J99" s="1">
        <v>35</v>
      </c>
      <c r="K99" s="6">
        <f>最重要的表!AR70</f>
        <v>56477</v>
      </c>
      <c r="L99" s="7">
        <f>最重要的表!AS70</f>
        <v>4322</v>
      </c>
      <c r="M99" s="8">
        <f>最重要的表!AT70</f>
        <v>2703</v>
      </c>
      <c r="N99" s="6">
        <f>最重要的表!AU70</f>
        <v>865</v>
      </c>
      <c r="O99" s="7">
        <f>最重要的表!AV70</f>
        <v>66</v>
      </c>
      <c r="P99" s="8">
        <f>最重要的表!AW70</f>
        <v>42</v>
      </c>
      <c r="Q99" s="1">
        <f t="shared" si="12"/>
        <v>124812</v>
      </c>
      <c r="R99" s="1">
        <f t="shared" si="13"/>
        <v>9536</v>
      </c>
      <c r="S99" s="1">
        <f t="shared" si="14"/>
        <v>6021</v>
      </c>
      <c r="T99" s="1">
        <v>17000</v>
      </c>
      <c r="U99" s="1">
        <v>0</v>
      </c>
      <c r="V99" s="1">
        <v>2000000</v>
      </c>
      <c r="Y99" s="1">
        <f t="shared" si="8"/>
        <v>1</v>
      </c>
      <c r="Z99" s="1">
        <f t="shared" si="9"/>
        <v>1</v>
      </c>
      <c r="AA99" s="1">
        <f t="shared" si="15"/>
        <v>1</v>
      </c>
      <c r="AB99" s="1">
        <f t="shared" si="10"/>
        <v>1</v>
      </c>
      <c r="AC99" s="1">
        <f t="shared" si="11"/>
        <v>1</v>
      </c>
    </row>
    <row r="100" spans="1:29" x14ac:dyDescent="0.25">
      <c r="A100" s="1">
        <f t="shared" ref="A100:A163" si="16">A95+10</f>
        <v>11145</v>
      </c>
      <c r="B100" s="1">
        <v>1</v>
      </c>
      <c r="C100" s="1" t="s">
        <v>63</v>
      </c>
      <c r="D100" s="1">
        <v>15</v>
      </c>
      <c r="E100" s="1" t="s">
        <v>198</v>
      </c>
      <c r="F100" s="1">
        <v>18</v>
      </c>
      <c r="G100" s="1">
        <v>3</v>
      </c>
      <c r="H100" s="1">
        <v>3</v>
      </c>
      <c r="I100" s="1">
        <v>40</v>
      </c>
      <c r="J100" s="1">
        <v>35</v>
      </c>
      <c r="K100" s="6">
        <f>最重要的表!AR71</f>
        <v>58971</v>
      </c>
      <c r="L100" s="7">
        <f>最重要的表!AS71</f>
        <v>4513</v>
      </c>
      <c r="M100" s="8">
        <f>最重要的表!AT71</f>
        <v>2823</v>
      </c>
      <c r="N100" s="6">
        <f>最重要的表!AU71</f>
        <v>905</v>
      </c>
      <c r="O100" s="7">
        <f>最重要的表!AV71</f>
        <v>69</v>
      </c>
      <c r="P100" s="8">
        <f>最重要的表!AW71</f>
        <v>44</v>
      </c>
      <c r="Q100" s="1">
        <f t="shared" si="12"/>
        <v>130466</v>
      </c>
      <c r="R100" s="1">
        <f t="shared" si="13"/>
        <v>9964</v>
      </c>
      <c r="S100" s="1">
        <f t="shared" si="14"/>
        <v>6299</v>
      </c>
      <c r="T100" s="1">
        <v>18500</v>
      </c>
      <c r="U100" s="1">
        <v>0</v>
      </c>
      <c r="V100" s="1">
        <v>2300000</v>
      </c>
      <c r="Y100" s="1">
        <f t="shared" si="8"/>
        <v>1</v>
      </c>
      <c r="Z100" s="1">
        <f t="shared" si="9"/>
        <v>1</v>
      </c>
      <c r="AA100" s="1">
        <f t="shared" si="15"/>
        <v>1</v>
      </c>
      <c r="AB100" s="1">
        <f t="shared" si="10"/>
        <v>1</v>
      </c>
      <c r="AC100" s="1">
        <f t="shared" si="11"/>
        <v>1</v>
      </c>
    </row>
    <row r="101" spans="1:29" x14ac:dyDescent="0.25">
      <c r="A101" s="1">
        <f t="shared" si="16"/>
        <v>11151</v>
      </c>
      <c r="B101" s="1">
        <v>1</v>
      </c>
      <c r="C101" s="1" t="s">
        <v>63</v>
      </c>
      <c r="D101" s="1">
        <v>15</v>
      </c>
      <c r="E101" s="1" t="s">
        <v>199</v>
      </c>
      <c r="F101" s="1">
        <v>19</v>
      </c>
      <c r="G101" s="1">
        <v>3</v>
      </c>
      <c r="H101" s="1">
        <v>4</v>
      </c>
      <c r="I101" s="1">
        <v>50</v>
      </c>
      <c r="J101" s="1">
        <v>45</v>
      </c>
      <c r="K101" s="6">
        <f>最重要的表!AR72</f>
        <v>61465</v>
      </c>
      <c r="L101" s="7">
        <f>最重要的表!AS72</f>
        <v>4704</v>
      </c>
      <c r="M101" s="8">
        <f>最重要的表!AT72</f>
        <v>2943</v>
      </c>
      <c r="N101" s="6">
        <f>最重要的表!AU72</f>
        <v>945</v>
      </c>
      <c r="O101" s="7">
        <f>最重要的表!AV72</f>
        <v>72</v>
      </c>
      <c r="P101" s="8">
        <f>最重要的表!AW72</f>
        <v>46</v>
      </c>
      <c r="Q101" s="1">
        <f t="shared" si="12"/>
        <v>136120</v>
      </c>
      <c r="R101" s="1">
        <f t="shared" si="13"/>
        <v>10392</v>
      </c>
      <c r="S101" s="1">
        <f t="shared" si="14"/>
        <v>6577</v>
      </c>
      <c r="T101" s="1">
        <v>21000</v>
      </c>
      <c r="U101" s="1">
        <v>0</v>
      </c>
      <c r="V101" s="1">
        <v>2600000</v>
      </c>
      <c r="Y101" s="1">
        <f t="shared" si="8"/>
        <v>1</v>
      </c>
      <c r="Z101" s="1">
        <f t="shared" si="9"/>
        <v>1</v>
      </c>
      <c r="AA101" s="1">
        <f t="shared" si="15"/>
        <v>1</v>
      </c>
      <c r="AB101" s="1">
        <f t="shared" si="10"/>
        <v>1</v>
      </c>
      <c r="AC101" s="1">
        <f t="shared" si="11"/>
        <v>1</v>
      </c>
    </row>
    <row r="102" spans="1:29" x14ac:dyDescent="0.25">
      <c r="A102" s="1">
        <f t="shared" si="16"/>
        <v>11152</v>
      </c>
      <c r="B102" s="1">
        <v>1</v>
      </c>
      <c r="C102" s="1" t="s">
        <v>63</v>
      </c>
      <c r="D102" s="1">
        <v>15</v>
      </c>
      <c r="E102" s="1" t="s">
        <v>200</v>
      </c>
      <c r="F102" s="1">
        <v>20</v>
      </c>
      <c r="G102" s="1">
        <v>4</v>
      </c>
      <c r="H102" s="1">
        <v>0</v>
      </c>
      <c r="I102" s="1">
        <v>50</v>
      </c>
      <c r="J102" s="1">
        <v>45</v>
      </c>
      <c r="K102" s="6">
        <f>最重要的表!AR73</f>
        <v>68112</v>
      </c>
      <c r="L102" s="7">
        <f>最重要的表!AS73</f>
        <v>5212</v>
      </c>
      <c r="M102" s="8">
        <f>最重要的表!AT73</f>
        <v>3258</v>
      </c>
      <c r="N102" s="6">
        <f>最重要的表!AU73</f>
        <v>1046</v>
      </c>
      <c r="O102" s="7">
        <f>最重要的表!AV73</f>
        <v>80</v>
      </c>
      <c r="P102" s="8">
        <f>最重要的表!AW73</f>
        <v>50</v>
      </c>
      <c r="Q102" s="6">
        <f t="shared" si="12"/>
        <v>150746</v>
      </c>
      <c r="R102" s="7">
        <f t="shared" si="13"/>
        <v>11532</v>
      </c>
      <c r="S102" s="8">
        <f t="shared" si="14"/>
        <v>7208</v>
      </c>
      <c r="T102" s="6">
        <v>23500</v>
      </c>
      <c r="U102" s="7">
        <v>0</v>
      </c>
      <c r="V102" s="8">
        <v>2900000</v>
      </c>
      <c r="Y102" s="1">
        <f t="shared" si="8"/>
        <v>1</v>
      </c>
      <c r="Z102" s="1">
        <f t="shared" si="9"/>
        <v>1</v>
      </c>
      <c r="AA102" s="1">
        <f t="shared" si="15"/>
        <v>1</v>
      </c>
      <c r="AB102" s="1">
        <f t="shared" si="10"/>
        <v>1</v>
      </c>
      <c r="AC102" s="1">
        <f t="shared" si="11"/>
        <v>1</v>
      </c>
    </row>
    <row r="103" spans="1:29" x14ac:dyDescent="0.25">
      <c r="A103" s="1">
        <f t="shared" si="16"/>
        <v>11153</v>
      </c>
      <c r="B103" s="1">
        <v>1</v>
      </c>
      <c r="C103" s="1" t="s">
        <v>63</v>
      </c>
      <c r="D103" s="1">
        <v>15</v>
      </c>
      <c r="E103" s="1" t="s">
        <v>201</v>
      </c>
      <c r="F103" s="1">
        <v>21</v>
      </c>
      <c r="G103" s="1">
        <v>4</v>
      </c>
      <c r="H103" s="1">
        <v>1</v>
      </c>
      <c r="I103" s="1">
        <v>50</v>
      </c>
      <c r="J103" s="1">
        <v>45</v>
      </c>
      <c r="K103" s="6">
        <f>最重要的表!AR74</f>
        <v>70786</v>
      </c>
      <c r="L103" s="7">
        <f>最重要的表!AS74</f>
        <v>5417</v>
      </c>
      <c r="M103" s="8">
        <f>最重要的表!AT74</f>
        <v>3386</v>
      </c>
      <c r="N103" s="6">
        <f>最重要的表!AU74</f>
        <v>1088</v>
      </c>
      <c r="O103" s="7">
        <f>最重要的表!AV74</f>
        <v>83</v>
      </c>
      <c r="P103" s="8">
        <f>最重要的表!AW74</f>
        <v>52</v>
      </c>
      <c r="Q103" s="1">
        <f t="shared" si="12"/>
        <v>156738</v>
      </c>
      <c r="R103" s="1">
        <f t="shared" si="13"/>
        <v>11974</v>
      </c>
      <c r="S103" s="1">
        <f t="shared" si="14"/>
        <v>7494</v>
      </c>
      <c r="T103" s="1">
        <v>26000</v>
      </c>
      <c r="U103" s="1">
        <v>0</v>
      </c>
      <c r="V103" s="1">
        <v>3200000</v>
      </c>
      <c r="Y103" s="1">
        <f t="shared" si="8"/>
        <v>1</v>
      </c>
      <c r="Z103" s="1">
        <f t="shared" si="9"/>
        <v>1</v>
      </c>
      <c r="AA103" s="1">
        <f t="shared" si="15"/>
        <v>1</v>
      </c>
      <c r="AB103" s="1">
        <f t="shared" si="10"/>
        <v>1</v>
      </c>
      <c r="AC103" s="1">
        <f t="shared" si="11"/>
        <v>1</v>
      </c>
    </row>
    <row r="104" spans="1:29" x14ac:dyDescent="0.25">
      <c r="A104" s="1">
        <f t="shared" si="16"/>
        <v>11154</v>
      </c>
      <c r="B104" s="1">
        <v>1</v>
      </c>
      <c r="C104" s="1" t="s">
        <v>63</v>
      </c>
      <c r="D104" s="1">
        <v>15</v>
      </c>
      <c r="E104" s="1" t="s">
        <v>202</v>
      </c>
      <c r="F104" s="1">
        <v>22</v>
      </c>
      <c r="G104" s="1">
        <v>4</v>
      </c>
      <c r="H104" s="1">
        <v>2</v>
      </c>
      <c r="I104" s="1">
        <v>50</v>
      </c>
      <c r="J104" s="1">
        <v>45</v>
      </c>
      <c r="K104" s="6">
        <f>最重要的表!AR75</f>
        <v>73460</v>
      </c>
      <c r="L104" s="7">
        <f>最重要的表!AS75</f>
        <v>5622</v>
      </c>
      <c r="M104" s="8">
        <f>最重要的表!AT75</f>
        <v>3514</v>
      </c>
      <c r="N104" s="6">
        <f>最重要的表!AU75</f>
        <v>1130</v>
      </c>
      <c r="O104" s="7">
        <f>最重要的表!AV75</f>
        <v>87</v>
      </c>
      <c r="P104" s="8">
        <f>最重要的表!AW75</f>
        <v>55</v>
      </c>
      <c r="Q104" s="1">
        <f t="shared" si="12"/>
        <v>162730</v>
      </c>
      <c r="R104" s="1">
        <f t="shared" si="13"/>
        <v>12495</v>
      </c>
      <c r="S104" s="1">
        <f t="shared" si="14"/>
        <v>7859</v>
      </c>
      <c r="T104" s="1">
        <v>28500</v>
      </c>
      <c r="U104" s="1">
        <v>0</v>
      </c>
      <c r="V104" s="1">
        <v>3600000</v>
      </c>
      <c r="Y104" s="1">
        <f t="shared" si="8"/>
        <v>1</v>
      </c>
      <c r="Z104" s="1">
        <f t="shared" si="9"/>
        <v>1</v>
      </c>
      <c r="AA104" s="1">
        <f t="shared" si="15"/>
        <v>1</v>
      </c>
      <c r="AB104" s="1">
        <f t="shared" si="10"/>
        <v>1</v>
      </c>
      <c r="AC104" s="1">
        <f t="shared" si="11"/>
        <v>1</v>
      </c>
    </row>
    <row r="105" spans="1:29" x14ac:dyDescent="0.25">
      <c r="A105" s="1">
        <f t="shared" si="16"/>
        <v>11155</v>
      </c>
      <c r="B105" s="1">
        <v>1</v>
      </c>
      <c r="C105" s="1" t="s">
        <v>63</v>
      </c>
      <c r="D105" s="1">
        <v>15</v>
      </c>
      <c r="E105" s="1" t="s">
        <v>203</v>
      </c>
      <c r="F105" s="1">
        <v>23</v>
      </c>
      <c r="G105" s="1">
        <v>4</v>
      </c>
      <c r="H105" s="1">
        <v>3</v>
      </c>
      <c r="I105" s="1">
        <v>50</v>
      </c>
      <c r="J105" s="1">
        <v>45</v>
      </c>
      <c r="K105" s="6">
        <f>最重要的表!AR76</f>
        <v>76134</v>
      </c>
      <c r="L105" s="7">
        <f>最重要的表!AS76</f>
        <v>5827</v>
      </c>
      <c r="M105" s="8">
        <f>最重要的表!AT76</f>
        <v>3642</v>
      </c>
      <c r="N105" s="6">
        <f>最重要的表!AU76</f>
        <v>1172</v>
      </c>
      <c r="O105" s="7">
        <f>最重要的表!AV76</f>
        <v>91</v>
      </c>
      <c r="P105" s="8">
        <f>最重要的表!AW76</f>
        <v>58</v>
      </c>
      <c r="Q105" s="1">
        <f t="shared" si="12"/>
        <v>168722</v>
      </c>
      <c r="R105" s="1">
        <f t="shared" si="13"/>
        <v>13016</v>
      </c>
      <c r="S105" s="1">
        <f t="shared" si="14"/>
        <v>8224</v>
      </c>
      <c r="T105" s="1">
        <v>31000</v>
      </c>
      <c r="U105" s="1">
        <v>0</v>
      </c>
      <c r="V105" s="1">
        <v>4000000</v>
      </c>
      <c r="Y105" s="1">
        <f t="shared" si="8"/>
        <v>1</v>
      </c>
      <c r="Z105" s="1">
        <f t="shared" si="9"/>
        <v>1</v>
      </c>
      <c r="AA105" s="1">
        <f t="shared" si="15"/>
        <v>1</v>
      </c>
      <c r="AB105" s="1">
        <f t="shared" si="10"/>
        <v>1</v>
      </c>
      <c r="AC105" s="1">
        <f t="shared" si="11"/>
        <v>1</v>
      </c>
    </row>
    <row r="106" spans="1:29" x14ac:dyDescent="0.25">
      <c r="A106" s="1">
        <f t="shared" si="16"/>
        <v>11161</v>
      </c>
      <c r="B106" s="1">
        <v>1</v>
      </c>
      <c r="C106" s="1" t="s">
        <v>63</v>
      </c>
      <c r="D106" s="1">
        <v>15</v>
      </c>
      <c r="E106" s="1" t="s">
        <v>204</v>
      </c>
      <c r="F106" s="1">
        <v>24</v>
      </c>
      <c r="G106" s="1">
        <v>4</v>
      </c>
      <c r="H106" s="1">
        <v>4</v>
      </c>
      <c r="I106" s="1">
        <v>60</v>
      </c>
      <c r="J106" s="1">
        <v>55</v>
      </c>
      <c r="K106" s="6">
        <f>最重要的表!AR77</f>
        <v>78808</v>
      </c>
      <c r="L106" s="7">
        <f>最重要的表!AS77</f>
        <v>6032</v>
      </c>
      <c r="M106" s="8">
        <f>最重要的表!AT77</f>
        <v>3770</v>
      </c>
      <c r="N106" s="6">
        <f>最重要的表!AU77</f>
        <v>1214</v>
      </c>
      <c r="O106" s="7">
        <f>最重要的表!AV77</f>
        <v>95</v>
      </c>
      <c r="P106" s="8">
        <f>最重要的表!AW77</f>
        <v>61</v>
      </c>
      <c r="Q106" s="1">
        <f t="shared" si="12"/>
        <v>174714</v>
      </c>
      <c r="R106" s="1">
        <f t="shared" si="13"/>
        <v>13537</v>
      </c>
      <c r="S106" s="1">
        <f t="shared" si="14"/>
        <v>8589</v>
      </c>
      <c r="T106" s="1">
        <v>33500</v>
      </c>
      <c r="U106" s="1">
        <v>0</v>
      </c>
      <c r="V106" s="1">
        <v>4400000</v>
      </c>
      <c r="Y106" s="1">
        <f t="shared" si="8"/>
        <v>1</v>
      </c>
      <c r="Z106" s="1">
        <f t="shared" si="9"/>
        <v>1</v>
      </c>
      <c r="AA106" s="1">
        <f t="shared" si="15"/>
        <v>1</v>
      </c>
      <c r="AB106" s="1">
        <f t="shared" si="10"/>
        <v>1</v>
      </c>
      <c r="AC106" s="1">
        <f t="shared" si="11"/>
        <v>1</v>
      </c>
    </row>
    <row r="107" spans="1:29" x14ac:dyDescent="0.25">
      <c r="A107" s="1">
        <f t="shared" si="16"/>
        <v>11162</v>
      </c>
      <c r="B107" s="1">
        <v>1</v>
      </c>
      <c r="C107" s="1" t="s">
        <v>63</v>
      </c>
      <c r="D107" s="1">
        <v>15</v>
      </c>
      <c r="E107" s="1" t="s">
        <v>205</v>
      </c>
      <c r="F107" s="1">
        <v>25</v>
      </c>
      <c r="G107" s="1">
        <v>5</v>
      </c>
      <c r="H107" s="1">
        <v>0</v>
      </c>
      <c r="I107" s="1">
        <v>60</v>
      </c>
      <c r="J107" s="1">
        <v>55</v>
      </c>
      <c r="K107" s="6">
        <f>最重要的表!AR78</f>
        <v>85937</v>
      </c>
      <c r="L107" s="7">
        <f>最重要的表!AS78</f>
        <v>6576</v>
      </c>
      <c r="M107" s="8">
        <f>最重要的表!AT78</f>
        <v>4110</v>
      </c>
      <c r="N107" s="6">
        <f>最重要的表!AU78</f>
        <v>1320</v>
      </c>
      <c r="O107" s="7">
        <f>最重要的表!AV78</f>
        <v>101</v>
      </c>
      <c r="P107" s="8">
        <f>最重要的表!AW78</f>
        <v>64</v>
      </c>
      <c r="Q107" s="6">
        <f t="shared" si="12"/>
        <v>190217</v>
      </c>
      <c r="R107" s="7">
        <f t="shared" si="13"/>
        <v>14555</v>
      </c>
      <c r="S107" s="8">
        <f t="shared" si="14"/>
        <v>9166</v>
      </c>
      <c r="T107" s="6">
        <v>36000</v>
      </c>
      <c r="U107" s="7">
        <v>0</v>
      </c>
      <c r="V107" s="8">
        <v>4800000</v>
      </c>
      <c r="Y107" s="1">
        <f t="shared" si="8"/>
        <v>1</v>
      </c>
      <c r="Z107" s="1">
        <f t="shared" si="9"/>
        <v>1</v>
      </c>
      <c r="AA107" s="1">
        <f t="shared" si="15"/>
        <v>1</v>
      </c>
      <c r="AB107" s="1">
        <f t="shared" si="10"/>
        <v>1</v>
      </c>
      <c r="AC107" s="1">
        <f t="shared" si="11"/>
        <v>1</v>
      </c>
    </row>
    <row r="108" spans="1:29" x14ac:dyDescent="0.25">
      <c r="A108" s="1">
        <f t="shared" si="16"/>
        <v>11163</v>
      </c>
      <c r="B108" s="1">
        <v>1</v>
      </c>
      <c r="C108" s="1" t="s">
        <v>63</v>
      </c>
      <c r="D108" s="1">
        <v>15</v>
      </c>
      <c r="E108" s="1" t="s">
        <v>206</v>
      </c>
      <c r="F108" s="1">
        <v>26</v>
      </c>
      <c r="G108" s="1">
        <v>5</v>
      </c>
      <c r="H108" s="1">
        <v>1</v>
      </c>
      <c r="I108" s="1">
        <v>60</v>
      </c>
      <c r="J108" s="1">
        <v>55</v>
      </c>
      <c r="K108" s="6">
        <f>最重要的表!AR79</f>
        <v>89819</v>
      </c>
      <c r="L108" s="7">
        <f>最重要的表!AS79</f>
        <v>6873</v>
      </c>
      <c r="M108" s="8">
        <f>最重要的表!AT79</f>
        <v>4296</v>
      </c>
      <c r="N108" s="6">
        <f>最重要的表!AU79</f>
        <v>1379</v>
      </c>
      <c r="O108" s="7">
        <f>最重要的表!AV79</f>
        <v>106</v>
      </c>
      <c r="P108" s="8">
        <f>最重要的表!AW79</f>
        <v>67</v>
      </c>
      <c r="Q108" s="1">
        <f t="shared" si="12"/>
        <v>198760</v>
      </c>
      <c r="R108" s="1">
        <f t="shared" si="13"/>
        <v>15247</v>
      </c>
      <c r="S108" s="1">
        <f t="shared" si="14"/>
        <v>9589</v>
      </c>
      <c r="T108" s="1">
        <v>39000</v>
      </c>
      <c r="U108" s="1">
        <v>0</v>
      </c>
      <c r="V108" s="1">
        <v>5200000</v>
      </c>
      <c r="Y108" s="1">
        <f t="shared" si="8"/>
        <v>1</v>
      </c>
      <c r="Z108" s="1">
        <f t="shared" si="9"/>
        <v>1</v>
      </c>
      <c r="AA108" s="1">
        <f t="shared" si="15"/>
        <v>1</v>
      </c>
      <c r="AB108" s="1">
        <f t="shared" si="10"/>
        <v>1</v>
      </c>
      <c r="AC108" s="1">
        <f t="shared" si="11"/>
        <v>1</v>
      </c>
    </row>
    <row r="109" spans="1:29" x14ac:dyDescent="0.25">
      <c r="A109" s="1">
        <f t="shared" si="16"/>
        <v>11164</v>
      </c>
      <c r="B109" s="1">
        <v>1</v>
      </c>
      <c r="C109" s="1" t="s">
        <v>63</v>
      </c>
      <c r="D109" s="1">
        <v>15</v>
      </c>
      <c r="E109" s="1" t="s">
        <v>207</v>
      </c>
      <c r="F109" s="1">
        <v>27</v>
      </c>
      <c r="G109" s="1">
        <v>5</v>
      </c>
      <c r="H109" s="1">
        <v>2</v>
      </c>
      <c r="I109" s="1">
        <v>60</v>
      </c>
      <c r="J109" s="1">
        <v>55</v>
      </c>
      <c r="K109" s="6">
        <f>最重要的表!AR80</f>
        <v>93701</v>
      </c>
      <c r="L109" s="7">
        <f>最重要的表!AS80</f>
        <v>7170</v>
      </c>
      <c r="M109" s="8">
        <f>最重要的表!AT80</f>
        <v>4482</v>
      </c>
      <c r="N109" s="6">
        <f>最重要的表!AU80</f>
        <v>1438</v>
      </c>
      <c r="O109" s="7">
        <f>最重要的表!AV80</f>
        <v>111</v>
      </c>
      <c r="P109" s="8">
        <f>最重要的表!AW80</f>
        <v>70</v>
      </c>
      <c r="Q109" s="1">
        <f t="shared" si="12"/>
        <v>207303</v>
      </c>
      <c r="R109" s="1">
        <f t="shared" si="13"/>
        <v>15939</v>
      </c>
      <c r="S109" s="1">
        <f t="shared" si="14"/>
        <v>10012</v>
      </c>
      <c r="T109" s="1">
        <v>42000</v>
      </c>
      <c r="U109" s="1">
        <v>0</v>
      </c>
      <c r="V109" s="1">
        <v>5600000</v>
      </c>
      <c r="Y109" s="1">
        <f t="shared" si="8"/>
        <v>1</v>
      </c>
      <c r="Z109" s="1">
        <f t="shared" si="9"/>
        <v>1</v>
      </c>
      <c r="AA109" s="1">
        <f t="shared" si="15"/>
        <v>1</v>
      </c>
      <c r="AB109" s="1">
        <f t="shared" si="10"/>
        <v>1</v>
      </c>
      <c r="AC109" s="1">
        <f t="shared" si="11"/>
        <v>1</v>
      </c>
    </row>
    <row r="110" spans="1:29" x14ac:dyDescent="0.25">
      <c r="A110" s="1">
        <f t="shared" si="16"/>
        <v>11165</v>
      </c>
      <c r="B110" s="1">
        <v>1</v>
      </c>
      <c r="C110" s="1" t="s">
        <v>63</v>
      </c>
      <c r="D110" s="1">
        <v>15</v>
      </c>
      <c r="E110" s="1" t="s">
        <v>208</v>
      </c>
      <c r="F110" s="1">
        <v>28</v>
      </c>
      <c r="G110" s="1">
        <v>5</v>
      </c>
      <c r="H110" s="1">
        <v>3</v>
      </c>
      <c r="I110" s="1">
        <v>60</v>
      </c>
      <c r="J110" s="1">
        <v>55</v>
      </c>
      <c r="K110" s="6">
        <f>最重要的表!AR81</f>
        <v>97583</v>
      </c>
      <c r="L110" s="7">
        <f>最重要的表!AS81</f>
        <v>7467</v>
      </c>
      <c r="M110" s="8">
        <f>最重要的表!AT81</f>
        <v>4668</v>
      </c>
      <c r="N110" s="6">
        <f>最重要的表!AU81</f>
        <v>1497</v>
      </c>
      <c r="O110" s="7">
        <f>最重要的表!AV81</f>
        <v>116</v>
      </c>
      <c r="P110" s="8">
        <f>最重要的表!AW81</f>
        <v>73</v>
      </c>
      <c r="Q110" s="1">
        <f t="shared" si="12"/>
        <v>215846</v>
      </c>
      <c r="R110" s="1">
        <f t="shared" si="13"/>
        <v>16631</v>
      </c>
      <c r="S110" s="1">
        <f t="shared" si="14"/>
        <v>10435</v>
      </c>
      <c r="T110" s="1">
        <v>45000</v>
      </c>
      <c r="U110" s="1">
        <v>0</v>
      </c>
      <c r="V110" s="1">
        <v>6000000</v>
      </c>
      <c r="Y110" s="1">
        <f t="shared" si="8"/>
        <v>1</v>
      </c>
      <c r="Z110" s="1">
        <f t="shared" si="9"/>
        <v>1</v>
      </c>
      <c r="AA110" s="1">
        <f t="shared" si="15"/>
        <v>1</v>
      </c>
      <c r="AB110" s="1">
        <f t="shared" si="10"/>
        <v>1</v>
      </c>
      <c r="AC110" s="1">
        <f t="shared" si="11"/>
        <v>1</v>
      </c>
    </row>
    <row r="111" spans="1:29" x14ac:dyDescent="0.25">
      <c r="A111" s="1">
        <f t="shared" si="16"/>
        <v>11171</v>
      </c>
      <c r="B111" s="1">
        <v>1</v>
      </c>
      <c r="C111" s="1" t="s">
        <v>63</v>
      </c>
      <c r="D111" s="1">
        <v>15</v>
      </c>
      <c r="E111" s="1" t="s">
        <v>209</v>
      </c>
      <c r="F111" s="1">
        <v>29</v>
      </c>
      <c r="G111" s="1">
        <v>5</v>
      </c>
      <c r="H111" s="1">
        <v>4</v>
      </c>
      <c r="I111" s="1">
        <v>70</v>
      </c>
      <c r="J111" s="1">
        <v>65</v>
      </c>
      <c r="K111" s="6">
        <f>最重要的表!AR82</f>
        <v>101465</v>
      </c>
      <c r="L111" s="7">
        <f>最重要的表!AS82</f>
        <v>7764</v>
      </c>
      <c r="M111" s="8">
        <f>最重要的表!AT82</f>
        <v>4854</v>
      </c>
      <c r="N111" s="6">
        <f>最重要的表!AU82</f>
        <v>1556</v>
      </c>
      <c r="O111" s="7">
        <f>最重要的表!AV82</f>
        <v>121</v>
      </c>
      <c r="P111" s="8">
        <f>最重要的表!AW82</f>
        <v>76</v>
      </c>
      <c r="Q111" s="1">
        <f t="shared" si="12"/>
        <v>224389</v>
      </c>
      <c r="R111" s="1">
        <f t="shared" si="13"/>
        <v>17323</v>
      </c>
      <c r="S111" s="1">
        <f t="shared" si="14"/>
        <v>10858</v>
      </c>
      <c r="T111" s="1">
        <v>48000</v>
      </c>
      <c r="U111" s="1">
        <v>0</v>
      </c>
      <c r="V111" s="1">
        <v>6400000</v>
      </c>
      <c r="Y111" s="1">
        <f t="shared" si="8"/>
        <v>1</v>
      </c>
      <c r="Z111" s="1">
        <f t="shared" si="9"/>
        <v>1</v>
      </c>
      <c r="AA111" s="1">
        <f t="shared" si="15"/>
        <v>1</v>
      </c>
      <c r="AB111" s="1">
        <f t="shared" si="10"/>
        <v>1</v>
      </c>
      <c r="AC111" s="1">
        <f t="shared" si="11"/>
        <v>1</v>
      </c>
    </row>
    <row r="112" spans="1:29" x14ac:dyDescent="0.25">
      <c r="A112" s="1">
        <f t="shared" si="16"/>
        <v>11172</v>
      </c>
      <c r="B112" s="1">
        <v>1</v>
      </c>
      <c r="C112" s="1" t="s">
        <v>63</v>
      </c>
      <c r="D112" s="1">
        <v>15</v>
      </c>
      <c r="E112" s="1" t="s">
        <v>395</v>
      </c>
      <c r="F112" s="1">
        <v>30</v>
      </c>
      <c r="G112" s="1">
        <v>6</v>
      </c>
      <c r="H112" s="1">
        <v>0</v>
      </c>
      <c r="I112" s="1">
        <v>70</v>
      </c>
      <c r="J112" s="1">
        <v>65</v>
      </c>
      <c r="K112" s="6">
        <f>最重要的表!AR83</f>
        <v>111812</v>
      </c>
      <c r="L112" s="7">
        <f>最重要的表!AS83</f>
        <v>8556</v>
      </c>
      <c r="M112" s="8">
        <f>最重要的表!AT83</f>
        <v>5348</v>
      </c>
      <c r="N112" s="6">
        <f>最重要的表!AU83</f>
        <v>1712</v>
      </c>
      <c r="O112" s="7">
        <f>最重要的表!AV83</f>
        <v>131</v>
      </c>
      <c r="P112" s="8">
        <f>最重要的表!AW83</f>
        <v>82</v>
      </c>
      <c r="Q112" s="6">
        <f t="shared" si="12"/>
        <v>247060</v>
      </c>
      <c r="R112" s="7">
        <f t="shared" si="13"/>
        <v>18905</v>
      </c>
      <c r="S112" s="8">
        <f t="shared" si="14"/>
        <v>11826</v>
      </c>
      <c r="T112" s="1">
        <v>51000</v>
      </c>
      <c r="U112" s="1">
        <v>0</v>
      </c>
      <c r="V112" s="8">
        <v>6800000</v>
      </c>
      <c r="Y112" s="1">
        <f t="shared" si="8"/>
        <v>1</v>
      </c>
      <c r="Z112" s="1">
        <f t="shared" si="9"/>
        <v>1</v>
      </c>
      <c r="AA112" s="1">
        <f t="shared" si="15"/>
        <v>1</v>
      </c>
      <c r="AB112" s="1">
        <f t="shared" si="10"/>
        <v>1</v>
      </c>
      <c r="AC112" s="1">
        <f t="shared" si="11"/>
        <v>1</v>
      </c>
    </row>
    <row r="113" spans="1:29" x14ac:dyDescent="0.25">
      <c r="A113" s="1">
        <f t="shared" si="16"/>
        <v>11173</v>
      </c>
      <c r="B113" s="1">
        <v>1</v>
      </c>
      <c r="C113" s="1" t="s">
        <v>63</v>
      </c>
      <c r="D113" s="1">
        <v>15</v>
      </c>
      <c r="E113" s="1" t="s">
        <v>501</v>
      </c>
      <c r="F113" s="1">
        <v>31</v>
      </c>
      <c r="G113" s="1">
        <v>6</v>
      </c>
      <c r="H113" s="1">
        <v>1</v>
      </c>
      <c r="I113" s="1">
        <v>70</v>
      </c>
      <c r="J113" s="1">
        <v>65</v>
      </c>
      <c r="K113" s="6">
        <f>最重要的表!AR84</f>
        <v>117346</v>
      </c>
      <c r="L113" s="7">
        <f>最重要的表!AS84</f>
        <v>8980</v>
      </c>
      <c r="M113" s="8">
        <f>最重要的表!AT84</f>
        <v>5613</v>
      </c>
      <c r="N113" s="6">
        <f>最重要的表!AU84</f>
        <v>1799</v>
      </c>
      <c r="O113" s="7">
        <f>最重要的表!AV84</f>
        <v>138</v>
      </c>
      <c r="P113" s="8">
        <f>最重要的表!AW84</f>
        <v>86</v>
      </c>
      <c r="Q113" s="1">
        <f t="shared" si="12"/>
        <v>259467</v>
      </c>
      <c r="R113" s="1">
        <f t="shared" si="13"/>
        <v>19882</v>
      </c>
      <c r="S113" s="1">
        <f t="shared" si="14"/>
        <v>12407</v>
      </c>
      <c r="T113" s="1">
        <v>54000</v>
      </c>
      <c r="U113" s="1">
        <v>0</v>
      </c>
      <c r="V113" s="1">
        <v>7200000</v>
      </c>
      <c r="Y113" s="1">
        <f t="shared" si="8"/>
        <v>1</v>
      </c>
      <c r="Z113" s="1">
        <f t="shared" si="9"/>
        <v>1</v>
      </c>
      <c r="AA113" s="1">
        <f t="shared" si="15"/>
        <v>1</v>
      </c>
      <c r="AB113" s="1">
        <f t="shared" si="10"/>
        <v>1</v>
      </c>
      <c r="AC113" s="1">
        <f t="shared" si="11"/>
        <v>1</v>
      </c>
    </row>
    <row r="114" spans="1:29" x14ac:dyDescent="0.25">
      <c r="A114" s="1">
        <f t="shared" si="16"/>
        <v>11174</v>
      </c>
      <c r="B114" s="1">
        <v>1</v>
      </c>
      <c r="C114" s="1" t="s">
        <v>63</v>
      </c>
      <c r="D114" s="1">
        <v>15</v>
      </c>
      <c r="E114" s="1" t="s">
        <v>502</v>
      </c>
      <c r="F114" s="1">
        <v>32</v>
      </c>
      <c r="G114" s="1">
        <v>6</v>
      </c>
      <c r="H114" s="1">
        <v>2</v>
      </c>
      <c r="I114" s="1">
        <v>70</v>
      </c>
      <c r="J114" s="1">
        <v>65</v>
      </c>
      <c r="K114" s="6">
        <f>最重要的表!AR85</f>
        <v>122880</v>
      </c>
      <c r="L114" s="7">
        <f>最重要的表!AS85</f>
        <v>9404</v>
      </c>
      <c r="M114" s="8">
        <f>最重要的表!AT85</f>
        <v>5878</v>
      </c>
      <c r="N114" s="6">
        <f>最重要的表!AU85</f>
        <v>1886</v>
      </c>
      <c r="O114" s="7">
        <f>最重要的表!AV85</f>
        <v>145</v>
      </c>
      <c r="P114" s="8">
        <f>最重要的表!AW85</f>
        <v>91</v>
      </c>
      <c r="Q114" s="1">
        <f t="shared" si="12"/>
        <v>271874</v>
      </c>
      <c r="R114" s="1">
        <f t="shared" si="13"/>
        <v>20859</v>
      </c>
      <c r="S114" s="1">
        <f t="shared" si="14"/>
        <v>13067</v>
      </c>
      <c r="T114" s="1">
        <v>57000</v>
      </c>
      <c r="U114" s="1">
        <v>0</v>
      </c>
      <c r="V114" s="1">
        <v>7600000</v>
      </c>
      <c r="Y114" s="1">
        <f t="shared" si="8"/>
        <v>1</v>
      </c>
      <c r="Z114" s="1">
        <f t="shared" si="9"/>
        <v>1</v>
      </c>
      <c r="AA114" s="1">
        <f t="shared" si="15"/>
        <v>1</v>
      </c>
      <c r="AB114" s="1">
        <f t="shared" si="10"/>
        <v>1</v>
      </c>
      <c r="AC114" s="1">
        <f t="shared" si="11"/>
        <v>1</v>
      </c>
    </row>
    <row r="115" spans="1:29" x14ac:dyDescent="0.25">
      <c r="A115" s="1">
        <f t="shared" si="16"/>
        <v>11175</v>
      </c>
      <c r="B115" s="1">
        <v>1</v>
      </c>
      <c r="C115" s="1" t="s">
        <v>63</v>
      </c>
      <c r="D115" s="1">
        <v>15</v>
      </c>
      <c r="E115" s="1" t="s">
        <v>503</v>
      </c>
      <c r="F115" s="1">
        <v>33</v>
      </c>
      <c r="G115" s="1">
        <v>6</v>
      </c>
      <c r="H115" s="1">
        <v>3</v>
      </c>
      <c r="I115" s="1">
        <v>70</v>
      </c>
      <c r="J115" s="1">
        <v>65</v>
      </c>
      <c r="K115" s="6">
        <f>最重要的表!AR86</f>
        <v>128414</v>
      </c>
      <c r="L115" s="7">
        <f>最重要的表!AS86</f>
        <v>9828</v>
      </c>
      <c r="M115" s="8">
        <f>最重要的表!AT86</f>
        <v>6143</v>
      </c>
      <c r="N115" s="6">
        <f>最重要的表!AU86</f>
        <v>1973</v>
      </c>
      <c r="O115" s="7">
        <f>最重要的表!AV86</f>
        <v>152</v>
      </c>
      <c r="P115" s="8">
        <f>最重要的表!AW86</f>
        <v>96</v>
      </c>
      <c r="Q115" s="1">
        <f t="shared" si="12"/>
        <v>284281</v>
      </c>
      <c r="R115" s="1">
        <f t="shared" si="13"/>
        <v>21836</v>
      </c>
      <c r="S115" s="1">
        <f t="shared" si="14"/>
        <v>13727</v>
      </c>
      <c r="T115" s="1">
        <v>60000</v>
      </c>
      <c r="U115" s="1">
        <v>0</v>
      </c>
      <c r="V115" s="1">
        <v>8000000</v>
      </c>
      <c r="Y115" s="1">
        <f t="shared" si="8"/>
        <v>1</v>
      </c>
      <c r="Z115" s="1">
        <f t="shared" si="9"/>
        <v>1</v>
      </c>
      <c r="AA115" s="1">
        <f t="shared" si="15"/>
        <v>1</v>
      </c>
      <c r="AB115" s="1">
        <f t="shared" si="10"/>
        <v>1</v>
      </c>
      <c r="AC115" s="1">
        <f t="shared" si="11"/>
        <v>1</v>
      </c>
    </row>
    <row r="116" spans="1:29" x14ac:dyDescent="0.25">
      <c r="A116" s="1">
        <f t="shared" si="16"/>
        <v>11181</v>
      </c>
      <c r="B116" s="1">
        <v>1</v>
      </c>
      <c r="C116" s="1" t="s">
        <v>63</v>
      </c>
      <c r="D116" s="1">
        <v>15</v>
      </c>
      <c r="E116" s="1" t="s">
        <v>504</v>
      </c>
      <c r="F116" s="1">
        <v>34</v>
      </c>
      <c r="G116" s="1">
        <v>6</v>
      </c>
      <c r="H116" s="1">
        <v>4</v>
      </c>
      <c r="I116" s="1">
        <v>80</v>
      </c>
      <c r="J116" s="1">
        <v>75</v>
      </c>
      <c r="K116" s="6">
        <f>最重要的表!AR87</f>
        <v>133948</v>
      </c>
      <c r="L116" s="7">
        <f>最重要的表!AS87</f>
        <v>10252</v>
      </c>
      <c r="M116" s="8">
        <f>最重要的表!AT87</f>
        <v>6408</v>
      </c>
      <c r="N116" s="6">
        <f>最重要的表!AU87</f>
        <v>2060</v>
      </c>
      <c r="O116" s="7">
        <f>最重要的表!AV87</f>
        <v>159</v>
      </c>
      <c r="P116" s="8">
        <f>最重要的表!AW87</f>
        <v>101</v>
      </c>
      <c r="Q116" s="1">
        <f t="shared" si="12"/>
        <v>296688</v>
      </c>
      <c r="R116" s="1">
        <f t="shared" si="13"/>
        <v>22813</v>
      </c>
      <c r="S116" s="1">
        <f t="shared" si="14"/>
        <v>14387</v>
      </c>
      <c r="T116" s="1">
        <v>61000</v>
      </c>
      <c r="U116" s="1">
        <v>0</v>
      </c>
      <c r="V116" s="1">
        <v>8100000</v>
      </c>
      <c r="Y116" s="1">
        <f t="shared" si="8"/>
        <v>1</v>
      </c>
      <c r="Z116" s="1">
        <f t="shared" si="9"/>
        <v>1</v>
      </c>
      <c r="AA116" s="1">
        <f t="shared" si="15"/>
        <v>1</v>
      </c>
      <c r="AB116" s="1">
        <f t="shared" si="10"/>
        <v>1</v>
      </c>
      <c r="AC116" s="1">
        <f t="shared" si="11"/>
        <v>1</v>
      </c>
    </row>
    <row r="117" spans="1:29" x14ac:dyDescent="0.25">
      <c r="A117" s="1">
        <f t="shared" si="16"/>
        <v>11182</v>
      </c>
      <c r="B117" s="1">
        <v>1</v>
      </c>
      <c r="C117" s="1" t="s">
        <v>63</v>
      </c>
      <c r="D117" s="1">
        <v>15</v>
      </c>
      <c r="E117" s="1" t="s">
        <v>505</v>
      </c>
      <c r="F117" s="1">
        <v>35</v>
      </c>
      <c r="G117" s="1">
        <v>7</v>
      </c>
      <c r="H117" s="1">
        <v>0</v>
      </c>
      <c r="I117" s="1">
        <v>80</v>
      </c>
      <c r="J117" s="1">
        <v>75</v>
      </c>
      <c r="K117" s="6">
        <f>最重要的表!AR88</f>
        <v>148703</v>
      </c>
      <c r="L117" s="7">
        <f>最重要的表!AS88</f>
        <v>11379</v>
      </c>
      <c r="M117" s="8">
        <f>最重要的表!AT88</f>
        <v>7112</v>
      </c>
      <c r="N117" s="6">
        <f>最重要的表!AU88</f>
        <v>2287</v>
      </c>
      <c r="O117" s="7">
        <f>最重要的表!AV88</f>
        <v>175</v>
      </c>
      <c r="P117" s="8">
        <f>最重要的表!AW88</f>
        <v>110</v>
      </c>
      <c r="Q117" s="6">
        <f t="shared" si="12"/>
        <v>329376</v>
      </c>
      <c r="R117" s="7">
        <f t="shared" si="13"/>
        <v>25204</v>
      </c>
      <c r="S117" s="8">
        <f t="shared" si="14"/>
        <v>15802</v>
      </c>
      <c r="T117" s="1">
        <v>62000</v>
      </c>
      <c r="U117" s="1">
        <v>0</v>
      </c>
      <c r="V117" s="1">
        <v>8200000</v>
      </c>
      <c r="Y117" s="1">
        <f t="shared" si="8"/>
        <v>1</v>
      </c>
      <c r="Z117" s="1">
        <f t="shared" si="9"/>
        <v>1</v>
      </c>
      <c r="AA117" s="1">
        <f t="shared" si="15"/>
        <v>1</v>
      </c>
      <c r="AB117" s="1">
        <f t="shared" si="10"/>
        <v>1</v>
      </c>
      <c r="AC117" s="1">
        <f t="shared" si="11"/>
        <v>1</v>
      </c>
    </row>
    <row r="118" spans="1:29" x14ac:dyDescent="0.25">
      <c r="A118" s="1">
        <f t="shared" si="16"/>
        <v>11183</v>
      </c>
      <c r="B118" s="1">
        <v>1</v>
      </c>
      <c r="C118" s="1" t="s">
        <v>63</v>
      </c>
      <c r="D118" s="1">
        <v>15</v>
      </c>
      <c r="E118" s="1" t="s">
        <v>506</v>
      </c>
      <c r="F118" s="1">
        <v>36</v>
      </c>
      <c r="G118" s="1">
        <v>7</v>
      </c>
      <c r="H118" s="1">
        <v>1</v>
      </c>
      <c r="I118" s="1">
        <v>80</v>
      </c>
      <c r="J118" s="1">
        <v>75</v>
      </c>
      <c r="K118" s="6">
        <f>最重要的表!AR89</f>
        <v>156066</v>
      </c>
      <c r="L118" s="7">
        <f>最重要的表!AS89</f>
        <v>11943</v>
      </c>
      <c r="M118" s="8">
        <f>最重要的表!AT89</f>
        <v>7465</v>
      </c>
      <c r="N118" s="6">
        <f>最重要的表!AU89</f>
        <v>2403</v>
      </c>
      <c r="O118" s="7">
        <f>最重要的表!AV89</f>
        <v>184</v>
      </c>
      <c r="P118" s="8">
        <f>最重要的表!AW89</f>
        <v>116</v>
      </c>
      <c r="Q118" s="1">
        <f t="shared" si="12"/>
        <v>345903</v>
      </c>
      <c r="R118" s="1">
        <f t="shared" si="13"/>
        <v>26479</v>
      </c>
      <c r="S118" s="1">
        <f t="shared" si="14"/>
        <v>16629</v>
      </c>
      <c r="T118" s="1">
        <v>63000</v>
      </c>
      <c r="U118" s="1">
        <v>0</v>
      </c>
      <c r="V118" s="1">
        <v>8300000</v>
      </c>
      <c r="Y118" s="1">
        <f t="shared" si="8"/>
        <v>1</v>
      </c>
      <c r="Z118" s="1">
        <f t="shared" si="9"/>
        <v>1</v>
      </c>
      <c r="AA118" s="1">
        <f t="shared" si="15"/>
        <v>1</v>
      </c>
      <c r="AB118" s="1">
        <f t="shared" si="10"/>
        <v>1</v>
      </c>
      <c r="AC118" s="1">
        <f t="shared" si="11"/>
        <v>1</v>
      </c>
    </row>
    <row r="119" spans="1:29" x14ac:dyDescent="0.25">
      <c r="A119" s="1">
        <f t="shared" si="16"/>
        <v>11184</v>
      </c>
      <c r="B119" s="1">
        <v>1</v>
      </c>
      <c r="C119" s="1" t="s">
        <v>63</v>
      </c>
      <c r="D119" s="1">
        <v>15</v>
      </c>
      <c r="E119" s="1" t="s">
        <v>507</v>
      </c>
      <c r="F119" s="1">
        <v>37</v>
      </c>
      <c r="G119" s="1">
        <v>7</v>
      </c>
      <c r="H119" s="1">
        <v>2</v>
      </c>
      <c r="I119" s="1">
        <v>80</v>
      </c>
      <c r="J119" s="1">
        <v>75</v>
      </c>
      <c r="K119" s="6">
        <f>最重要的表!AR90</f>
        <v>163429</v>
      </c>
      <c r="L119" s="7">
        <f>最重要的表!AS90</f>
        <v>12507</v>
      </c>
      <c r="M119" s="8">
        <f>最重要的表!AT90</f>
        <v>7818</v>
      </c>
      <c r="N119" s="6">
        <f>最重要的表!AU90</f>
        <v>2519</v>
      </c>
      <c r="O119" s="7">
        <f>最重要的表!AV90</f>
        <v>193</v>
      </c>
      <c r="P119" s="8">
        <f>最重要的表!AW90</f>
        <v>122</v>
      </c>
      <c r="Q119" s="1">
        <f t="shared" si="12"/>
        <v>362430</v>
      </c>
      <c r="R119" s="1">
        <f t="shared" si="13"/>
        <v>27754</v>
      </c>
      <c r="S119" s="1">
        <f t="shared" si="14"/>
        <v>17456</v>
      </c>
      <c r="T119" s="1">
        <v>64000</v>
      </c>
      <c r="U119" s="1">
        <v>0</v>
      </c>
      <c r="V119" s="1">
        <v>8400000</v>
      </c>
      <c r="Y119" s="1">
        <f t="shared" si="8"/>
        <v>1</v>
      </c>
      <c r="Z119" s="1">
        <f t="shared" si="9"/>
        <v>1</v>
      </c>
      <c r="AA119" s="1">
        <f t="shared" si="15"/>
        <v>1</v>
      </c>
      <c r="AB119" s="1">
        <f t="shared" si="10"/>
        <v>1</v>
      </c>
      <c r="AC119" s="1">
        <f t="shared" si="11"/>
        <v>1</v>
      </c>
    </row>
    <row r="120" spans="1:29" x14ac:dyDescent="0.25">
      <c r="A120" s="1">
        <f t="shared" si="16"/>
        <v>11185</v>
      </c>
      <c r="B120" s="1">
        <v>1</v>
      </c>
      <c r="C120" s="1" t="s">
        <v>63</v>
      </c>
      <c r="D120" s="1">
        <v>15</v>
      </c>
      <c r="E120" s="1" t="s">
        <v>508</v>
      </c>
      <c r="F120" s="1">
        <v>38</v>
      </c>
      <c r="G120" s="1">
        <v>7</v>
      </c>
      <c r="H120" s="1">
        <v>3</v>
      </c>
      <c r="I120" s="1">
        <v>80</v>
      </c>
      <c r="J120" s="1">
        <v>75</v>
      </c>
      <c r="K120" s="6">
        <f>最重要的表!AR91</f>
        <v>170792</v>
      </c>
      <c r="L120" s="7">
        <f>最重要的表!AS91</f>
        <v>13071</v>
      </c>
      <c r="M120" s="8">
        <f>最重要的表!AT91</f>
        <v>8171</v>
      </c>
      <c r="N120" s="6">
        <f>最重要的表!AU91</f>
        <v>2635</v>
      </c>
      <c r="O120" s="7">
        <f>最重要的表!AV91</f>
        <v>202</v>
      </c>
      <c r="P120" s="8">
        <f>最重要的表!AW91</f>
        <v>128</v>
      </c>
      <c r="Q120" s="1">
        <f t="shared" si="12"/>
        <v>378957</v>
      </c>
      <c r="R120" s="1">
        <f t="shared" si="13"/>
        <v>29029</v>
      </c>
      <c r="S120" s="1">
        <f t="shared" si="14"/>
        <v>18283</v>
      </c>
      <c r="T120" s="1">
        <v>65000</v>
      </c>
      <c r="U120" s="1">
        <v>0</v>
      </c>
      <c r="V120" s="1">
        <v>8500000</v>
      </c>
      <c r="Y120" s="1">
        <f t="shared" si="8"/>
        <v>1</v>
      </c>
      <c r="Z120" s="1">
        <f t="shared" si="9"/>
        <v>1</v>
      </c>
      <c r="AA120" s="1">
        <f t="shared" si="15"/>
        <v>1</v>
      </c>
      <c r="AB120" s="1">
        <f t="shared" si="10"/>
        <v>1</v>
      </c>
      <c r="AC120" s="1">
        <f t="shared" si="11"/>
        <v>1</v>
      </c>
    </row>
    <row r="121" spans="1:29" x14ac:dyDescent="0.25">
      <c r="A121" s="1">
        <f t="shared" si="16"/>
        <v>11191</v>
      </c>
      <c r="B121" s="1">
        <v>1</v>
      </c>
      <c r="C121" s="1" t="s">
        <v>63</v>
      </c>
      <c r="D121" s="1">
        <v>15</v>
      </c>
      <c r="E121" s="1" t="s">
        <v>509</v>
      </c>
      <c r="F121" s="1">
        <v>39</v>
      </c>
      <c r="G121" s="1">
        <v>7</v>
      </c>
      <c r="H121" s="1">
        <v>4</v>
      </c>
      <c r="I121" s="1">
        <v>84</v>
      </c>
      <c r="J121" s="1">
        <v>80</v>
      </c>
      <c r="K121" s="6">
        <f>最重要的表!AR92</f>
        <v>178155</v>
      </c>
      <c r="L121" s="7">
        <f>最重要的表!AS92</f>
        <v>13635</v>
      </c>
      <c r="M121" s="8">
        <f>最重要的表!AT92</f>
        <v>8524</v>
      </c>
      <c r="N121" s="6">
        <f>最重要的表!AU92</f>
        <v>2751</v>
      </c>
      <c r="O121" s="7">
        <f>最重要的表!AV92</f>
        <v>211</v>
      </c>
      <c r="P121" s="8">
        <f>最重要的表!AW92</f>
        <v>134</v>
      </c>
      <c r="Q121" s="1">
        <f t="shared" si="12"/>
        <v>395484</v>
      </c>
      <c r="R121" s="1">
        <f t="shared" si="13"/>
        <v>30304</v>
      </c>
      <c r="S121" s="1">
        <f t="shared" si="14"/>
        <v>19110</v>
      </c>
      <c r="T121" s="1">
        <v>66000</v>
      </c>
      <c r="U121" s="1">
        <v>0</v>
      </c>
      <c r="V121" s="1">
        <v>8600000</v>
      </c>
      <c r="Y121" s="1">
        <f t="shared" si="8"/>
        <v>1</v>
      </c>
      <c r="Z121" s="1">
        <f t="shared" si="9"/>
        <v>1</v>
      </c>
      <c r="AA121" s="1">
        <f t="shared" si="15"/>
        <v>1</v>
      </c>
      <c r="AB121" s="1">
        <f t="shared" si="10"/>
        <v>1</v>
      </c>
      <c r="AC121" s="1">
        <f t="shared" si="11"/>
        <v>1</v>
      </c>
    </row>
    <row r="122" spans="1:29" x14ac:dyDescent="0.25">
      <c r="A122" s="1">
        <f t="shared" si="16"/>
        <v>11192</v>
      </c>
      <c r="B122" s="1">
        <v>1</v>
      </c>
      <c r="C122" s="1" t="s">
        <v>63</v>
      </c>
      <c r="D122" s="1">
        <v>15</v>
      </c>
      <c r="E122" s="1" t="s">
        <v>510</v>
      </c>
      <c r="F122" s="1">
        <v>40</v>
      </c>
      <c r="G122" s="1">
        <v>8</v>
      </c>
      <c r="H122" s="1">
        <v>0</v>
      </c>
      <c r="I122" s="1">
        <v>84</v>
      </c>
      <c r="J122" s="1">
        <v>80</v>
      </c>
      <c r="K122" s="6">
        <f>最重要的表!AR93</f>
        <v>197787</v>
      </c>
      <c r="L122" s="7">
        <f>最重要的表!AS93</f>
        <v>15135</v>
      </c>
      <c r="M122" s="8">
        <f>最重要的表!AT93</f>
        <v>9460</v>
      </c>
      <c r="N122" s="6">
        <f>最重要的表!AU93</f>
        <v>3058</v>
      </c>
      <c r="O122" s="7">
        <f>最重要的表!AV93</f>
        <v>234</v>
      </c>
      <c r="P122" s="8">
        <f>最重要的表!AW93</f>
        <v>147</v>
      </c>
      <c r="Q122" s="6">
        <f t="shared" si="12"/>
        <v>439369</v>
      </c>
      <c r="R122" s="7">
        <f t="shared" si="13"/>
        <v>33621</v>
      </c>
      <c r="S122" s="8">
        <f t="shared" si="14"/>
        <v>21073</v>
      </c>
      <c r="T122" s="1">
        <v>67000</v>
      </c>
      <c r="U122" s="1">
        <v>0</v>
      </c>
      <c r="V122" s="1">
        <v>8700000</v>
      </c>
      <c r="Y122" s="1">
        <f t="shared" si="8"/>
        <v>1</v>
      </c>
      <c r="Z122" s="1">
        <f t="shared" si="9"/>
        <v>1</v>
      </c>
      <c r="AA122" s="1">
        <f t="shared" si="15"/>
        <v>1</v>
      </c>
      <c r="AB122" s="1">
        <f t="shared" si="10"/>
        <v>1</v>
      </c>
      <c r="AC122" s="1">
        <f t="shared" si="11"/>
        <v>1</v>
      </c>
    </row>
    <row r="123" spans="1:29" x14ac:dyDescent="0.25">
      <c r="A123" s="1">
        <f t="shared" si="16"/>
        <v>11193</v>
      </c>
      <c r="B123" s="1">
        <v>1</v>
      </c>
      <c r="C123" s="1" t="s">
        <v>63</v>
      </c>
      <c r="D123" s="1">
        <v>15</v>
      </c>
      <c r="E123" s="1" t="s">
        <v>511</v>
      </c>
      <c r="F123" s="1">
        <v>41</v>
      </c>
      <c r="G123" s="1">
        <v>8</v>
      </c>
      <c r="H123" s="1">
        <v>1</v>
      </c>
      <c r="I123" s="1">
        <v>84</v>
      </c>
      <c r="J123" s="1">
        <v>80</v>
      </c>
      <c r="K123" s="6">
        <f>最重要的表!AR94</f>
        <v>207579</v>
      </c>
      <c r="L123" s="7">
        <f>最重要的表!AS94</f>
        <v>15885</v>
      </c>
      <c r="M123" s="8">
        <f>最重要的表!AT94</f>
        <v>9929</v>
      </c>
      <c r="N123" s="6">
        <f>最重要的表!AU94</f>
        <v>3210</v>
      </c>
      <c r="O123" s="7">
        <f>最重要的表!AV94</f>
        <v>246</v>
      </c>
      <c r="P123" s="8">
        <f>最重要的表!AW94</f>
        <v>154</v>
      </c>
      <c r="Q123" s="1">
        <f t="shared" si="12"/>
        <v>461169</v>
      </c>
      <c r="R123" s="1">
        <f t="shared" si="13"/>
        <v>35319</v>
      </c>
      <c r="S123" s="1">
        <f t="shared" si="14"/>
        <v>22095</v>
      </c>
      <c r="T123" s="1">
        <v>68000</v>
      </c>
      <c r="U123" s="1">
        <v>0</v>
      </c>
      <c r="V123" s="1">
        <v>8800000</v>
      </c>
      <c r="Y123" s="1">
        <f t="shared" si="8"/>
        <v>1</v>
      </c>
      <c r="Z123" s="1">
        <f t="shared" si="9"/>
        <v>1</v>
      </c>
      <c r="AA123" s="1">
        <f t="shared" si="15"/>
        <v>1</v>
      </c>
      <c r="AB123" s="1">
        <f t="shared" si="10"/>
        <v>1</v>
      </c>
      <c r="AC123" s="1">
        <f t="shared" si="11"/>
        <v>1</v>
      </c>
    </row>
    <row r="124" spans="1:29" x14ac:dyDescent="0.25">
      <c r="A124" s="1">
        <f t="shared" si="16"/>
        <v>11194</v>
      </c>
      <c r="B124" s="1">
        <v>1</v>
      </c>
      <c r="C124" s="1" t="s">
        <v>63</v>
      </c>
      <c r="D124" s="1">
        <v>15</v>
      </c>
      <c r="E124" s="1" t="s">
        <v>512</v>
      </c>
      <c r="F124" s="1">
        <v>42</v>
      </c>
      <c r="G124" s="1">
        <v>8</v>
      </c>
      <c r="H124" s="1">
        <v>2</v>
      </c>
      <c r="I124" s="1">
        <v>84</v>
      </c>
      <c r="J124" s="1">
        <v>80</v>
      </c>
      <c r="K124" s="6">
        <f>最重要的表!AR95</f>
        <v>217371</v>
      </c>
      <c r="L124" s="7">
        <f>最重要的表!AS95</f>
        <v>16635</v>
      </c>
      <c r="M124" s="8">
        <f>最重要的表!AT95</f>
        <v>10398</v>
      </c>
      <c r="N124" s="6">
        <f>最重要的表!AU95</f>
        <v>3362</v>
      </c>
      <c r="O124" s="7">
        <f>最重要的表!AV95</f>
        <v>258</v>
      </c>
      <c r="P124" s="8">
        <f>最重要的表!AW95</f>
        <v>162</v>
      </c>
      <c r="Q124" s="1">
        <f t="shared" si="12"/>
        <v>482969</v>
      </c>
      <c r="R124" s="1">
        <f t="shared" si="13"/>
        <v>37017</v>
      </c>
      <c r="S124" s="1">
        <f t="shared" si="14"/>
        <v>23196</v>
      </c>
      <c r="T124" s="1">
        <v>69000</v>
      </c>
      <c r="U124" s="1">
        <v>0</v>
      </c>
      <c r="V124" s="1">
        <v>8900000</v>
      </c>
      <c r="Y124" s="1">
        <f t="shared" si="8"/>
        <v>1</v>
      </c>
      <c r="Z124" s="1">
        <f t="shared" si="9"/>
        <v>1</v>
      </c>
      <c r="AA124" s="1">
        <f t="shared" si="15"/>
        <v>1</v>
      </c>
      <c r="AB124" s="1">
        <f t="shared" si="10"/>
        <v>1</v>
      </c>
      <c r="AC124" s="1">
        <f t="shared" si="11"/>
        <v>1</v>
      </c>
    </row>
    <row r="125" spans="1:29" x14ac:dyDescent="0.25">
      <c r="A125" s="1">
        <f t="shared" si="16"/>
        <v>11195</v>
      </c>
      <c r="B125" s="1">
        <v>1</v>
      </c>
      <c r="C125" s="1" t="s">
        <v>63</v>
      </c>
      <c r="D125" s="1">
        <v>15</v>
      </c>
      <c r="E125" s="1" t="s">
        <v>513</v>
      </c>
      <c r="F125" s="1">
        <v>43</v>
      </c>
      <c r="G125" s="1">
        <v>8</v>
      </c>
      <c r="H125" s="1">
        <v>3</v>
      </c>
      <c r="I125" s="1">
        <v>84</v>
      </c>
      <c r="J125" s="1">
        <v>80</v>
      </c>
      <c r="K125" s="6">
        <f>最重要的表!AR96</f>
        <v>227163</v>
      </c>
      <c r="L125" s="7">
        <f>最重要的表!AS96</f>
        <v>17385</v>
      </c>
      <c r="M125" s="8">
        <f>最重要的表!AT96</f>
        <v>10867</v>
      </c>
      <c r="N125" s="6">
        <f>最重要的表!AU96</f>
        <v>3514</v>
      </c>
      <c r="O125" s="7">
        <f>最重要的表!AV96</f>
        <v>270</v>
      </c>
      <c r="P125" s="8">
        <f>最重要的表!AW96</f>
        <v>170</v>
      </c>
      <c r="Q125" s="1">
        <f t="shared" si="12"/>
        <v>504769</v>
      </c>
      <c r="R125" s="1">
        <f t="shared" si="13"/>
        <v>38715</v>
      </c>
      <c r="S125" s="1">
        <f t="shared" si="14"/>
        <v>24297</v>
      </c>
      <c r="T125" s="1">
        <v>70000</v>
      </c>
      <c r="U125" s="1">
        <v>0</v>
      </c>
      <c r="V125" s="1">
        <v>9000000</v>
      </c>
      <c r="Y125" s="1">
        <f t="shared" si="8"/>
        <v>1</v>
      </c>
      <c r="Z125" s="1">
        <f t="shared" si="9"/>
        <v>1</v>
      </c>
      <c r="AA125" s="1">
        <f t="shared" si="15"/>
        <v>1</v>
      </c>
      <c r="AB125" s="1">
        <f t="shared" si="10"/>
        <v>1</v>
      </c>
      <c r="AC125" s="1">
        <f t="shared" si="11"/>
        <v>1</v>
      </c>
    </row>
    <row r="126" spans="1:29" x14ac:dyDescent="0.25">
      <c r="A126" s="1">
        <f t="shared" si="16"/>
        <v>11201</v>
      </c>
      <c r="B126" s="1">
        <v>1</v>
      </c>
      <c r="C126" s="1" t="s">
        <v>63</v>
      </c>
      <c r="D126" s="1">
        <v>15</v>
      </c>
      <c r="E126" s="1" t="s">
        <v>514</v>
      </c>
      <c r="F126" s="1">
        <v>44</v>
      </c>
      <c r="G126" s="1">
        <v>8</v>
      </c>
      <c r="H126" s="1">
        <v>4</v>
      </c>
      <c r="I126" s="1">
        <v>87</v>
      </c>
      <c r="J126" s="1">
        <v>85</v>
      </c>
      <c r="K126" s="6">
        <f>最重要的表!AR97</f>
        <v>236955</v>
      </c>
      <c r="L126" s="7">
        <f>最重要的表!AS97</f>
        <v>18135</v>
      </c>
      <c r="M126" s="8">
        <f>最重要的表!AT97</f>
        <v>11336</v>
      </c>
      <c r="N126" s="6">
        <f>最重要的表!AU97</f>
        <v>3666</v>
      </c>
      <c r="O126" s="7">
        <f>最重要的表!AV97</f>
        <v>282</v>
      </c>
      <c r="P126" s="8">
        <f>最重要的表!AW97</f>
        <v>178</v>
      </c>
      <c r="Q126" s="1">
        <f t="shared" si="12"/>
        <v>526569</v>
      </c>
      <c r="R126" s="1">
        <f t="shared" si="13"/>
        <v>40413</v>
      </c>
      <c r="S126" s="1">
        <f t="shared" si="14"/>
        <v>25398</v>
      </c>
      <c r="T126" s="1">
        <v>71000</v>
      </c>
      <c r="U126" s="1">
        <v>0</v>
      </c>
      <c r="V126" s="1">
        <v>9100000</v>
      </c>
      <c r="Y126" s="1">
        <f t="shared" si="8"/>
        <v>1</v>
      </c>
      <c r="Z126" s="1">
        <f t="shared" si="9"/>
        <v>1</v>
      </c>
      <c r="AA126" s="1">
        <f t="shared" si="15"/>
        <v>1</v>
      </c>
      <c r="AB126" s="1">
        <f t="shared" si="10"/>
        <v>1</v>
      </c>
      <c r="AC126" s="1">
        <f t="shared" si="11"/>
        <v>1</v>
      </c>
    </row>
    <row r="127" spans="1:29" x14ac:dyDescent="0.25">
      <c r="A127" s="1">
        <f t="shared" si="16"/>
        <v>11202</v>
      </c>
      <c r="B127" s="1">
        <v>1</v>
      </c>
      <c r="C127" s="1" t="s">
        <v>63</v>
      </c>
      <c r="D127" s="1">
        <v>15</v>
      </c>
      <c r="E127" s="1" t="s">
        <v>515</v>
      </c>
      <c r="F127" s="1">
        <v>45</v>
      </c>
      <c r="G127" s="1">
        <v>9</v>
      </c>
      <c r="H127" s="1">
        <v>0</v>
      </c>
      <c r="I127" s="1">
        <v>87</v>
      </c>
      <c r="J127" s="1">
        <v>85</v>
      </c>
      <c r="K127" s="6">
        <f>最重要的表!AR98</f>
        <v>263063</v>
      </c>
      <c r="L127" s="7">
        <f>最重要的表!AS98</f>
        <v>20130</v>
      </c>
      <c r="M127" s="8">
        <f>最重要的表!AT98</f>
        <v>12582</v>
      </c>
      <c r="N127" s="6">
        <f>最重要的表!AU98</f>
        <v>4065</v>
      </c>
      <c r="O127" s="7">
        <f>最重要的表!AV98</f>
        <v>311</v>
      </c>
      <c r="P127" s="8">
        <f>最重要的表!AW98</f>
        <v>195</v>
      </c>
      <c r="Q127" s="6">
        <f t="shared" si="12"/>
        <v>584198</v>
      </c>
      <c r="R127" s="7">
        <f t="shared" si="13"/>
        <v>44699</v>
      </c>
      <c r="S127" s="8">
        <f t="shared" si="14"/>
        <v>27987</v>
      </c>
      <c r="T127" s="1">
        <v>72000</v>
      </c>
      <c r="U127" s="1">
        <v>0</v>
      </c>
      <c r="V127" s="1">
        <v>9200000</v>
      </c>
      <c r="Y127" s="1">
        <f t="shared" si="8"/>
        <v>1</v>
      </c>
      <c r="Z127" s="1">
        <f t="shared" si="9"/>
        <v>1</v>
      </c>
      <c r="AA127" s="1">
        <f t="shared" si="15"/>
        <v>1</v>
      </c>
      <c r="AB127" s="1">
        <f t="shared" si="10"/>
        <v>1</v>
      </c>
      <c r="AC127" s="1">
        <f t="shared" si="11"/>
        <v>1</v>
      </c>
    </row>
    <row r="128" spans="1:29" x14ac:dyDescent="0.25">
      <c r="A128" s="1">
        <f t="shared" si="16"/>
        <v>11203</v>
      </c>
      <c r="B128" s="1">
        <v>1</v>
      </c>
      <c r="C128" s="1" t="s">
        <v>63</v>
      </c>
      <c r="D128" s="1">
        <v>15</v>
      </c>
      <c r="E128" s="1" t="s">
        <v>516</v>
      </c>
      <c r="F128" s="1">
        <v>46</v>
      </c>
      <c r="G128" s="1">
        <v>9</v>
      </c>
      <c r="H128" s="1">
        <v>1</v>
      </c>
      <c r="I128" s="1">
        <v>87</v>
      </c>
      <c r="J128" s="1">
        <v>85</v>
      </c>
      <c r="K128" s="6">
        <f>最重要的表!AR99</f>
        <v>276083</v>
      </c>
      <c r="L128" s="7">
        <f>最重要的表!AS99</f>
        <v>21127</v>
      </c>
      <c r="M128" s="8">
        <f>最重要的表!AT99</f>
        <v>13205</v>
      </c>
      <c r="N128" s="6">
        <f>最重要的表!AU99</f>
        <v>4267</v>
      </c>
      <c r="O128" s="7">
        <f>最重要的表!AV99</f>
        <v>326</v>
      </c>
      <c r="P128" s="8">
        <f>最重要的表!AW99</f>
        <v>205</v>
      </c>
      <c r="Q128" s="1">
        <f t="shared" si="12"/>
        <v>613176</v>
      </c>
      <c r="R128" s="1">
        <f t="shared" si="13"/>
        <v>46881</v>
      </c>
      <c r="S128" s="1">
        <f t="shared" si="14"/>
        <v>29400</v>
      </c>
      <c r="T128" s="1">
        <v>73000</v>
      </c>
      <c r="U128" s="1">
        <v>0</v>
      </c>
      <c r="V128" s="1">
        <v>9300000</v>
      </c>
      <c r="Y128" s="1">
        <f t="shared" si="8"/>
        <v>1</v>
      </c>
      <c r="Z128" s="1">
        <f t="shared" si="9"/>
        <v>1</v>
      </c>
      <c r="AA128" s="1">
        <f t="shared" si="15"/>
        <v>1</v>
      </c>
      <c r="AB128" s="1">
        <f t="shared" si="10"/>
        <v>1</v>
      </c>
      <c r="AC128" s="1">
        <f t="shared" si="11"/>
        <v>1</v>
      </c>
    </row>
    <row r="129" spans="1:29" x14ac:dyDescent="0.25">
      <c r="A129" s="1">
        <f t="shared" si="16"/>
        <v>11204</v>
      </c>
      <c r="B129" s="1">
        <v>1</v>
      </c>
      <c r="C129" s="1" t="s">
        <v>63</v>
      </c>
      <c r="D129" s="1">
        <v>15</v>
      </c>
      <c r="E129" s="1" t="s">
        <v>517</v>
      </c>
      <c r="F129" s="1">
        <v>47</v>
      </c>
      <c r="G129" s="1">
        <v>9</v>
      </c>
      <c r="H129" s="1">
        <v>2</v>
      </c>
      <c r="I129" s="1">
        <v>87</v>
      </c>
      <c r="J129" s="1">
        <v>85</v>
      </c>
      <c r="K129" s="6">
        <f>最重要的表!AR100</f>
        <v>289103</v>
      </c>
      <c r="L129" s="7">
        <f>最重要的表!AS100</f>
        <v>22124</v>
      </c>
      <c r="M129" s="8">
        <f>最重要的表!AT100</f>
        <v>13828</v>
      </c>
      <c r="N129" s="6">
        <f>最重要的表!AU100</f>
        <v>4469</v>
      </c>
      <c r="O129" s="7">
        <f>最重要的表!AV100</f>
        <v>342</v>
      </c>
      <c r="P129" s="8">
        <f>最重要的表!AW100</f>
        <v>215</v>
      </c>
      <c r="Q129" s="1">
        <f t="shared" si="12"/>
        <v>642154</v>
      </c>
      <c r="R129" s="1">
        <f t="shared" si="13"/>
        <v>49142</v>
      </c>
      <c r="S129" s="1">
        <f t="shared" si="14"/>
        <v>30813</v>
      </c>
      <c r="T129" s="1">
        <v>74000</v>
      </c>
      <c r="U129" s="1">
        <v>0</v>
      </c>
      <c r="V129" s="1">
        <v>9400000</v>
      </c>
      <c r="Y129" s="1">
        <f t="shared" si="8"/>
        <v>1</v>
      </c>
      <c r="Z129" s="1">
        <f t="shared" si="9"/>
        <v>1</v>
      </c>
      <c r="AA129" s="1">
        <f t="shared" si="15"/>
        <v>1</v>
      </c>
      <c r="AB129" s="1">
        <f t="shared" si="10"/>
        <v>1</v>
      </c>
      <c r="AC129" s="1">
        <f t="shared" si="11"/>
        <v>1</v>
      </c>
    </row>
    <row r="130" spans="1:29" x14ac:dyDescent="0.25">
      <c r="A130" s="1">
        <f t="shared" si="16"/>
        <v>11205</v>
      </c>
      <c r="B130" s="1">
        <v>1</v>
      </c>
      <c r="C130" s="1" t="s">
        <v>63</v>
      </c>
      <c r="D130" s="1">
        <v>15</v>
      </c>
      <c r="E130" s="1" t="s">
        <v>518</v>
      </c>
      <c r="F130" s="1">
        <v>48</v>
      </c>
      <c r="G130" s="1">
        <v>9</v>
      </c>
      <c r="H130" s="1">
        <v>3</v>
      </c>
      <c r="I130" s="1">
        <v>87</v>
      </c>
      <c r="J130" s="1">
        <v>85</v>
      </c>
      <c r="K130" s="6">
        <f>最重要的表!AR101</f>
        <v>302123</v>
      </c>
      <c r="L130" s="7">
        <f>最重要的表!AS101</f>
        <v>23121</v>
      </c>
      <c r="M130" s="8">
        <f>最重要的表!AT101</f>
        <v>14451</v>
      </c>
      <c r="N130" s="6">
        <f>最重要的表!AU101</f>
        <v>4671</v>
      </c>
      <c r="O130" s="7">
        <f>最重要的表!AV101</f>
        <v>358</v>
      </c>
      <c r="P130" s="8">
        <f>最重要的表!AW101</f>
        <v>225</v>
      </c>
      <c r="Q130" s="1">
        <f t="shared" si="12"/>
        <v>671132</v>
      </c>
      <c r="R130" s="1">
        <f t="shared" si="13"/>
        <v>51403</v>
      </c>
      <c r="S130" s="1">
        <f t="shared" si="14"/>
        <v>32226</v>
      </c>
      <c r="T130" s="1">
        <v>75000</v>
      </c>
      <c r="U130" s="1">
        <v>0</v>
      </c>
      <c r="V130" s="1">
        <v>9500000</v>
      </c>
      <c r="Y130" s="1">
        <f t="shared" si="8"/>
        <v>1</v>
      </c>
      <c r="Z130" s="1">
        <f t="shared" si="9"/>
        <v>1</v>
      </c>
      <c r="AA130" s="1">
        <f t="shared" si="15"/>
        <v>1</v>
      </c>
      <c r="AB130" s="1">
        <f t="shared" si="10"/>
        <v>1</v>
      </c>
      <c r="AC130" s="1">
        <f t="shared" si="11"/>
        <v>1</v>
      </c>
    </row>
    <row r="131" spans="1:29" x14ac:dyDescent="0.25">
      <c r="A131" s="1">
        <f t="shared" si="16"/>
        <v>11211</v>
      </c>
      <c r="B131" s="1">
        <v>1</v>
      </c>
      <c r="C131" s="1" t="s">
        <v>63</v>
      </c>
      <c r="D131" s="1">
        <v>15</v>
      </c>
      <c r="E131" s="1" t="s">
        <v>519</v>
      </c>
      <c r="F131" s="1">
        <v>49</v>
      </c>
      <c r="G131" s="1">
        <v>9</v>
      </c>
      <c r="H131" s="1">
        <v>4</v>
      </c>
      <c r="I131" s="1">
        <v>90</v>
      </c>
      <c r="J131" s="1">
        <v>90</v>
      </c>
      <c r="K131" s="6">
        <f>最重要的表!AR102</f>
        <v>315143</v>
      </c>
      <c r="L131" s="7">
        <f>最重要的表!AS102</f>
        <v>24118</v>
      </c>
      <c r="M131" s="8">
        <f>最重要的表!AT102</f>
        <v>15074</v>
      </c>
      <c r="N131" s="6">
        <f>最重要的表!AU102</f>
        <v>4873</v>
      </c>
      <c r="O131" s="7">
        <f>最重要的表!AV102</f>
        <v>374</v>
      </c>
      <c r="P131" s="8">
        <f>最重要的表!AW102</f>
        <v>235</v>
      </c>
      <c r="Q131" s="1">
        <f t="shared" si="12"/>
        <v>700110</v>
      </c>
      <c r="R131" s="1">
        <f t="shared" si="13"/>
        <v>53664</v>
      </c>
      <c r="S131" s="1">
        <f t="shared" si="14"/>
        <v>33639</v>
      </c>
      <c r="T131" s="1">
        <v>76000</v>
      </c>
      <c r="U131" s="1">
        <v>0</v>
      </c>
      <c r="V131" s="1">
        <v>9600000</v>
      </c>
      <c r="Y131" s="1">
        <f t="shared" si="8"/>
        <v>1</v>
      </c>
      <c r="Z131" s="1">
        <f t="shared" si="9"/>
        <v>1</v>
      </c>
      <c r="AA131" s="1">
        <f t="shared" si="15"/>
        <v>1</v>
      </c>
      <c r="AB131" s="1">
        <f t="shared" si="10"/>
        <v>1</v>
      </c>
      <c r="AC131" s="1">
        <f t="shared" si="11"/>
        <v>1</v>
      </c>
    </row>
    <row r="132" spans="1:29" x14ac:dyDescent="0.25">
      <c r="A132" s="1">
        <f t="shared" si="16"/>
        <v>11212</v>
      </c>
      <c r="B132" s="1">
        <v>1</v>
      </c>
      <c r="C132" s="1" t="s">
        <v>63</v>
      </c>
      <c r="D132" s="1">
        <v>15</v>
      </c>
      <c r="E132" s="1" t="s">
        <v>520</v>
      </c>
      <c r="F132" s="1">
        <v>50</v>
      </c>
      <c r="G132" s="1">
        <v>10</v>
      </c>
      <c r="H132" s="1">
        <v>0</v>
      </c>
      <c r="I132" s="1">
        <v>0</v>
      </c>
      <c r="J132" s="1">
        <v>90</v>
      </c>
      <c r="K132" s="6">
        <f>最重要的表!AR103</f>
        <v>349862</v>
      </c>
      <c r="L132" s="7">
        <f>最重要的表!AS103</f>
        <v>26772</v>
      </c>
      <c r="M132" s="8">
        <f>最重要的表!AT103</f>
        <v>16733</v>
      </c>
      <c r="N132" s="6">
        <f>最重要的表!AU103</f>
        <v>5411</v>
      </c>
      <c r="O132" s="7">
        <f>最重要的表!AV103</f>
        <v>414</v>
      </c>
      <c r="P132" s="8">
        <f>最重要的表!AW103</f>
        <v>259</v>
      </c>
      <c r="Q132" s="6">
        <f t="shared" si="12"/>
        <v>777331</v>
      </c>
      <c r="R132" s="7">
        <f t="shared" si="13"/>
        <v>59478</v>
      </c>
      <c r="S132" s="8">
        <f t="shared" si="14"/>
        <v>37194</v>
      </c>
      <c r="T132" s="1">
        <v>0</v>
      </c>
      <c r="U132" s="1">
        <v>0</v>
      </c>
      <c r="V132" s="1">
        <v>0</v>
      </c>
      <c r="Y132" s="1">
        <f t="shared" si="8"/>
        <v>1</v>
      </c>
      <c r="AA132" s="1">
        <f t="shared" si="15"/>
        <v>1</v>
      </c>
      <c r="AB132" s="1">
        <f t="shared" si="10"/>
        <v>1</v>
      </c>
      <c r="AC132" s="1">
        <f t="shared" si="11"/>
        <v>1</v>
      </c>
    </row>
    <row r="133" spans="1:29" x14ac:dyDescent="0.25">
      <c r="A133" s="1">
        <f t="shared" si="16"/>
        <v>11213</v>
      </c>
      <c r="B133" s="1">
        <v>1</v>
      </c>
      <c r="C133" s="1" t="s">
        <v>63</v>
      </c>
      <c r="D133" s="1">
        <v>13</v>
      </c>
      <c r="E133" s="1" t="s">
        <v>369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6">
        <f>ROUNDUP(最重要的表!AD104*最重要的表!$J$33,0)</f>
        <v>9042</v>
      </c>
      <c r="L133" s="7">
        <f>ROUNDUP(最重要的表!AE104*最重要的表!$J$33,0)</f>
        <v>692</v>
      </c>
      <c r="M133" s="8">
        <f>ROUNDUP(最重要的表!AF104*最重要的表!$J$33,0)</f>
        <v>434</v>
      </c>
      <c r="N133" s="6">
        <f>ROUNDUP(最重要的表!AG104*最重要的表!$J$33,0)</f>
        <v>145</v>
      </c>
      <c r="O133" s="7">
        <f>ROUNDUP(最重要的表!AH104*最重要的表!$J$33,0)</f>
        <v>11</v>
      </c>
      <c r="P133" s="8">
        <f>ROUNDUP(最重要的表!AI104*最重要的表!$J$33,0)</f>
        <v>8</v>
      </c>
      <c r="Q133" s="6">
        <f t="shared" si="12"/>
        <v>20497</v>
      </c>
      <c r="R133" s="7">
        <f t="shared" si="13"/>
        <v>1561</v>
      </c>
      <c r="S133" s="8">
        <f t="shared" si="14"/>
        <v>1066</v>
      </c>
      <c r="T133" s="6">
        <v>50</v>
      </c>
      <c r="U133" s="7">
        <v>0</v>
      </c>
      <c r="V133" s="8">
        <v>9000</v>
      </c>
      <c r="Y133" s="1">
        <f t="shared" si="8"/>
        <v>1</v>
      </c>
      <c r="Z133" s="1">
        <f>IF(L133&gt;L134,0,1)</f>
        <v>1</v>
      </c>
      <c r="AA133" s="1">
        <f t="shared" si="15"/>
        <v>0</v>
      </c>
    </row>
    <row r="134" spans="1:29" x14ac:dyDescent="0.25">
      <c r="A134" s="1">
        <f t="shared" si="16"/>
        <v>11214</v>
      </c>
      <c r="B134" s="1">
        <v>1</v>
      </c>
      <c r="C134" s="1" t="s">
        <v>63</v>
      </c>
      <c r="D134" s="1">
        <v>13</v>
      </c>
      <c r="E134" s="1" t="s">
        <v>370</v>
      </c>
      <c r="F134" s="1">
        <v>1</v>
      </c>
      <c r="G134" s="1">
        <v>0</v>
      </c>
      <c r="H134" s="1">
        <v>1</v>
      </c>
      <c r="I134" s="1">
        <v>5</v>
      </c>
      <c r="J134" s="1">
        <v>0</v>
      </c>
      <c r="K134" s="6">
        <f>ROUNDUP(最重要的表!AD105*最重要的表!$J$33,0)</f>
        <v>10409</v>
      </c>
      <c r="L134" s="7">
        <f>ROUNDUP(最重要的表!AE105*最重要的表!$J$33,0)</f>
        <v>797</v>
      </c>
      <c r="M134" s="8">
        <f>ROUNDUP(最重要的表!AF105*最重要的表!$J$33,0)</f>
        <v>499</v>
      </c>
      <c r="N134" s="6">
        <f>ROUNDUP(最重要的表!AG105*最重要的表!$J$33,0)</f>
        <v>173</v>
      </c>
      <c r="O134" s="7">
        <f>ROUNDUP(最重要的表!AH105*最重要的表!$J$33,0)</f>
        <v>14</v>
      </c>
      <c r="P134" s="8">
        <f>ROUNDUP(最重要的表!AI105*最重要的表!$J$33,0)</f>
        <v>9</v>
      </c>
      <c r="Q134" s="1">
        <f t="shared" si="12"/>
        <v>24076</v>
      </c>
      <c r="R134" s="1">
        <f t="shared" si="13"/>
        <v>1903</v>
      </c>
      <c r="S134" s="1">
        <f t="shared" si="14"/>
        <v>1210</v>
      </c>
      <c r="T134" s="1">
        <v>180</v>
      </c>
      <c r="U134" s="1">
        <v>0</v>
      </c>
      <c r="V134" s="1">
        <v>25000</v>
      </c>
      <c r="Y134" s="1">
        <f t="shared" si="8"/>
        <v>1</v>
      </c>
      <c r="Z134" s="1">
        <f t="shared" ref="Z134:Z182" si="17">IF(L134&gt;L135,0,1)</f>
        <v>1</v>
      </c>
      <c r="AA134" s="1">
        <f t="shared" si="15"/>
        <v>0</v>
      </c>
    </row>
    <row r="135" spans="1:29" x14ac:dyDescent="0.25">
      <c r="A135" s="1">
        <f t="shared" si="16"/>
        <v>11215</v>
      </c>
      <c r="B135" s="1">
        <v>1</v>
      </c>
      <c r="C135" s="1" t="s">
        <v>63</v>
      </c>
      <c r="D135" s="1">
        <v>13</v>
      </c>
      <c r="E135" s="1" t="s">
        <v>113</v>
      </c>
      <c r="F135" s="1">
        <v>2</v>
      </c>
      <c r="G135" s="1">
        <v>0</v>
      </c>
      <c r="H135" s="1">
        <v>2</v>
      </c>
      <c r="I135" s="1">
        <v>5</v>
      </c>
      <c r="J135" s="1">
        <v>0</v>
      </c>
      <c r="K135" s="6">
        <f>ROUNDUP(最重要的表!AD106*最重要的表!$J$33,0)</f>
        <v>11774</v>
      </c>
      <c r="L135" s="7">
        <f>ROUNDUP(最重要的表!AE106*最重要的表!$J$33,0)</f>
        <v>901</v>
      </c>
      <c r="M135" s="8">
        <f>ROUNDUP(最重要的表!AF106*最重要的表!$J$33,0)</f>
        <v>564</v>
      </c>
      <c r="N135" s="6">
        <f>ROUNDUP(最重要的表!AG106*最重要的表!$J$33,0)</f>
        <v>187</v>
      </c>
      <c r="O135" s="7">
        <f>ROUNDUP(最重要的表!AH106*最重要的表!$J$33,0)</f>
        <v>15</v>
      </c>
      <c r="P135" s="8">
        <f>ROUNDUP(最重要的表!AI106*最重要的表!$J$33,0)</f>
        <v>10</v>
      </c>
      <c r="Q135" s="1">
        <f t="shared" si="12"/>
        <v>26547</v>
      </c>
      <c r="R135" s="1">
        <f t="shared" si="13"/>
        <v>2086</v>
      </c>
      <c r="S135" s="1">
        <f t="shared" si="14"/>
        <v>1354</v>
      </c>
      <c r="T135" s="1">
        <v>350</v>
      </c>
      <c r="U135" s="1">
        <v>0</v>
      </c>
      <c r="V135" s="1">
        <v>43000</v>
      </c>
      <c r="Y135" s="1">
        <f t="shared" si="8"/>
        <v>1</v>
      </c>
      <c r="Z135" s="1">
        <f t="shared" si="17"/>
        <v>1</v>
      </c>
      <c r="AA135" s="1">
        <f t="shared" si="15"/>
        <v>0</v>
      </c>
    </row>
    <row r="136" spans="1:29" x14ac:dyDescent="0.25">
      <c r="A136" s="1">
        <f t="shared" si="16"/>
        <v>11221</v>
      </c>
      <c r="B136" s="1">
        <v>1</v>
      </c>
      <c r="C136" s="1" t="s">
        <v>63</v>
      </c>
      <c r="D136" s="1">
        <v>13</v>
      </c>
      <c r="E136" s="1" t="s">
        <v>155</v>
      </c>
      <c r="F136" s="1">
        <v>3</v>
      </c>
      <c r="G136" s="1">
        <v>0</v>
      </c>
      <c r="H136" s="1">
        <v>3</v>
      </c>
      <c r="I136" s="1">
        <v>5</v>
      </c>
      <c r="J136" s="1">
        <v>0</v>
      </c>
      <c r="K136" s="6">
        <f>ROUNDUP(最重要的表!AD107*最重要的表!$J$33,0)</f>
        <v>13140</v>
      </c>
      <c r="L136" s="7">
        <f>ROUNDUP(最重要的表!AE107*最重要的表!$J$33,0)</f>
        <v>1006</v>
      </c>
      <c r="M136" s="8">
        <f>ROUNDUP(最重要的表!AF107*最重要的表!$J$33,0)</f>
        <v>630</v>
      </c>
      <c r="N136" s="6">
        <f>ROUNDUP(最重要的表!AG107*最重要的表!$J$33,0)</f>
        <v>217</v>
      </c>
      <c r="O136" s="7">
        <f>ROUNDUP(最重要的表!AH107*最重要的表!$J$33,0)</f>
        <v>17</v>
      </c>
      <c r="P136" s="8">
        <f>ROUNDUP(最重要的表!AI107*最重要的表!$J$33,0)</f>
        <v>11</v>
      </c>
      <c r="Q136" s="1">
        <f t="shared" si="12"/>
        <v>30283</v>
      </c>
      <c r="R136" s="1">
        <f t="shared" si="13"/>
        <v>2349</v>
      </c>
      <c r="S136" s="1">
        <f t="shared" si="14"/>
        <v>1499</v>
      </c>
      <c r="T136" s="1">
        <v>600</v>
      </c>
      <c r="U136" s="1">
        <v>0</v>
      </c>
      <c r="V136" s="1">
        <v>67000</v>
      </c>
      <c r="Y136" s="1">
        <f t="shared" si="8"/>
        <v>1</v>
      </c>
      <c r="Z136" s="1">
        <f t="shared" si="17"/>
        <v>1</v>
      </c>
      <c r="AA136" s="1">
        <f t="shared" si="15"/>
        <v>0</v>
      </c>
    </row>
    <row r="137" spans="1:29" x14ac:dyDescent="0.25">
      <c r="A137" s="1">
        <f t="shared" si="16"/>
        <v>11222</v>
      </c>
      <c r="B137" s="1">
        <v>1</v>
      </c>
      <c r="C137" s="1" t="s">
        <v>63</v>
      </c>
      <c r="D137" s="1">
        <v>13</v>
      </c>
      <c r="E137" s="1" t="s">
        <v>156</v>
      </c>
      <c r="F137" s="1">
        <v>4</v>
      </c>
      <c r="G137" s="1">
        <v>0</v>
      </c>
      <c r="H137" s="1">
        <v>4</v>
      </c>
      <c r="I137" s="1">
        <v>20</v>
      </c>
      <c r="J137" s="1">
        <v>5</v>
      </c>
      <c r="K137" s="6">
        <f>ROUNDUP(最重要的表!AD108*最重要的表!$J$33,0)</f>
        <v>14505</v>
      </c>
      <c r="L137" s="7">
        <f>ROUNDUP(最重要的表!AE108*最重要的表!$J$33,0)</f>
        <v>1110</v>
      </c>
      <c r="M137" s="8">
        <f>ROUNDUP(最重要的表!AF108*最重要的表!$J$33,0)</f>
        <v>695</v>
      </c>
      <c r="N137" s="6">
        <f>ROUNDUP(最重要的表!AG108*最重要的表!$J$33,0)</f>
        <v>246</v>
      </c>
      <c r="O137" s="7">
        <f>ROUNDUP(最重要的表!AH108*最重要的表!$J$33,0)</f>
        <v>19</v>
      </c>
      <c r="P137" s="8">
        <f>ROUNDUP(最重要的表!AI108*最重要的表!$J$33,0)</f>
        <v>13</v>
      </c>
      <c r="Q137" s="1">
        <f t="shared" si="12"/>
        <v>33939</v>
      </c>
      <c r="R137" s="1">
        <f t="shared" si="13"/>
        <v>2611</v>
      </c>
      <c r="S137" s="1">
        <f t="shared" si="14"/>
        <v>1722</v>
      </c>
      <c r="T137" s="1">
        <v>1000</v>
      </c>
      <c r="U137" s="1">
        <v>0</v>
      </c>
      <c r="V137" s="1">
        <v>100000</v>
      </c>
      <c r="Y137" s="1">
        <f t="shared" si="8"/>
        <v>1</v>
      </c>
      <c r="Z137" s="1">
        <f t="shared" si="17"/>
        <v>1</v>
      </c>
      <c r="AA137" s="1">
        <f t="shared" si="15"/>
        <v>0</v>
      </c>
    </row>
    <row r="138" spans="1:29" x14ac:dyDescent="0.25">
      <c r="A138" s="1">
        <f t="shared" si="16"/>
        <v>11223</v>
      </c>
      <c r="B138" s="1">
        <v>1</v>
      </c>
      <c r="C138" s="1" t="s">
        <v>63</v>
      </c>
      <c r="D138" s="1">
        <v>13</v>
      </c>
      <c r="E138" s="1" t="s">
        <v>47</v>
      </c>
      <c r="F138" s="1">
        <v>5</v>
      </c>
      <c r="G138" s="1">
        <v>1</v>
      </c>
      <c r="H138" s="1">
        <v>0</v>
      </c>
      <c r="I138" s="1">
        <v>20</v>
      </c>
      <c r="J138" s="1">
        <v>5</v>
      </c>
      <c r="K138" s="6">
        <f>ROUNDUP(最重要的表!AD109*最重要的表!$J$33,0)</f>
        <v>18084</v>
      </c>
      <c r="L138" s="7">
        <f>ROUNDUP(最重要的表!AE109*最重要的表!$J$33,0)</f>
        <v>1384</v>
      </c>
      <c r="M138" s="8">
        <f>ROUNDUP(最重要的表!AF109*最重要的表!$J$33,0)</f>
        <v>866</v>
      </c>
      <c r="N138" s="6">
        <f>ROUNDUP(最重要的表!AG109*最重要的表!$J$33,0)</f>
        <v>274</v>
      </c>
      <c r="O138" s="7">
        <f>ROUNDUP(最重要的表!AH109*最重要的表!$J$33,0)</f>
        <v>21</v>
      </c>
      <c r="P138" s="8">
        <f>ROUNDUP(最重要的表!AI109*最重要的表!$J$33,0)</f>
        <v>14</v>
      </c>
      <c r="Q138" s="6">
        <f t="shared" si="12"/>
        <v>39730</v>
      </c>
      <c r="R138" s="7">
        <f t="shared" si="13"/>
        <v>3043</v>
      </c>
      <c r="S138" s="8">
        <f t="shared" si="14"/>
        <v>1972</v>
      </c>
      <c r="T138" s="6">
        <v>1500</v>
      </c>
      <c r="U138" s="7">
        <v>0</v>
      </c>
      <c r="V138" s="8">
        <v>140000</v>
      </c>
      <c r="Y138" s="1">
        <f t="shared" si="8"/>
        <v>1</v>
      </c>
      <c r="Z138" s="1">
        <f t="shared" si="17"/>
        <v>1</v>
      </c>
      <c r="AA138" s="1">
        <f t="shared" si="15"/>
        <v>0</v>
      </c>
    </row>
    <row r="139" spans="1:29" x14ac:dyDescent="0.25">
      <c r="A139" s="1">
        <f t="shared" si="16"/>
        <v>11224</v>
      </c>
      <c r="B139" s="1">
        <v>1</v>
      </c>
      <c r="C139" s="1" t="s">
        <v>63</v>
      </c>
      <c r="D139" s="1">
        <v>13</v>
      </c>
      <c r="E139" s="1" t="s">
        <v>371</v>
      </c>
      <c r="F139" s="1">
        <v>6</v>
      </c>
      <c r="G139" s="1">
        <v>1</v>
      </c>
      <c r="H139" s="1">
        <v>1</v>
      </c>
      <c r="I139" s="1">
        <v>20</v>
      </c>
      <c r="J139" s="1">
        <v>5</v>
      </c>
      <c r="K139" s="6">
        <f>ROUNDUP(最重要的表!AD110*最重要的表!$J$33,0)</f>
        <v>19996</v>
      </c>
      <c r="L139" s="7">
        <f>ROUNDUP(最重要的表!AE110*最重要的表!$J$33,0)</f>
        <v>1531</v>
      </c>
      <c r="M139" s="8">
        <f>ROUNDUP(最重要的表!AF110*最重要的表!$J$33,0)</f>
        <v>957</v>
      </c>
      <c r="N139" s="6">
        <f>ROUNDUP(最重要的表!AG110*最重要的表!$J$33,0)</f>
        <v>317</v>
      </c>
      <c r="O139" s="7">
        <f>ROUNDUP(最重要的表!AH110*最重要的表!$J$33,0)</f>
        <v>25</v>
      </c>
      <c r="P139" s="8">
        <f>ROUNDUP(最重要的表!AI110*最重要的表!$J$33,0)</f>
        <v>16</v>
      </c>
      <c r="Q139" s="1">
        <f t="shared" si="12"/>
        <v>45039</v>
      </c>
      <c r="R139" s="1">
        <f t="shared" si="13"/>
        <v>3506</v>
      </c>
      <c r="S139" s="1">
        <f t="shared" si="14"/>
        <v>2221</v>
      </c>
      <c r="T139" s="1">
        <v>2500</v>
      </c>
      <c r="U139" s="1">
        <v>0</v>
      </c>
      <c r="V139" s="1">
        <v>210000</v>
      </c>
      <c r="Y139" s="1">
        <f t="shared" si="8"/>
        <v>1</v>
      </c>
      <c r="Z139" s="1">
        <f t="shared" si="17"/>
        <v>1</v>
      </c>
      <c r="AA139" s="1">
        <f t="shared" si="15"/>
        <v>0</v>
      </c>
    </row>
    <row r="140" spans="1:29" x14ac:dyDescent="0.25">
      <c r="A140" s="1">
        <f t="shared" si="16"/>
        <v>11225</v>
      </c>
      <c r="B140" s="1">
        <v>1</v>
      </c>
      <c r="C140" s="1" t="s">
        <v>63</v>
      </c>
      <c r="D140" s="1">
        <v>13</v>
      </c>
      <c r="E140" s="1" t="s">
        <v>114</v>
      </c>
      <c r="F140" s="1">
        <v>7</v>
      </c>
      <c r="G140" s="1">
        <v>1</v>
      </c>
      <c r="H140" s="1">
        <v>2</v>
      </c>
      <c r="I140" s="1">
        <v>20</v>
      </c>
      <c r="J140" s="1">
        <v>5</v>
      </c>
      <c r="K140" s="6">
        <f>ROUNDUP(最重要的表!AD111*最重要的表!$J$33,0)</f>
        <v>21894</v>
      </c>
      <c r="L140" s="7">
        <f>ROUNDUP(最重要的表!AE111*最重要的表!$J$33,0)</f>
        <v>1676</v>
      </c>
      <c r="M140" s="8">
        <f>ROUNDUP(最重要的表!AF111*最重要的表!$J$33,0)</f>
        <v>1048</v>
      </c>
      <c r="N140" s="6">
        <f>ROUNDUP(最重要的表!AG111*最重要的表!$J$33,0)</f>
        <v>346</v>
      </c>
      <c r="O140" s="7">
        <f>ROUNDUP(最重要的表!AH111*最重要的表!$J$33,0)</f>
        <v>27</v>
      </c>
      <c r="P140" s="8">
        <f>ROUNDUP(最重要的表!AI111*最重要的表!$J$33,0)</f>
        <v>17</v>
      </c>
      <c r="Q140" s="1">
        <f t="shared" si="12"/>
        <v>49228</v>
      </c>
      <c r="R140" s="1">
        <f t="shared" si="13"/>
        <v>3809</v>
      </c>
      <c r="S140" s="1">
        <f t="shared" si="14"/>
        <v>2391</v>
      </c>
      <c r="T140" s="1">
        <v>3500</v>
      </c>
      <c r="U140" s="1">
        <v>0</v>
      </c>
      <c r="V140" s="1">
        <v>270000</v>
      </c>
      <c r="Y140" s="1">
        <f t="shared" si="8"/>
        <v>1</v>
      </c>
      <c r="Z140" s="1">
        <f t="shared" si="17"/>
        <v>1</v>
      </c>
      <c r="AA140" s="1">
        <f t="shared" si="15"/>
        <v>0</v>
      </c>
    </row>
    <row r="141" spans="1:29" x14ac:dyDescent="0.25">
      <c r="A141" s="1">
        <f t="shared" si="16"/>
        <v>11231</v>
      </c>
      <c r="B141" s="1">
        <v>1</v>
      </c>
      <c r="C141" s="1" t="s">
        <v>63</v>
      </c>
      <c r="D141" s="1">
        <v>13</v>
      </c>
      <c r="E141" s="1" t="s">
        <v>115</v>
      </c>
      <c r="F141" s="1">
        <v>8</v>
      </c>
      <c r="G141" s="1">
        <v>1</v>
      </c>
      <c r="H141" s="1">
        <v>3</v>
      </c>
      <c r="I141" s="1">
        <v>20</v>
      </c>
      <c r="J141" s="1">
        <v>5</v>
      </c>
      <c r="K141" s="6">
        <f>ROUNDUP(最重要的表!AD112*最重要的表!$J$33,0)</f>
        <v>23791</v>
      </c>
      <c r="L141" s="7">
        <f>ROUNDUP(最重要的表!AE112*最重要的表!$J$33,0)</f>
        <v>1821</v>
      </c>
      <c r="M141" s="8">
        <f>ROUNDUP(最重要的表!AF112*最重要的表!$J$33,0)</f>
        <v>1139</v>
      </c>
      <c r="N141" s="6">
        <f>ROUNDUP(最重要的表!AG112*最重要的表!$J$33,0)</f>
        <v>389</v>
      </c>
      <c r="O141" s="7">
        <f>ROUNDUP(最重要的表!AH112*最重要的表!$J$33,0)</f>
        <v>30</v>
      </c>
      <c r="P141" s="8">
        <f>ROUNDUP(最重要的表!AI112*最重要的表!$J$33,0)</f>
        <v>19</v>
      </c>
      <c r="Q141" s="1">
        <f t="shared" si="12"/>
        <v>54522</v>
      </c>
      <c r="R141" s="1">
        <f t="shared" si="13"/>
        <v>4191</v>
      </c>
      <c r="S141" s="1">
        <f t="shared" si="14"/>
        <v>2640</v>
      </c>
      <c r="T141" s="1">
        <v>5000</v>
      </c>
      <c r="U141" s="1">
        <v>0</v>
      </c>
      <c r="V141" s="1">
        <v>360000</v>
      </c>
      <c r="Y141" s="1">
        <f t="shared" si="8"/>
        <v>1</v>
      </c>
      <c r="Z141" s="1">
        <f t="shared" si="17"/>
        <v>1</v>
      </c>
      <c r="AA141" s="1">
        <f t="shared" si="15"/>
        <v>0</v>
      </c>
    </row>
    <row r="142" spans="1:29" x14ac:dyDescent="0.25">
      <c r="A142" s="1">
        <f t="shared" si="16"/>
        <v>11232</v>
      </c>
      <c r="B142" s="1">
        <v>1</v>
      </c>
      <c r="C142" s="1" t="s">
        <v>63</v>
      </c>
      <c r="D142" s="1">
        <v>13</v>
      </c>
      <c r="E142" s="1" t="s">
        <v>116</v>
      </c>
      <c r="F142" s="1">
        <v>9</v>
      </c>
      <c r="G142" s="1">
        <v>1</v>
      </c>
      <c r="H142" s="1">
        <v>4</v>
      </c>
      <c r="I142" s="1">
        <v>30</v>
      </c>
      <c r="J142" s="1">
        <v>15</v>
      </c>
      <c r="K142" s="6">
        <f>ROUNDUP(最重要的表!AD113*最重要的表!$J$33,0)</f>
        <v>25703</v>
      </c>
      <c r="L142" s="7">
        <f>ROUNDUP(最重要的表!AE113*最重要的表!$J$33,0)</f>
        <v>1967</v>
      </c>
      <c r="M142" s="8">
        <f>ROUNDUP(最重要的表!AF113*最重要的表!$J$33,0)</f>
        <v>1230</v>
      </c>
      <c r="N142" s="6">
        <f>ROUNDUP(最重要的表!AG113*最重要的表!$J$33,0)</f>
        <v>433</v>
      </c>
      <c r="O142" s="7">
        <f>ROUNDUP(最重要的表!AH113*最重要的表!$J$33,0)</f>
        <v>33</v>
      </c>
      <c r="P142" s="8">
        <f>ROUNDUP(最重要的表!AI113*最重要的表!$J$33,0)</f>
        <v>21</v>
      </c>
      <c r="Q142" s="1">
        <f t="shared" si="12"/>
        <v>59910</v>
      </c>
      <c r="R142" s="1">
        <f t="shared" si="13"/>
        <v>4574</v>
      </c>
      <c r="S142" s="1">
        <f t="shared" si="14"/>
        <v>2889</v>
      </c>
      <c r="T142" s="1">
        <v>6500</v>
      </c>
      <c r="U142" s="1">
        <v>0</v>
      </c>
      <c r="V142" s="1">
        <v>450000</v>
      </c>
      <c r="Y142" s="1">
        <f t="shared" si="8"/>
        <v>1</v>
      </c>
      <c r="Z142" s="1">
        <f t="shared" si="17"/>
        <v>1</v>
      </c>
      <c r="AA142" s="1">
        <f t="shared" si="15"/>
        <v>0</v>
      </c>
    </row>
    <row r="143" spans="1:29" x14ac:dyDescent="0.25">
      <c r="A143" s="1">
        <f t="shared" si="16"/>
        <v>11233</v>
      </c>
      <c r="B143" s="1">
        <v>1</v>
      </c>
      <c r="C143" s="1" t="s">
        <v>63</v>
      </c>
      <c r="D143" s="1">
        <v>13</v>
      </c>
      <c r="E143" s="1" t="s">
        <v>48</v>
      </c>
      <c r="F143" s="1">
        <v>10</v>
      </c>
      <c r="G143" s="1">
        <v>2</v>
      </c>
      <c r="H143" s="1">
        <v>0</v>
      </c>
      <c r="I143" s="1">
        <v>30</v>
      </c>
      <c r="J143" s="1">
        <v>15</v>
      </c>
      <c r="K143" s="6">
        <f>ROUNDUP(最重要的表!AD114*最重要的表!$J$33,0)</f>
        <v>30749</v>
      </c>
      <c r="L143" s="7">
        <f>ROUNDUP(最重要的表!AE114*最重要的表!$J$33,0)</f>
        <v>2353</v>
      </c>
      <c r="M143" s="8">
        <f>ROUNDUP(最重要的表!AF114*最重要的表!$J$33,0)</f>
        <v>1471</v>
      </c>
      <c r="N143" s="6">
        <f>ROUNDUP(最重要的表!AG114*最重要的表!$J$33,0)</f>
        <v>476</v>
      </c>
      <c r="O143" s="7">
        <f>ROUNDUP(最重要的表!AH114*最重要的表!$J$33,0)</f>
        <v>37</v>
      </c>
      <c r="P143" s="8">
        <f>ROUNDUP(最重要的表!AI114*最重要的表!$J$33,0)</f>
        <v>24</v>
      </c>
      <c r="Q143" s="6">
        <f t="shared" si="12"/>
        <v>68353</v>
      </c>
      <c r="R143" s="7">
        <f t="shared" si="13"/>
        <v>5276</v>
      </c>
      <c r="S143" s="8">
        <f t="shared" si="14"/>
        <v>3367</v>
      </c>
      <c r="T143" s="6">
        <v>7500</v>
      </c>
      <c r="U143" s="7">
        <v>0</v>
      </c>
      <c r="V143" s="8">
        <v>580000</v>
      </c>
      <c r="Y143" s="1">
        <f t="shared" si="8"/>
        <v>1</v>
      </c>
      <c r="Z143" s="1">
        <f t="shared" si="17"/>
        <v>1</v>
      </c>
      <c r="AA143" s="1">
        <f t="shared" si="15"/>
        <v>0</v>
      </c>
    </row>
    <row r="144" spans="1:29" x14ac:dyDescent="0.25">
      <c r="A144" s="1">
        <f t="shared" si="16"/>
        <v>11234</v>
      </c>
      <c r="B144" s="1">
        <v>1</v>
      </c>
      <c r="C144" s="1" t="s">
        <v>63</v>
      </c>
      <c r="D144" s="1">
        <v>13</v>
      </c>
      <c r="E144" s="1" t="s">
        <v>372</v>
      </c>
      <c r="F144" s="1">
        <v>11</v>
      </c>
      <c r="G144" s="1">
        <v>2</v>
      </c>
      <c r="H144" s="1">
        <v>1</v>
      </c>
      <c r="I144" s="1">
        <v>30</v>
      </c>
      <c r="J144" s="1">
        <v>15</v>
      </c>
      <c r="K144" s="6">
        <f>ROUNDUP(最重要的表!AD115*最重要的表!$J$33,0)</f>
        <v>33523</v>
      </c>
      <c r="L144" s="7">
        <f>ROUNDUP(最重要的表!AE115*最重要的表!$J$33,0)</f>
        <v>2566</v>
      </c>
      <c r="M144" s="8">
        <f>ROUNDUP(最重要的表!AF115*最重要的表!$J$33,0)</f>
        <v>1604</v>
      </c>
      <c r="N144" s="6">
        <f>ROUNDUP(最重要的表!AG115*最重要的表!$J$33,0)</f>
        <v>519</v>
      </c>
      <c r="O144" s="7">
        <f>ROUNDUP(最重要的表!AH115*最重要的表!$J$33,0)</f>
        <v>40</v>
      </c>
      <c r="P144" s="8">
        <f>ROUNDUP(最重要的表!AI115*最重要的表!$J$33,0)</f>
        <v>26</v>
      </c>
      <c r="Q144" s="1">
        <f t="shared" si="12"/>
        <v>74524</v>
      </c>
      <c r="R144" s="1">
        <f t="shared" si="13"/>
        <v>5726</v>
      </c>
      <c r="S144" s="1">
        <f t="shared" si="14"/>
        <v>3658</v>
      </c>
      <c r="T144" s="1">
        <v>8500</v>
      </c>
      <c r="U144" s="1">
        <v>0</v>
      </c>
      <c r="V144" s="1">
        <v>730000</v>
      </c>
      <c r="Y144" s="1">
        <f t="shared" si="8"/>
        <v>1</v>
      </c>
      <c r="Z144" s="1">
        <f t="shared" si="17"/>
        <v>1</v>
      </c>
      <c r="AA144" s="1">
        <f t="shared" si="15"/>
        <v>0</v>
      </c>
    </row>
    <row r="145" spans="1:27" x14ac:dyDescent="0.25">
      <c r="A145" s="1">
        <f t="shared" si="16"/>
        <v>11235</v>
      </c>
      <c r="B145" s="1">
        <v>1</v>
      </c>
      <c r="C145" s="1" t="s">
        <v>63</v>
      </c>
      <c r="D145" s="1">
        <v>13</v>
      </c>
      <c r="E145" s="1" t="s">
        <v>117</v>
      </c>
      <c r="F145" s="1">
        <v>12</v>
      </c>
      <c r="G145" s="1">
        <v>2</v>
      </c>
      <c r="H145" s="1">
        <v>2</v>
      </c>
      <c r="I145" s="1">
        <v>30</v>
      </c>
      <c r="J145" s="1">
        <v>15</v>
      </c>
      <c r="K145" s="6">
        <f>ROUNDUP(最重要的表!AD116*最重要的表!$J$33,0)</f>
        <v>36298</v>
      </c>
      <c r="L145" s="7">
        <f>ROUNDUP(最重要的表!AE116*最重要的表!$J$33,0)</f>
        <v>2778</v>
      </c>
      <c r="M145" s="8">
        <f>ROUNDUP(最重要的表!AF116*最重要的表!$J$33,0)</f>
        <v>1737</v>
      </c>
      <c r="N145" s="6">
        <f>ROUNDUP(最重要的表!AG116*最重要的表!$J$33,0)</f>
        <v>576</v>
      </c>
      <c r="O145" s="7">
        <f>ROUNDUP(最重要的表!AH116*最重要的表!$J$33,0)</f>
        <v>44</v>
      </c>
      <c r="P145" s="8">
        <f>ROUNDUP(最重要的表!AI116*最重要的表!$J$33,0)</f>
        <v>28</v>
      </c>
      <c r="Q145" s="1">
        <f t="shared" si="12"/>
        <v>81802</v>
      </c>
      <c r="R145" s="1">
        <f t="shared" si="13"/>
        <v>6254</v>
      </c>
      <c r="S145" s="1">
        <f t="shared" si="14"/>
        <v>3949</v>
      </c>
      <c r="T145" s="1">
        <v>9000</v>
      </c>
      <c r="U145" s="1">
        <v>0</v>
      </c>
      <c r="V145" s="1">
        <v>870000</v>
      </c>
      <c r="Y145" s="1">
        <f t="shared" si="8"/>
        <v>1</v>
      </c>
      <c r="Z145" s="1">
        <f t="shared" si="17"/>
        <v>1</v>
      </c>
      <c r="AA145" s="1">
        <f t="shared" si="15"/>
        <v>0</v>
      </c>
    </row>
    <row r="146" spans="1:27" x14ac:dyDescent="0.25">
      <c r="A146" s="1">
        <f t="shared" si="16"/>
        <v>11241</v>
      </c>
      <c r="B146" s="1">
        <v>1</v>
      </c>
      <c r="C146" s="1" t="s">
        <v>63</v>
      </c>
      <c r="D146" s="1">
        <v>13</v>
      </c>
      <c r="E146" s="1" t="s">
        <v>118</v>
      </c>
      <c r="F146" s="1">
        <v>13</v>
      </c>
      <c r="G146" s="1">
        <v>2</v>
      </c>
      <c r="H146" s="1">
        <v>3</v>
      </c>
      <c r="I146" s="1">
        <v>30</v>
      </c>
      <c r="J146" s="1">
        <v>15</v>
      </c>
      <c r="K146" s="6">
        <f>ROUNDUP(最重要的表!AD117*最重要的表!$J$33,0)</f>
        <v>39072</v>
      </c>
      <c r="L146" s="7">
        <f>ROUNDUP(最重要的表!AE117*最重要的表!$J$33,0)</f>
        <v>2990</v>
      </c>
      <c r="M146" s="8">
        <f>ROUNDUP(最重要的表!AF117*最重要的表!$J$33,0)</f>
        <v>1869</v>
      </c>
      <c r="N146" s="6">
        <f>ROUNDUP(最重要的表!AG117*最重要的表!$J$33,0)</f>
        <v>619</v>
      </c>
      <c r="O146" s="7">
        <f>ROUNDUP(最重要的表!AH117*最重要的表!$J$33,0)</f>
        <v>48</v>
      </c>
      <c r="P146" s="8">
        <f>ROUNDUP(最重要的表!AI117*最重要的表!$J$33,0)</f>
        <v>30</v>
      </c>
      <c r="Q146" s="1">
        <f t="shared" si="12"/>
        <v>87973</v>
      </c>
      <c r="R146" s="1">
        <f t="shared" si="13"/>
        <v>6782</v>
      </c>
      <c r="S146" s="1">
        <f t="shared" si="14"/>
        <v>4239</v>
      </c>
      <c r="T146" s="1">
        <v>10000</v>
      </c>
      <c r="U146" s="1">
        <v>0</v>
      </c>
      <c r="V146" s="1">
        <v>1050000</v>
      </c>
      <c r="Y146" s="1">
        <f t="shared" si="8"/>
        <v>1</v>
      </c>
      <c r="Z146" s="1">
        <f t="shared" si="17"/>
        <v>1</v>
      </c>
      <c r="AA146" s="1">
        <f t="shared" si="15"/>
        <v>0</v>
      </c>
    </row>
    <row r="147" spans="1:27" x14ac:dyDescent="0.25">
      <c r="A147" s="1">
        <f t="shared" si="16"/>
        <v>11242</v>
      </c>
      <c r="B147" s="1">
        <v>1</v>
      </c>
      <c r="C147" s="1" t="s">
        <v>63</v>
      </c>
      <c r="D147" s="1">
        <v>13</v>
      </c>
      <c r="E147" s="1" t="s">
        <v>119</v>
      </c>
      <c r="F147" s="1">
        <v>14</v>
      </c>
      <c r="G147" s="1">
        <v>2</v>
      </c>
      <c r="H147" s="1">
        <v>4</v>
      </c>
      <c r="I147" s="1">
        <v>40</v>
      </c>
      <c r="J147" s="1">
        <v>35</v>
      </c>
      <c r="K147" s="6">
        <f>ROUNDUP(最重要的表!AD118*最重要的表!$J$33,0)</f>
        <v>41847</v>
      </c>
      <c r="L147" s="7">
        <f>ROUNDUP(最重要的表!AE118*最重要的表!$J$33,0)</f>
        <v>3203</v>
      </c>
      <c r="M147" s="8">
        <f>ROUNDUP(最重要的表!AF118*最重要的表!$J$33,0)</f>
        <v>2002</v>
      </c>
      <c r="N147" s="6">
        <f>ROUNDUP(最重要的表!AG118*最重要的表!$J$33,0)</f>
        <v>677</v>
      </c>
      <c r="O147" s="7">
        <f>ROUNDUP(最重要的表!AH118*最重要的表!$J$33,0)</f>
        <v>52</v>
      </c>
      <c r="P147" s="8">
        <f>ROUNDUP(最重要的表!AI118*最重要的表!$J$33,0)</f>
        <v>33</v>
      </c>
      <c r="Q147" s="1">
        <f t="shared" si="12"/>
        <v>95330</v>
      </c>
      <c r="R147" s="1">
        <f t="shared" si="13"/>
        <v>7311</v>
      </c>
      <c r="S147" s="1">
        <f t="shared" si="14"/>
        <v>4609</v>
      </c>
      <c r="T147" s="1">
        <v>11500</v>
      </c>
      <c r="U147" s="1">
        <v>0</v>
      </c>
      <c r="V147" s="1">
        <v>1270000</v>
      </c>
      <c r="Y147" s="1">
        <f t="shared" ref="Y147:Y210" si="18">IF(L147&lt;L1983,1,0)</f>
        <v>1</v>
      </c>
      <c r="Z147" s="1">
        <f t="shared" si="17"/>
        <v>1</v>
      </c>
      <c r="AA147" s="1">
        <f t="shared" si="15"/>
        <v>0</v>
      </c>
    </row>
    <row r="148" spans="1:27" x14ac:dyDescent="0.25">
      <c r="A148" s="1">
        <f t="shared" si="16"/>
        <v>11243</v>
      </c>
      <c r="B148" s="1">
        <v>1</v>
      </c>
      <c r="C148" s="1" t="s">
        <v>63</v>
      </c>
      <c r="D148" s="1">
        <v>13</v>
      </c>
      <c r="E148" s="1" t="s">
        <v>49</v>
      </c>
      <c r="F148" s="1">
        <v>15</v>
      </c>
      <c r="G148" s="1">
        <v>3</v>
      </c>
      <c r="H148" s="1">
        <v>0</v>
      </c>
      <c r="I148" s="1">
        <v>40</v>
      </c>
      <c r="J148" s="1">
        <v>35</v>
      </c>
      <c r="K148" s="6">
        <f>ROUNDUP(最重要的表!AD119*最重要的表!$J$33,0)</f>
        <v>49192</v>
      </c>
      <c r="L148" s="7">
        <f>ROUNDUP(最重要的表!AE119*最重要的表!$J$33,0)</f>
        <v>3765</v>
      </c>
      <c r="M148" s="8">
        <f>ROUNDUP(最重要的表!AF119*最重要的表!$J$33,0)</f>
        <v>2353</v>
      </c>
      <c r="N148" s="6">
        <f>ROUNDUP(最重要的表!AG119*最重要的表!$J$33,0)</f>
        <v>763</v>
      </c>
      <c r="O148" s="7">
        <f>ROUNDUP(最重要的表!AH119*最重要的表!$J$33,0)</f>
        <v>59</v>
      </c>
      <c r="P148" s="8">
        <f>ROUNDUP(最重要的表!AI119*最重要的表!$J$33,0)</f>
        <v>38</v>
      </c>
      <c r="Q148" s="6">
        <f t="shared" si="12"/>
        <v>109469</v>
      </c>
      <c r="R148" s="7">
        <f t="shared" si="13"/>
        <v>8426</v>
      </c>
      <c r="S148" s="8">
        <f t="shared" si="14"/>
        <v>5355</v>
      </c>
      <c r="T148" s="6">
        <v>13500</v>
      </c>
      <c r="U148" s="7">
        <v>0</v>
      </c>
      <c r="V148" s="8">
        <v>1500000</v>
      </c>
      <c r="Y148" s="1">
        <f t="shared" si="18"/>
        <v>1</v>
      </c>
      <c r="Z148" s="1">
        <f t="shared" si="17"/>
        <v>1</v>
      </c>
      <c r="AA148" s="1">
        <f t="shared" si="15"/>
        <v>0</v>
      </c>
    </row>
    <row r="149" spans="1:27" x14ac:dyDescent="0.25">
      <c r="A149" s="1">
        <f t="shared" si="16"/>
        <v>11244</v>
      </c>
      <c r="B149" s="1">
        <v>1</v>
      </c>
      <c r="C149" s="1" t="s">
        <v>63</v>
      </c>
      <c r="D149" s="1">
        <v>13</v>
      </c>
      <c r="E149" s="1" t="s">
        <v>211</v>
      </c>
      <c r="F149" s="1">
        <v>16</v>
      </c>
      <c r="G149" s="1">
        <v>3</v>
      </c>
      <c r="H149" s="1">
        <v>1</v>
      </c>
      <c r="I149" s="1">
        <v>40</v>
      </c>
      <c r="J149" s="1">
        <v>35</v>
      </c>
      <c r="K149" s="6">
        <f>ROUNDUP(最重要的表!AD120*最重要的表!$J$33,0)</f>
        <v>50946</v>
      </c>
      <c r="L149" s="7">
        <f>ROUNDUP(最重要的表!AE120*最重要的表!$J$33,0)</f>
        <v>3899</v>
      </c>
      <c r="M149" s="8">
        <f>ROUNDUP(最重要的表!AF120*最重要的表!$J$33,0)</f>
        <v>2437</v>
      </c>
      <c r="N149" s="6">
        <f>ROUNDUP(最重要的表!AG120*最重要的表!$J$33,0)</f>
        <v>791</v>
      </c>
      <c r="O149" s="7">
        <f>ROUNDUP(最重要的表!AH120*最重要的表!$J$33,0)</f>
        <v>61</v>
      </c>
      <c r="P149" s="8">
        <f>ROUNDUP(最重要的表!AI120*最重要的表!$J$33,0)</f>
        <v>39</v>
      </c>
      <c r="Q149" s="1">
        <f t="shared" si="12"/>
        <v>113435</v>
      </c>
      <c r="R149" s="1">
        <f t="shared" si="13"/>
        <v>8718</v>
      </c>
      <c r="S149" s="1">
        <f t="shared" si="14"/>
        <v>5518</v>
      </c>
      <c r="T149" s="1">
        <v>15000</v>
      </c>
      <c r="U149" s="1">
        <v>0</v>
      </c>
      <c r="V149" s="1">
        <v>1760000</v>
      </c>
      <c r="Y149" s="1">
        <f t="shared" si="18"/>
        <v>1</v>
      </c>
      <c r="Z149" s="1">
        <f t="shared" si="17"/>
        <v>1</v>
      </c>
      <c r="AA149" s="1">
        <f t="shared" si="15"/>
        <v>0</v>
      </c>
    </row>
    <row r="150" spans="1:27" x14ac:dyDescent="0.25">
      <c r="A150" s="1">
        <f t="shared" si="16"/>
        <v>11245</v>
      </c>
      <c r="B150" s="1">
        <v>1</v>
      </c>
      <c r="C150" s="1" t="s">
        <v>63</v>
      </c>
      <c r="D150" s="1">
        <v>13</v>
      </c>
      <c r="E150" s="1" t="s">
        <v>212</v>
      </c>
      <c r="F150" s="1">
        <v>17</v>
      </c>
      <c r="G150" s="1">
        <v>3</v>
      </c>
      <c r="H150" s="1">
        <v>2</v>
      </c>
      <c r="I150" s="1">
        <v>40</v>
      </c>
      <c r="J150" s="1">
        <v>35</v>
      </c>
      <c r="K150" s="6">
        <f>ROUNDUP(最重要的表!AD121*最重要的表!$J$33,0)</f>
        <v>52685</v>
      </c>
      <c r="L150" s="7">
        <f>ROUNDUP(最重要的表!AE121*最重要的表!$J$33,0)</f>
        <v>4032</v>
      </c>
      <c r="M150" s="8">
        <f>ROUNDUP(最重要的表!AF121*最重要的表!$J$33,0)</f>
        <v>2521</v>
      </c>
      <c r="N150" s="6">
        <f>ROUNDUP(最重要的表!AG121*最重要的表!$J$33,0)</f>
        <v>834</v>
      </c>
      <c r="O150" s="7">
        <f>ROUNDUP(最重要的表!AH121*最重要的表!$J$33,0)</f>
        <v>64</v>
      </c>
      <c r="P150" s="8">
        <f>ROUNDUP(最重要的表!AI121*最重要的表!$J$33,0)</f>
        <v>41</v>
      </c>
      <c r="Q150" s="1">
        <f t="shared" si="12"/>
        <v>118571</v>
      </c>
      <c r="R150" s="1">
        <f t="shared" si="13"/>
        <v>9088</v>
      </c>
      <c r="S150" s="1">
        <f t="shared" si="14"/>
        <v>5760</v>
      </c>
      <c r="T150" s="1">
        <v>17000</v>
      </c>
      <c r="U150" s="1">
        <v>0</v>
      </c>
      <c r="V150" s="1">
        <v>2000000</v>
      </c>
      <c r="Y150" s="1">
        <f t="shared" si="18"/>
        <v>1</v>
      </c>
      <c r="Z150" s="1">
        <f t="shared" si="17"/>
        <v>1</v>
      </c>
      <c r="AA150" s="1">
        <f t="shared" si="15"/>
        <v>0</v>
      </c>
    </row>
    <row r="151" spans="1:27" x14ac:dyDescent="0.25">
      <c r="A151" s="1">
        <f t="shared" si="16"/>
        <v>11251</v>
      </c>
      <c r="B151" s="1">
        <v>1</v>
      </c>
      <c r="C151" s="1" t="s">
        <v>63</v>
      </c>
      <c r="D151" s="1">
        <v>13</v>
      </c>
      <c r="E151" s="1" t="s">
        <v>213</v>
      </c>
      <c r="F151" s="1">
        <v>18</v>
      </c>
      <c r="G151" s="1">
        <v>3</v>
      </c>
      <c r="H151" s="1">
        <v>3</v>
      </c>
      <c r="I151" s="1">
        <v>40</v>
      </c>
      <c r="J151" s="1">
        <v>35</v>
      </c>
      <c r="K151" s="6">
        <f>ROUNDUP(最重要的表!AD122*最重要的表!$J$33,0)</f>
        <v>54425</v>
      </c>
      <c r="L151" s="7">
        <f>ROUNDUP(最重要的表!AE122*最重要的表!$J$33,0)</f>
        <v>4165</v>
      </c>
      <c r="M151" s="8">
        <f>ROUNDUP(最重要的表!AF122*最重要的表!$J$33,0)</f>
        <v>2604</v>
      </c>
      <c r="N151" s="6">
        <f>ROUNDUP(最重要的表!AG122*最重要的表!$J$33,0)</f>
        <v>864</v>
      </c>
      <c r="O151" s="7">
        <f>ROUNDUP(最重要的表!AH122*最重要的表!$J$33,0)</f>
        <v>66</v>
      </c>
      <c r="P151" s="8">
        <f>ROUNDUP(最重要的表!AI122*最重要的表!$J$33,0)</f>
        <v>42</v>
      </c>
      <c r="Q151" s="1">
        <f t="shared" si="12"/>
        <v>122681</v>
      </c>
      <c r="R151" s="1">
        <f t="shared" si="13"/>
        <v>9379</v>
      </c>
      <c r="S151" s="1">
        <f t="shared" si="14"/>
        <v>5922</v>
      </c>
      <c r="T151" s="1">
        <v>18500</v>
      </c>
      <c r="U151" s="1">
        <v>0</v>
      </c>
      <c r="V151" s="1">
        <v>2300000</v>
      </c>
      <c r="Y151" s="1">
        <f t="shared" si="18"/>
        <v>1</v>
      </c>
      <c r="Z151" s="1">
        <f t="shared" si="17"/>
        <v>1</v>
      </c>
      <c r="AA151" s="1">
        <f t="shared" si="15"/>
        <v>0</v>
      </c>
    </row>
    <row r="152" spans="1:27" x14ac:dyDescent="0.25">
      <c r="A152" s="1">
        <f t="shared" si="16"/>
        <v>11252</v>
      </c>
      <c r="B152" s="1">
        <v>1</v>
      </c>
      <c r="C152" s="1" t="s">
        <v>63</v>
      </c>
      <c r="D152" s="1">
        <v>13</v>
      </c>
      <c r="E152" s="1" t="s">
        <v>214</v>
      </c>
      <c r="F152" s="1">
        <v>19</v>
      </c>
      <c r="G152" s="1">
        <v>3</v>
      </c>
      <c r="H152" s="1">
        <v>4</v>
      </c>
      <c r="I152" s="1">
        <v>50</v>
      </c>
      <c r="J152" s="1">
        <v>45</v>
      </c>
      <c r="K152" s="6">
        <f>ROUNDUP(最重要的表!AD123*最重要的表!$J$33,0)</f>
        <v>56179</v>
      </c>
      <c r="L152" s="7">
        <f>ROUNDUP(最重要的表!AE123*最重要的表!$J$33,0)</f>
        <v>4299</v>
      </c>
      <c r="M152" s="8">
        <f>ROUNDUP(最重要的表!AF123*最重要的表!$J$33,0)</f>
        <v>2688</v>
      </c>
      <c r="N152" s="6">
        <f>ROUNDUP(最重要的表!AG123*最重要的表!$J$33,0)</f>
        <v>907</v>
      </c>
      <c r="O152" s="7">
        <f>ROUNDUP(最重要的表!AH123*最重要的表!$J$33,0)</f>
        <v>70</v>
      </c>
      <c r="P152" s="8">
        <f>ROUNDUP(最重要的表!AI123*最重要的表!$J$33,0)</f>
        <v>44</v>
      </c>
      <c r="Q152" s="1">
        <f t="shared" si="12"/>
        <v>127832</v>
      </c>
      <c r="R152" s="1">
        <f t="shared" si="13"/>
        <v>9829</v>
      </c>
      <c r="S152" s="1">
        <f t="shared" si="14"/>
        <v>6164</v>
      </c>
      <c r="T152" s="1">
        <v>21000</v>
      </c>
      <c r="U152" s="1">
        <v>0</v>
      </c>
      <c r="V152" s="1">
        <v>2600000</v>
      </c>
      <c r="Y152" s="1">
        <f t="shared" si="18"/>
        <v>1</v>
      </c>
      <c r="Z152" s="1">
        <f t="shared" si="17"/>
        <v>1</v>
      </c>
      <c r="AA152" s="1">
        <f t="shared" si="15"/>
        <v>0</v>
      </c>
    </row>
    <row r="153" spans="1:27" x14ac:dyDescent="0.25">
      <c r="A153" s="1">
        <f t="shared" si="16"/>
        <v>11253</v>
      </c>
      <c r="B153" s="1">
        <v>1</v>
      </c>
      <c r="C153" s="1" t="s">
        <v>63</v>
      </c>
      <c r="D153" s="1">
        <v>13</v>
      </c>
      <c r="E153" s="1" t="s">
        <v>215</v>
      </c>
      <c r="F153" s="1">
        <v>20</v>
      </c>
      <c r="G153" s="1">
        <v>4</v>
      </c>
      <c r="H153" s="1">
        <v>0</v>
      </c>
      <c r="I153" s="1">
        <v>50</v>
      </c>
      <c r="J153" s="1">
        <v>45</v>
      </c>
      <c r="K153" s="6">
        <f>ROUNDUP(最重要的表!AD124*最重要的表!$J$33,0)</f>
        <v>60764</v>
      </c>
      <c r="L153" s="7">
        <f>ROUNDUP(最重要的表!AE124*最重要的表!$J$33,0)</f>
        <v>4650</v>
      </c>
      <c r="M153" s="8">
        <f>ROUNDUP(最重要的表!AF124*最重要的表!$J$33,0)</f>
        <v>2907</v>
      </c>
      <c r="N153" s="6">
        <f>ROUNDUP(最重要的表!AG124*最重要的表!$J$33,0)</f>
        <v>935</v>
      </c>
      <c r="O153" s="7">
        <f>ROUNDUP(最重要的表!AH124*最重要的表!$J$33,0)</f>
        <v>72</v>
      </c>
      <c r="P153" s="8">
        <f>ROUNDUP(最重要的表!AI124*最重要的表!$J$33,0)</f>
        <v>46</v>
      </c>
      <c r="Q153" s="6">
        <f t="shared" si="12"/>
        <v>134629</v>
      </c>
      <c r="R153" s="7">
        <f t="shared" si="13"/>
        <v>10338</v>
      </c>
      <c r="S153" s="8">
        <f t="shared" si="14"/>
        <v>6541</v>
      </c>
      <c r="T153" s="6">
        <v>23500</v>
      </c>
      <c r="U153" s="7">
        <v>0</v>
      </c>
      <c r="V153" s="8">
        <v>2900000</v>
      </c>
      <c r="Y153" s="1">
        <f t="shared" si="18"/>
        <v>1</v>
      </c>
      <c r="Z153" s="1">
        <f t="shared" si="17"/>
        <v>1</v>
      </c>
      <c r="AA153" s="1">
        <f t="shared" si="15"/>
        <v>0</v>
      </c>
    </row>
    <row r="154" spans="1:27" x14ac:dyDescent="0.25">
      <c r="A154" s="1">
        <f t="shared" si="16"/>
        <v>11254</v>
      </c>
      <c r="B154" s="1">
        <v>1</v>
      </c>
      <c r="C154" s="1" t="s">
        <v>63</v>
      </c>
      <c r="D154" s="1">
        <v>13</v>
      </c>
      <c r="E154" s="1" t="s">
        <v>216</v>
      </c>
      <c r="F154" s="1">
        <v>21</v>
      </c>
      <c r="G154" s="1">
        <v>4</v>
      </c>
      <c r="H154" s="1">
        <v>1</v>
      </c>
      <c r="I154" s="1">
        <v>50</v>
      </c>
      <c r="J154" s="1">
        <v>45</v>
      </c>
      <c r="K154" s="6">
        <f>ROUNDUP(最重要的表!AD125*最重要的表!$J$33,0)</f>
        <v>62920</v>
      </c>
      <c r="L154" s="7">
        <f>ROUNDUP(最重要的表!AE125*最重要的表!$J$33,0)</f>
        <v>4815</v>
      </c>
      <c r="M154" s="8">
        <f>ROUNDUP(最重要的表!AF125*最重要的表!$J$33,0)</f>
        <v>3010</v>
      </c>
      <c r="N154" s="6">
        <f>ROUNDUP(最重要的表!AG125*最重要的表!$J$33,0)</f>
        <v>978</v>
      </c>
      <c r="O154" s="7">
        <f>ROUNDUP(最重要的表!AH125*最重要的表!$J$33,0)</f>
        <v>75</v>
      </c>
      <c r="P154" s="8">
        <f>ROUNDUP(最重要的表!AI125*最重要的表!$J$33,0)</f>
        <v>48</v>
      </c>
      <c r="Q154" s="1">
        <f t="shared" si="12"/>
        <v>140182</v>
      </c>
      <c r="R154" s="1">
        <f t="shared" si="13"/>
        <v>10740</v>
      </c>
      <c r="S154" s="1">
        <f t="shared" si="14"/>
        <v>6802</v>
      </c>
      <c r="T154" s="1">
        <v>26000</v>
      </c>
      <c r="U154" s="1">
        <v>0</v>
      </c>
      <c r="V154" s="1">
        <v>3200000</v>
      </c>
      <c r="Y154" s="1">
        <f t="shared" si="18"/>
        <v>1</v>
      </c>
      <c r="Z154" s="1">
        <f t="shared" si="17"/>
        <v>1</v>
      </c>
      <c r="AA154" s="1">
        <f t="shared" si="15"/>
        <v>0</v>
      </c>
    </row>
    <row r="155" spans="1:27" x14ac:dyDescent="0.25">
      <c r="A155" s="1">
        <f t="shared" si="16"/>
        <v>11255</v>
      </c>
      <c r="B155" s="1">
        <v>1</v>
      </c>
      <c r="C155" s="1" t="s">
        <v>63</v>
      </c>
      <c r="D155" s="1">
        <v>13</v>
      </c>
      <c r="E155" s="1" t="s">
        <v>217</v>
      </c>
      <c r="F155" s="1">
        <v>22</v>
      </c>
      <c r="G155" s="1">
        <v>4</v>
      </c>
      <c r="H155" s="1">
        <v>2</v>
      </c>
      <c r="I155" s="1">
        <v>50</v>
      </c>
      <c r="J155" s="1">
        <v>45</v>
      </c>
      <c r="K155" s="6">
        <f>ROUNDUP(最重要的表!AD126*最重要的表!$J$33,0)</f>
        <v>65062</v>
      </c>
      <c r="L155" s="7">
        <f>ROUNDUP(最重要的表!AE126*最重要的表!$J$33,0)</f>
        <v>4979</v>
      </c>
      <c r="M155" s="8">
        <f>ROUNDUP(最重要的表!AF126*最重要的表!$J$33,0)</f>
        <v>3112</v>
      </c>
      <c r="N155" s="6">
        <f>ROUNDUP(最重要的表!AG126*最重要的表!$J$33,0)</f>
        <v>1021</v>
      </c>
      <c r="O155" s="7">
        <f>ROUNDUP(最重要的表!AH126*最重要的表!$J$33,0)</f>
        <v>79</v>
      </c>
      <c r="P155" s="8">
        <f>ROUNDUP(最重要的表!AI126*最重要的表!$J$33,0)</f>
        <v>50</v>
      </c>
      <c r="Q155" s="1">
        <f t="shared" si="12"/>
        <v>145721</v>
      </c>
      <c r="R155" s="1">
        <f t="shared" si="13"/>
        <v>11220</v>
      </c>
      <c r="S155" s="1">
        <f t="shared" si="14"/>
        <v>7062</v>
      </c>
      <c r="T155" s="1">
        <v>28500</v>
      </c>
      <c r="U155" s="1">
        <v>0</v>
      </c>
      <c r="V155" s="1">
        <v>3600000</v>
      </c>
      <c r="Y155" s="1">
        <f t="shared" si="18"/>
        <v>1</v>
      </c>
      <c r="Z155" s="1">
        <f t="shared" si="17"/>
        <v>1</v>
      </c>
      <c r="AA155" s="1">
        <f t="shared" si="15"/>
        <v>0</v>
      </c>
    </row>
    <row r="156" spans="1:27" x14ac:dyDescent="0.25">
      <c r="A156" s="1">
        <f t="shared" si="16"/>
        <v>11261</v>
      </c>
      <c r="B156" s="1">
        <v>1</v>
      </c>
      <c r="C156" s="1" t="s">
        <v>63</v>
      </c>
      <c r="D156" s="1">
        <v>13</v>
      </c>
      <c r="E156" s="1" t="s">
        <v>218</v>
      </c>
      <c r="F156" s="1">
        <v>23</v>
      </c>
      <c r="G156" s="1">
        <v>4</v>
      </c>
      <c r="H156" s="1">
        <v>3</v>
      </c>
      <c r="I156" s="1">
        <v>50</v>
      </c>
      <c r="J156" s="1">
        <v>45</v>
      </c>
      <c r="K156" s="6">
        <f>ROUNDUP(最重要的表!AD127*最重要的表!$J$33,0)</f>
        <v>67218</v>
      </c>
      <c r="L156" s="7">
        <f>ROUNDUP(最重要的表!AE127*最重要的表!$J$33,0)</f>
        <v>5144</v>
      </c>
      <c r="M156" s="8">
        <f>ROUNDUP(最重要的表!AF127*最重要的表!$J$33,0)</f>
        <v>3216</v>
      </c>
      <c r="N156" s="6">
        <f>ROUNDUP(最重要的表!AG127*最重要的表!$J$33,0)</f>
        <v>1050</v>
      </c>
      <c r="O156" s="7">
        <f>ROUNDUP(最重要的表!AH127*最重要的表!$J$33,0)</f>
        <v>81</v>
      </c>
      <c r="P156" s="8">
        <f>ROUNDUP(最重要的表!AI127*最重要的表!$J$33,0)</f>
        <v>51</v>
      </c>
      <c r="Q156" s="1">
        <f t="shared" si="12"/>
        <v>150168</v>
      </c>
      <c r="R156" s="1">
        <f t="shared" si="13"/>
        <v>11543</v>
      </c>
      <c r="S156" s="1">
        <f t="shared" si="14"/>
        <v>7245</v>
      </c>
      <c r="T156" s="1">
        <v>31000</v>
      </c>
      <c r="U156" s="1">
        <v>0</v>
      </c>
      <c r="V156" s="1">
        <v>4000000</v>
      </c>
      <c r="Y156" s="1">
        <f t="shared" si="18"/>
        <v>1</v>
      </c>
      <c r="Z156" s="1">
        <f t="shared" si="17"/>
        <v>1</v>
      </c>
      <c r="AA156" s="1">
        <f t="shared" si="15"/>
        <v>0</v>
      </c>
    </row>
    <row r="157" spans="1:27" x14ac:dyDescent="0.25">
      <c r="A157" s="1">
        <f t="shared" si="16"/>
        <v>11262</v>
      </c>
      <c r="B157" s="1">
        <v>1</v>
      </c>
      <c r="C157" s="1" t="s">
        <v>63</v>
      </c>
      <c r="D157" s="1">
        <v>13</v>
      </c>
      <c r="E157" s="1" t="s">
        <v>219</v>
      </c>
      <c r="F157" s="1">
        <v>24</v>
      </c>
      <c r="G157" s="1">
        <v>4</v>
      </c>
      <c r="H157" s="1">
        <v>4</v>
      </c>
      <c r="I157" s="1">
        <v>60</v>
      </c>
      <c r="J157" s="1">
        <v>55</v>
      </c>
      <c r="K157" s="6">
        <f>ROUNDUP(最重要的表!AD128*最重要的表!$J$33,0)</f>
        <v>69360</v>
      </c>
      <c r="L157" s="7">
        <f>ROUNDUP(最重要的表!AE128*最重要的表!$J$33,0)</f>
        <v>5308</v>
      </c>
      <c r="M157" s="8">
        <f>ROUNDUP(最重要的表!AF128*最重要的表!$J$33,0)</f>
        <v>3318</v>
      </c>
      <c r="N157" s="6">
        <f>ROUNDUP(最重要的表!AG128*最重要的表!$J$33,0)</f>
        <v>1094</v>
      </c>
      <c r="O157" s="7">
        <f>ROUNDUP(最重要的表!AH128*最重要的表!$J$33,0)</f>
        <v>84</v>
      </c>
      <c r="P157" s="8">
        <f>ROUNDUP(最重要的表!AI128*最重要的表!$J$33,0)</f>
        <v>53</v>
      </c>
      <c r="Q157" s="1">
        <f t="shared" si="12"/>
        <v>155786</v>
      </c>
      <c r="R157" s="1">
        <f t="shared" si="13"/>
        <v>11944</v>
      </c>
      <c r="S157" s="1">
        <f t="shared" si="14"/>
        <v>7505</v>
      </c>
      <c r="T157" s="1">
        <v>33500</v>
      </c>
      <c r="U157" s="1">
        <v>0</v>
      </c>
      <c r="V157" s="1">
        <v>4400000</v>
      </c>
      <c r="Y157" s="1">
        <f t="shared" si="18"/>
        <v>1</v>
      </c>
      <c r="Z157" s="1">
        <f t="shared" si="17"/>
        <v>1</v>
      </c>
      <c r="AA157" s="1">
        <f t="shared" si="15"/>
        <v>0</v>
      </c>
    </row>
    <row r="158" spans="1:27" x14ac:dyDescent="0.25">
      <c r="A158" s="1">
        <f t="shared" si="16"/>
        <v>11263</v>
      </c>
      <c r="B158" s="1">
        <v>1</v>
      </c>
      <c r="C158" s="1" t="s">
        <v>63</v>
      </c>
      <c r="D158" s="1">
        <v>13</v>
      </c>
      <c r="E158" s="1" t="s">
        <v>220</v>
      </c>
      <c r="F158" s="1">
        <v>25</v>
      </c>
      <c r="G158" s="1">
        <v>5</v>
      </c>
      <c r="H158" s="1">
        <v>0</v>
      </c>
      <c r="I158" s="1">
        <v>60</v>
      </c>
      <c r="J158" s="1">
        <v>55</v>
      </c>
      <c r="K158" s="6">
        <f>ROUNDUP(最重要的表!AD129*最重要的表!$J$33,0)</f>
        <v>75052</v>
      </c>
      <c r="L158" s="7">
        <f>ROUNDUP(最重要的表!AE129*最重要的表!$J$33,0)</f>
        <v>5744</v>
      </c>
      <c r="M158" s="8">
        <f>ROUNDUP(最重要的表!AF129*最重要的表!$J$33,0)</f>
        <v>3591</v>
      </c>
      <c r="N158" s="6">
        <f>ROUNDUP(最重要的表!AG129*最重要的表!$J$33,0)</f>
        <v>1165</v>
      </c>
      <c r="O158" s="7">
        <f>ROUNDUP(最重要的表!AH129*最重要的表!$J$33,0)</f>
        <v>90</v>
      </c>
      <c r="P158" s="8">
        <f>ROUNDUP(最重要的表!AI129*最重要的表!$J$33,0)</f>
        <v>57</v>
      </c>
      <c r="Q158" s="6">
        <f t="shared" si="12"/>
        <v>167087</v>
      </c>
      <c r="R158" s="7">
        <f t="shared" si="13"/>
        <v>12854</v>
      </c>
      <c r="S158" s="8">
        <f t="shared" si="14"/>
        <v>8094</v>
      </c>
      <c r="T158" s="6">
        <v>36000</v>
      </c>
      <c r="U158" s="7">
        <v>0</v>
      </c>
      <c r="V158" s="8">
        <v>4800000</v>
      </c>
      <c r="Y158" s="1">
        <f t="shared" si="18"/>
        <v>1</v>
      </c>
      <c r="Z158" s="1">
        <f t="shared" si="17"/>
        <v>1</v>
      </c>
      <c r="AA158" s="1">
        <f t="shared" si="15"/>
        <v>0</v>
      </c>
    </row>
    <row r="159" spans="1:27" x14ac:dyDescent="0.25">
      <c r="A159" s="1">
        <f t="shared" si="16"/>
        <v>11264</v>
      </c>
      <c r="B159" s="1">
        <v>1</v>
      </c>
      <c r="C159" s="1" t="s">
        <v>63</v>
      </c>
      <c r="D159" s="1">
        <v>13</v>
      </c>
      <c r="E159" s="1" t="s">
        <v>221</v>
      </c>
      <c r="F159" s="1">
        <v>26</v>
      </c>
      <c r="G159" s="1">
        <v>5</v>
      </c>
      <c r="H159" s="1">
        <v>1</v>
      </c>
      <c r="I159" s="1">
        <v>60</v>
      </c>
      <c r="J159" s="1">
        <v>55</v>
      </c>
      <c r="K159" s="6">
        <f>ROUNDUP(最重要的表!AD130*最重要的表!$J$33,0)</f>
        <v>77698</v>
      </c>
      <c r="L159" s="7">
        <f>ROUNDUP(最重要的表!AE130*最重要的表!$J$33,0)</f>
        <v>5946</v>
      </c>
      <c r="M159" s="8">
        <f>ROUNDUP(最重要的表!AF130*最重要的表!$J$33,0)</f>
        <v>3717</v>
      </c>
      <c r="N159" s="6">
        <f>ROUNDUP(最重要的表!AG130*最重要的表!$J$33,0)</f>
        <v>1208</v>
      </c>
      <c r="O159" s="7">
        <f>ROUNDUP(最重要的表!AH130*最重要的表!$J$33,0)</f>
        <v>93</v>
      </c>
      <c r="P159" s="8">
        <f>ROUNDUP(最重要的表!AI130*最重要的表!$J$33,0)</f>
        <v>59</v>
      </c>
      <c r="Q159" s="1">
        <f t="shared" ref="Q159:Q222" si="19">K159+N159*79</f>
        <v>173130</v>
      </c>
      <c r="R159" s="1">
        <f t="shared" ref="R159:R222" si="20">L159+O159*79</f>
        <v>13293</v>
      </c>
      <c r="S159" s="1">
        <f t="shared" ref="S159:S222" si="21">M159+P159*79</f>
        <v>8378</v>
      </c>
      <c r="T159" s="1">
        <v>39000</v>
      </c>
      <c r="U159" s="1">
        <v>0</v>
      </c>
      <c r="V159" s="1">
        <v>5200000</v>
      </c>
      <c r="Y159" s="1">
        <f t="shared" si="18"/>
        <v>1</v>
      </c>
      <c r="Z159" s="1">
        <f t="shared" si="17"/>
        <v>1</v>
      </c>
      <c r="AA159" s="1">
        <f t="shared" si="15"/>
        <v>0</v>
      </c>
    </row>
    <row r="160" spans="1:27" x14ac:dyDescent="0.25">
      <c r="A160" s="1">
        <f t="shared" si="16"/>
        <v>11265</v>
      </c>
      <c r="B160" s="1">
        <v>1</v>
      </c>
      <c r="C160" s="1" t="s">
        <v>63</v>
      </c>
      <c r="D160" s="1">
        <v>13</v>
      </c>
      <c r="E160" s="1" t="s">
        <v>222</v>
      </c>
      <c r="F160" s="1">
        <v>27</v>
      </c>
      <c r="G160" s="1">
        <v>5</v>
      </c>
      <c r="H160" s="1">
        <v>2</v>
      </c>
      <c r="I160" s="1">
        <v>60</v>
      </c>
      <c r="J160" s="1">
        <v>55</v>
      </c>
      <c r="K160" s="6">
        <f>ROUNDUP(最重要的表!AD131*最重要的表!$J$33,0)</f>
        <v>80358</v>
      </c>
      <c r="L160" s="7">
        <f>ROUNDUP(最重要的表!AE131*最重要的表!$J$33,0)</f>
        <v>6149</v>
      </c>
      <c r="M160" s="8">
        <f>ROUNDUP(最重要的表!AF131*最重要的表!$J$33,0)</f>
        <v>3844</v>
      </c>
      <c r="N160" s="6">
        <f>ROUNDUP(最重要的表!AG131*最重要的表!$J$33,0)</f>
        <v>1265</v>
      </c>
      <c r="O160" s="7">
        <f>ROUNDUP(最重要的表!AH131*最重要的表!$J$33,0)</f>
        <v>97</v>
      </c>
      <c r="P160" s="8">
        <f>ROUNDUP(最重要的表!AI131*最重要的表!$J$33,0)</f>
        <v>61</v>
      </c>
      <c r="Q160" s="1">
        <f t="shared" si="19"/>
        <v>180293</v>
      </c>
      <c r="R160" s="1">
        <f t="shared" si="20"/>
        <v>13812</v>
      </c>
      <c r="S160" s="1">
        <f t="shared" si="21"/>
        <v>8663</v>
      </c>
      <c r="T160" s="1">
        <v>42000</v>
      </c>
      <c r="U160" s="1">
        <v>0</v>
      </c>
      <c r="V160" s="1">
        <v>5600000</v>
      </c>
      <c r="Y160" s="1">
        <f t="shared" si="18"/>
        <v>1</v>
      </c>
      <c r="Z160" s="1">
        <f t="shared" si="17"/>
        <v>1</v>
      </c>
      <c r="AA160" s="1">
        <f t="shared" ref="AA160:AA223" si="22">IF(L160&gt;L1078,0,1)</f>
        <v>0</v>
      </c>
    </row>
    <row r="161" spans="1:27" x14ac:dyDescent="0.25">
      <c r="A161" s="1">
        <f t="shared" si="16"/>
        <v>11271</v>
      </c>
      <c r="B161" s="1">
        <v>1</v>
      </c>
      <c r="C161" s="1" t="s">
        <v>63</v>
      </c>
      <c r="D161" s="1">
        <v>13</v>
      </c>
      <c r="E161" s="1" t="s">
        <v>223</v>
      </c>
      <c r="F161" s="1">
        <v>28</v>
      </c>
      <c r="G161" s="1">
        <v>5</v>
      </c>
      <c r="H161" s="1">
        <v>3</v>
      </c>
      <c r="I161" s="1">
        <v>60</v>
      </c>
      <c r="J161" s="1">
        <v>55</v>
      </c>
      <c r="K161" s="6">
        <f>ROUNDUP(最重要的表!AD132*最重要的表!$J$33,0)</f>
        <v>83002</v>
      </c>
      <c r="L161" s="7">
        <f>ROUNDUP(最重要的表!AE132*最重要的表!$J$33,0)</f>
        <v>6352</v>
      </c>
      <c r="M161" s="8">
        <f>ROUNDUP(最重要的表!AF132*最重要的表!$J$33,0)</f>
        <v>3970</v>
      </c>
      <c r="N161" s="6">
        <f>ROUNDUP(最重要的表!AG132*最重要的表!$J$33,0)</f>
        <v>1309</v>
      </c>
      <c r="O161" s="7">
        <f>ROUNDUP(最重要的表!AH132*最重要的表!$J$33,0)</f>
        <v>101</v>
      </c>
      <c r="P161" s="8">
        <f>ROUNDUP(最重要的表!AI132*最重要的表!$J$33,0)</f>
        <v>63</v>
      </c>
      <c r="Q161" s="1">
        <f t="shared" si="19"/>
        <v>186413</v>
      </c>
      <c r="R161" s="1">
        <f t="shared" si="20"/>
        <v>14331</v>
      </c>
      <c r="S161" s="1">
        <f t="shared" si="21"/>
        <v>8947</v>
      </c>
      <c r="T161" s="1">
        <v>45000</v>
      </c>
      <c r="U161" s="1">
        <v>0</v>
      </c>
      <c r="V161" s="1">
        <v>6000000</v>
      </c>
      <c r="Y161" s="1">
        <f t="shared" si="18"/>
        <v>1</v>
      </c>
      <c r="Z161" s="1">
        <f t="shared" si="17"/>
        <v>1</v>
      </c>
      <c r="AA161" s="1">
        <f t="shared" si="22"/>
        <v>0</v>
      </c>
    </row>
    <row r="162" spans="1:27" x14ac:dyDescent="0.25">
      <c r="A162" s="1">
        <f t="shared" si="16"/>
        <v>11272</v>
      </c>
      <c r="B162" s="1">
        <v>1</v>
      </c>
      <c r="C162" s="1" t="s">
        <v>63</v>
      </c>
      <c r="D162" s="1">
        <v>13</v>
      </c>
      <c r="E162" s="1" t="s">
        <v>224</v>
      </c>
      <c r="F162" s="1">
        <v>29</v>
      </c>
      <c r="G162" s="1">
        <v>5</v>
      </c>
      <c r="H162" s="1">
        <v>4</v>
      </c>
      <c r="I162" s="1">
        <v>70</v>
      </c>
      <c r="J162" s="1">
        <v>65</v>
      </c>
      <c r="K162" s="6">
        <f>ROUNDUP(最重要的表!AD133*最重要的表!$J$33,0)</f>
        <v>85662</v>
      </c>
      <c r="L162" s="7">
        <f>ROUNDUP(最重要的表!AE133*最重要的表!$J$33,0)</f>
        <v>6555</v>
      </c>
      <c r="M162" s="8">
        <f>ROUNDUP(最重要的表!AF133*最重要的表!$J$33,0)</f>
        <v>4098</v>
      </c>
      <c r="N162" s="6">
        <f>ROUNDUP(最重要的表!AG133*最重要的表!$J$33,0)</f>
        <v>1352</v>
      </c>
      <c r="O162" s="7">
        <f>ROUNDUP(最重要的表!AH133*最重要的表!$J$33,0)</f>
        <v>104</v>
      </c>
      <c r="P162" s="8">
        <f>ROUNDUP(最重要的表!AI133*最重要的表!$J$33,0)</f>
        <v>65</v>
      </c>
      <c r="Q162" s="1">
        <f t="shared" si="19"/>
        <v>192470</v>
      </c>
      <c r="R162" s="1">
        <f t="shared" si="20"/>
        <v>14771</v>
      </c>
      <c r="S162" s="1">
        <f t="shared" si="21"/>
        <v>9233</v>
      </c>
      <c r="T162" s="1">
        <v>48000</v>
      </c>
      <c r="U162" s="1">
        <v>0</v>
      </c>
      <c r="V162" s="1">
        <v>6400000</v>
      </c>
      <c r="Y162" s="1">
        <f t="shared" si="18"/>
        <v>1</v>
      </c>
      <c r="Z162" s="1">
        <f t="shared" si="17"/>
        <v>1</v>
      </c>
      <c r="AA162" s="1">
        <f t="shared" si="22"/>
        <v>0</v>
      </c>
    </row>
    <row r="163" spans="1:27" x14ac:dyDescent="0.25">
      <c r="A163" s="1">
        <f t="shared" si="16"/>
        <v>11273</v>
      </c>
      <c r="B163" s="1">
        <v>1</v>
      </c>
      <c r="C163" s="1" t="s">
        <v>63</v>
      </c>
      <c r="D163" s="1">
        <v>13</v>
      </c>
      <c r="E163" s="1" t="s">
        <v>385</v>
      </c>
      <c r="F163" s="1">
        <v>30</v>
      </c>
      <c r="G163" s="1">
        <v>6</v>
      </c>
      <c r="H163" s="1">
        <v>0</v>
      </c>
      <c r="I163" s="1">
        <v>70</v>
      </c>
      <c r="J163" s="1">
        <v>65</v>
      </c>
      <c r="K163" s="6">
        <f>ROUNDUP(最重要的表!AD134*最重要的表!$J$33,0)</f>
        <v>92691</v>
      </c>
      <c r="L163" s="7">
        <f>ROUNDUP(最重要的表!AE134*最重要的表!$J$33,0)</f>
        <v>7093</v>
      </c>
      <c r="M163" s="8">
        <f>ROUNDUP(最重要的表!AF134*最重要的表!$J$33,0)</f>
        <v>4433</v>
      </c>
      <c r="N163" s="6">
        <f>ROUNDUP(最重要的表!AG134*最重要的表!$J$33,0)</f>
        <v>1438</v>
      </c>
      <c r="O163" s="7">
        <f>ROUNDUP(最重要的表!AH134*最重要的表!$J$33,0)</f>
        <v>110</v>
      </c>
      <c r="P163" s="8">
        <f>ROUNDUP(最重要的表!AI134*最重要的表!$J$33,0)</f>
        <v>70</v>
      </c>
      <c r="Q163" s="6">
        <f t="shared" si="19"/>
        <v>206293</v>
      </c>
      <c r="R163" s="7">
        <f t="shared" si="20"/>
        <v>15783</v>
      </c>
      <c r="S163" s="8">
        <f t="shared" si="21"/>
        <v>9963</v>
      </c>
      <c r="T163" s="1">
        <v>51000</v>
      </c>
      <c r="U163" s="1">
        <v>0</v>
      </c>
      <c r="V163" s="8">
        <v>6800000</v>
      </c>
      <c r="Y163" s="1">
        <f t="shared" si="18"/>
        <v>1</v>
      </c>
      <c r="Z163" s="1">
        <f t="shared" si="17"/>
        <v>1</v>
      </c>
      <c r="AA163" s="1">
        <f t="shared" si="22"/>
        <v>0</v>
      </c>
    </row>
    <row r="164" spans="1:27" x14ac:dyDescent="0.25">
      <c r="A164" s="1">
        <f t="shared" ref="A164:A227" si="23">A159+10</f>
        <v>11274</v>
      </c>
      <c r="B164" s="1">
        <v>1</v>
      </c>
      <c r="C164" s="1" t="s">
        <v>63</v>
      </c>
      <c r="D164" s="1">
        <v>13</v>
      </c>
      <c r="E164" s="1" t="s">
        <v>481</v>
      </c>
      <c r="F164" s="1">
        <v>31</v>
      </c>
      <c r="G164" s="1">
        <v>6</v>
      </c>
      <c r="H164" s="1">
        <v>1</v>
      </c>
      <c r="I164" s="1">
        <v>70</v>
      </c>
      <c r="J164" s="1">
        <v>65</v>
      </c>
      <c r="K164" s="6">
        <f>ROUNDUP(最重要的表!AD135*最重要的表!$J$33,0)</f>
        <v>95969</v>
      </c>
      <c r="L164" s="7">
        <f>ROUNDUP(最重要的表!AE135*最重要的表!$J$33,0)</f>
        <v>7344</v>
      </c>
      <c r="M164" s="8">
        <f>ROUNDUP(最重要的表!AF135*最重要的表!$J$33,0)</f>
        <v>4591</v>
      </c>
      <c r="N164" s="6">
        <f>ROUNDUP(最重要的表!AG135*最重要的表!$J$33,0)</f>
        <v>1511</v>
      </c>
      <c r="O164" s="7">
        <f>ROUNDUP(最重要的表!AH135*最重要的表!$J$33,0)</f>
        <v>116</v>
      </c>
      <c r="P164" s="8">
        <f>ROUNDUP(最重要的表!AI135*最重要的表!$J$33,0)</f>
        <v>73</v>
      </c>
      <c r="Q164" s="1">
        <f t="shared" si="19"/>
        <v>215338</v>
      </c>
      <c r="R164" s="1">
        <f t="shared" si="20"/>
        <v>16508</v>
      </c>
      <c r="S164" s="1">
        <f t="shared" si="21"/>
        <v>10358</v>
      </c>
      <c r="T164" s="1">
        <v>54000</v>
      </c>
      <c r="U164" s="1">
        <v>0</v>
      </c>
      <c r="V164" s="1">
        <v>7200000</v>
      </c>
      <c r="Y164" s="1">
        <f t="shared" si="18"/>
        <v>1</v>
      </c>
      <c r="Z164" s="1">
        <f t="shared" si="17"/>
        <v>1</v>
      </c>
      <c r="AA164" s="1">
        <f t="shared" si="22"/>
        <v>0</v>
      </c>
    </row>
    <row r="165" spans="1:27" x14ac:dyDescent="0.25">
      <c r="A165" s="1">
        <f t="shared" si="23"/>
        <v>11275</v>
      </c>
      <c r="B165" s="1">
        <v>1</v>
      </c>
      <c r="C165" s="1" t="s">
        <v>63</v>
      </c>
      <c r="D165" s="1">
        <v>13</v>
      </c>
      <c r="E165" s="1" t="s">
        <v>482</v>
      </c>
      <c r="F165" s="1">
        <v>32</v>
      </c>
      <c r="G165" s="1">
        <v>6</v>
      </c>
      <c r="H165" s="1">
        <v>2</v>
      </c>
      <c r="I165" s="1">
        <v>70</v>
      </c>
      <c r="J165" s="1">
        <v>65</v>
      </c>
      <c r="K165" s="6">
        <f>ROUNDUP(最重要的表!AD136*最重要的表!$J$33,0)</f>
        <v>99246</v>
      </c>
      <c r="L165" s="7">
        <f>ROUNDUP(最重要的表!AE136*最重要的表!$J$33,0)</f>
        <v>7595</v>
      </c>
      <c r="M165" s="8">
        <f>ROUNDUP(最重要的表!AF136*最重要的表!$J$33,0)</f>
        <v>4747</v>
      </c>
      <c r="N165" s="6">
        <f>ROUNDUP(最重要的表!AG136*最重要的表!$J$33,0)</f>
        <v>1568</v>
      </c>
      <c r="O165" s="7">
        <f>ROUNDUP(最重要的表!AH136*最重要的表!$J$33,0)</f>
        <v>120</v>
      </c>
      <c r="P165" s="8">
        <f>ROUNDUP(最重要的表!AI136*最重要的表!$J$33,0)</f>
        <v>76</v>
      </c>
      <c r="Q165" s="1">
        <f t="shared" si="19"/>
        <v>223118</v>
      </c>
      <c r="R165" s="1">
        <f t="shared" si="20"/>
        <v>17075</v>
      </c>
      <c r="S165" s="1">
        <f t="shared" si="21"/>
        <v>10751</v>
      </c>
      <c r="T165" s="1">
        <v>57000</v>
      </c>
      <c r="U165" s="1">
        <v>0</v>
      </c>
      <c r="V165" s="1">
        <v>7600000</v>
      </c>
      <c r="Y165" s="1">
        <f t="shared" si="18"/>
        <v>1</v>
      </c>
      <c r="Z165" s="1">
        <f t="shared" si="17"/>
        <v>1</v>
      </c>
      <c r="AA165" s="1">
        <f t="shared" si="22"/>
        <v>0</v>
      </c>
    </row>
    <row r="166" spans="1:27" x14ac:dyDescent="0.25">
      <c r="A166" s="1">
        <f t="shared" si="23"/>
        <v>11281</v>
      </c>
      <c r="B166" s="1">
        <v>1</v>
      </c>
      <c r="C166" s="1" t="s">
        <v>63</v>
      </c>
      <c r="D166" s="1">
        <v>13</v>
      </c>
      <c r="E166" s="1" t="s">
        <v>483</v>
      </c>
      <c r="F166" s="1">
        <v>33</v>
      </c>
      <c r="G166" s="1">
        <v>6</v>
      </c>
      <c r="H166" s="1">
        <v>3</v>
      </c>
      <c r="I166" s="1">
        <v>70</v>
      </c>
      <c r="J166" s="1">
        <v>65</v>
      </c>
      <c r="K166" s="6">
        <f>ROUNDUP(最重要的表!AD137*最重要的表!$J$33,0)</f>
        <v>102524</v>
      </c>
      <c r="L166" s="7">
        <f>ROUNDUP(最重要的表!AE137*最重要的表!$J$33,0)</f>
        <v>7846</v>
      </c>
      <c r="M166" s="8">
        <f>ROUNDUP(最重要的表!AF137*最重要的表!$J$33,0)</f>
        <v>4904</v>
      </c>
      <c r="N166" s="6">
        <f>ROUNDUP(最重要的表!AG137*最重要的表!$J$33,0)</f>
        <v>1625</v>
      </c>
      <c r="O166" s="7">
        <f>ROUNDUP(最重要的表!AH137*最重要的表!$J$33,0)</f>
        <v>125</v>
      </c>
      <c r="P166" s="8">
        <f>ROUNDUP(最重要的表!AI137*最重要的表!$J$33,0)</f>
        <v>79</v>
      </c>
      <c r="Q166" s="1">
        <f t="shared" si="19"/>
        <v>230899</v>
      </c>
      <c r="R166" s="1">
        <f t="shared" si="20"/>
        <v>17721</v>
      </c>
      <c r="S166" s="1">
        <f t="shared" si="21"/>
        <v>11145</v>
      </c>
      <c r="T166" s="1">
        <v>60000</v>
      </c>
      <c r="U166" s="1">
        <v>0</v>
      </c>
      <c r="V166" s="1">
        <v>8000000</v>
      </c>
      <c r="Y166" s="1">
        <f t="shared" si="18"/>
        <v>1</v>
      </c>
      <c r="Z166" s="1">
        <f t="shared" si="17"/>
        <v>1</v>
      </c>
      <c r="AA166" s="1">
        <f t="shared" si="22"/>
        <v>0</v>
      </c>
    </row>
    <row r="167" spans="1:27" x14ac:dyDescent="0.25">
      <c r="A167" s="1">
        <f t="shared" si="23"/>
        <v>11282</v>
      </c>
      <c r="B167" s="1">
        <v>1</v>
      </c>
      <c r="C167" s="1" t="s">
        <v>63</v>
      </c>
      <c r="D167" s="1">
        <v>13</v>
      </c>
      <c r="E167" s="1" t="s">
        <v>484</v>
      </c>
      <c r="F167" s="1">
        <v>34</v>
      </c>
      <c r="G167" s="1">
        <v>6</v>
      </c>
      <c r="H167" s="1">
        <v>4</v>
      </c>
      <c r="I167" s="1">
        <v>80</v>
      </c>
      <c r="J167" s="1">
        <v>75</v>
      </c>
      <c r="K167" s="6">
        <f>ROUNDUP(最重要的表!AD138*最重要的表!$J$33,0)</f>
        <v>105801</v>
      </c>
      <c r="L167" s="7">
        <f>ROUNDUP(最重要的表!AE138*最重要的表!$J$33,0)</f>
        <v>8096</v>
      </c>
      <c r="M167" s="8">
        <f>ROUNDUP(最重要的表!AF138*最重要的表!$J$33,0)</f>
        <v>5060</v>
      </c>
      <c r="N167" s="6">
        <f>ROUNDUP(最重要的表!AG138*最重要的表!$J$33,0)</f>
        <v>1698</v>
      </c>
      <c r="O167" s="7">
        <f>ROUNDUP(最重要的表!AH138*最重要的表!$J$33,0)</f>
        <v>130</v>
      </c>
      <c r="P167" s="8">
        <f>ROUNDUP(最重要的表!AI138*最重要的表!$J$33,0)</f>
        <v>82</v>
      </c>
      <c r="Q167" s="1">
        <f t="shared" si="19"/>
        <v>239943</v>
      </c>
      <c r="R167" s="1">
        <f t="shared" si="20"/>
        <v>18366</v>
      </c>
      <c r="S167" s="1">
        <f t="shared" si="21"/>
        <v>11538</v>
      </c>
      <c r="T167" s="1">
        <v>61000</v>
      </c>
      <c r="U167" s="1">
        <v>0</v>
      </c>
      <c r="V167" s="1">
        <v>8100000</v>
      </c>
      <c r="Y167" s="1">
        <f t="shared" si="18"/>
        <v>1</v>
      </c>
      <c r="Z167" s="1">
        <f t="shared" si="17"/>
        <v>1</v>
      </c>
      <c r="AA167" s="1">
        <f t="shared" si="22"/>
        <v>0</v>
      </c>
    </row>
    <row r="168" spans="1:27" x14ac:dyDescent="0.25">
      <c r="A168" s="1">
        <f t="shared" si="23"/>
        <v>11283</v>
      </c>
      <c r="B168" s="1">
        <v>1</v>
      </c>
      <c r="C168" s="1" t="s">
        <v>63</v>
      </c>
      <c r="D168" s="1">
        <v>13</v>
      </c>
      <c r="E168" s="1" t="s">
        <v>485</v>
      </c>
      <c r="F168" s="1">
        <v>35</v>
      </c>
      <c r="G168" s="1">
        <v>7</v>
      </c>
      <c r="H168" s="1">
        <v>0</v>
      </c>
      <c r="I168" s="1">
        <v>80</v>
      </c>
      <c r="J168" s="1">
        <v>75</v>
      </c>
      <c r="K168" s="6">
        <f>ROUNDUP(最重要的表!AD139*最重要的表!$J$33,0)</f>
        <v>114469</v>
      </c>
      <c r="L168" s="7">
        <f>ROUNDUP(最重要的表!AE139*最重要的表!$J$33,0)</f>
        <v>8760</v>
      </c>
      <c r="M168" s="8">
        <f>ROUNDUP(最重要的表!AF139*最重要的表!$J$33,0)</f>
        <v>5475</v>
      </c>
      <c r="N168" s="6">
        <f>ROUNDUP(最重要的表!AG139*最重要的表!$J$33,0)</f>
        <v>1784</v>
      </c>
      <c r="O168" s="7">
        <f>ROUNDUP(最重要的表!AH139*最重要的表!$J$33,0)</f>
        <v>137</v>
      </c>
      <c r="P168" s="8">
        <f>ROUNDUP(最重要的表!AI139*最重要的表!$J$33,0)</f>
        <v>86</v>
      </c>
      <c r="Q168" s="6">
        <f t="shared" si="19"/>
        <v>255405</v>
      </c>
      <c r="R168" s="7">
        <f t="shared" si="20"/>
        <v>19583</v>
      </c>
      <c r="S168" s="8">
        <f t="shared" si="21"/>
        <v>12269</v>
      </c>
      <c r="T168" s="1">
        <v>62000</v>
      </c>
      <c r="U168" s="1">
        <v>0</v>
      </c>
      <c r="V168" s="1">
        <v>8200000</v>
      </c>
      <c r="Y168" s="1">
        <f t="shared" si="18"/>
        <v>1</v>
      </c>
      <c r="Z168" s="1">
        <f t="shared" si="17"/>
        <v>1</v>
      </c>
      <c r="AA168" s="1">
        <f t="shared" si="22"/>
        <v>0</v>
      </c>
    </row>
    <row r="169" spans="1:27" x14ac:dyDescent="0.25">
      <c r="A169" s="1">
        <f t="shared" si="23"/>
        <v>11284</v>
      </c>
      <c r="B169" s="1">
        <v>1</v>
      </c>
      <c r="C169" s="1" t="s">
        <v>63</v>
      </c>
      <c r="D169" s="1">
        <v>13</v>
      </c>
      <c r="E169" s="1" t="s">
        <v>486</v>
      </c>
      <c r="F169" s="1">
        <v>36</v>
      </c>
      <c r="G169" s="1">
        <v>7</v>
      </c>
      <c r="H169" s="1">
        <v>1</v>
      </c>
      <c r="I169" s="1">
        <v>80</v>
      </c>
      <c r="J169" s="1">
        <v>75</v>
      </c>
      <c r="K169" s="6">
        <f>ROUNDUP(最重要的表!AD140*最重要的表!$J$33,0)</f>
        <v>118509</v>
      </c>
      <c r="L169" s="7">
        <f>ROUNDUP(最重要的表!AE140*最重要的表!$J$33,0)</f>
        <v>9069</v>
      </c>
      <c r="M169" s="8">
        <f>ROUNDUP(最重要的表!AF140*最重要的表!$J$33,0)</f>
        <v>5669</v>
      </c>
      <c r="N169" s="6">
        <f>ROUNDUP(最重要的表!AG140*最重要的表!$J$33,0)</f>
        <v>1869</v>
      </c>
      <c r="O169" s="7">
        <f>ROUNDUP(最重要的表!AH140*最重要的表!$J$33,0)</f>
        <v>143</v>
      </c>
      <c r="P169" s="8">
        <f>ROUNDUP(最重要的表!AI140*最重要的表!$J$33,0)</f>
        <v>91</v>
      </c>
      <c r="Q169" s="1">
        <f t="shared" si="19"/>
        <v>266160</v>
      </c>
      <c r="R169" s="1">
        <f t="shared" si="20"/>
        <v>20366</v>
      </c>
      <c r="S169" s="1">
        <f t="shared" si="21"/>
        <v>12858</v>
      </c>
      <c r="T169" s="1">
        <v>63000</v>
      </c>
      <c r="U169" s="1">
        <v>0</v>
      </c>
      <c r="V169" s="1">
        <v>8300000</v>
      </c>
      <c r="Y169" s="1">
        <f t="shared" si="18"/>
        <v>1</v>
      </c>
      <c r="Z169" s="1">
        <f t="shared" si="17"/>
        <v>1</v>
      </c>
      <c r="AA169" s="1">
        <f t="shared" si="22"/>
        <v>0</v>
      </c>
    </row>
    <row r="170" spans="1:27" x14ac:dyDescent="0.25">
      <c r="A170" s="1">
        <f t="shared" si="23"/>
        <v>11285</v>
      </c>
      <c r="B170" s="1">
        <v>1</v>
      </c>
      <c r="C170" s="1" t="s">
        <v>63</v>
      </c>
      <c r="D170" s="1">
        <v>13</v>
      </c>
      <c r="E170" s="1" t="s">
        <v>487</v>
      </c>
      <c r="F170" s="1">
        <v>37</v>
      </c>
      <c r="G170" s="1">
        <v>7</v>
      </c>
      <c r="H170" s="1">
        <v>2</v>
      </c>
      <c r="I170" s="1">
        <v>80</v>
      </c>
      <c r="J170" s="1">
        <v>75</v>
      </c>
      <c r="K170" s="6">
        <f>ROUNDUP(最重要的表!AD141*最重要的表!$J$33,0)</f>
        <v>122548</v>
      </c>
      <c r="L170" s="7">
        <f>ROUNDUP(最重要的表!AE141*最重要的表!$J$33,0)</f>
        <v>9378</v>
      </c>
      <c r="M170" s="8">
        <f>ROUNDUP(最重要的表!AF141*最重要的表!$J$33,0)</f>
        <v>5862</v>
      </c>
      <c r="N170" s="6">
        <f>ROUNDUP(最重要的表!AG141*最重要的表!$J$33,0)</f>
        <v>1942</v>
      </c>
      <c r="O170" s="7">
        <f>ROUNDUP(最重要的表!AH141*最重要的表!$J$33,0)</f>
        <v>149</v>
      </c>
      <c r="P170" s="8">
        <f>ROUNDUP(最重要的表!AI141*最重要的表!$J$33,0)</f>
        <v>94</v>
      </c>
      <c r="Q170" s="1">
        <f t="shared" si="19"/>
        <v>275966</v>
      </c>
      <c r="R170" s="1">
        <f t="shared" si="20"/>
        <v>21149</v>
      </c>
      <c r="S170" s="1">
        <f t="shared" si="21"/>
        <v>13288</v>
      </c>
      <c r="T170" s="1">
        <v>64000</v>
      </c>
      <c r="U170" s="1">
        <v>0</v>
      </c>
      <c r="V170" s="1">
        <v>8400000</v>
      </c>
      <c r="Y170" s="1">
        <f t="shared" si="18"/>
        <v>1</v>
      </c>
      <c r="Z170" s="1">
        <f t="shared" si="17"/>
        <v>1</v>
      </c>
      <c r="AA170" s="1">
        <f t="shared" si="22"/>
        <v>0</v>
      </c>
    </row>
    <row r="171" spans="1:27" x14ac:dyDescent="0.25">
      <c r="A171" s="1">
        <f t="shared" si="23"/>
        <v>11291</v>
      </c>
      <c r="B171" s="1">
        <v>1</v>
      </c>
      <c r="C171" s="1" t="s">
        <v>63</v>
      </c>
      <c r="D171" s="1">
        <v>13</v>
      </c>
      <c r="E171" s="1" t="s">
        <v>488</v>
      </c>
      <c r="F171" s="1">
        <v>38</v>
      </c>
      <c r="G171" s="1">
        <v>7</v>
      </c>
      <c r="H171" s="1">
        <v>3</v>
      </c>
      <c r="I171" s="1">
        <v>80</v>
      </c>
      <c r="J171" s="1">
        <v>75</v>
      </c>
      <c r="K171" s="6">
        <f>ROUNDUP(最重要的表!AD142*最重要的表!$J$33,0)</f>
        <v>126587</v>
      </c>
      <c r="L171" s="7">
        <f>ROUNDUP(最重要的表!AE142*最重要的表!$J$33,0)</f>
        <v>9687</v>
      </c>
      <c r="M171" s="8">
        <f>ROUNDUP(最重要的表!AF142*最重要的表!$J$33,0)</f>
        <v>6055</v>
      </c>
      <c r="N171" s="6">
        <f>ROUNDUP(最重要的表!AG142*最重要的表!$J$33,0)</f>
        <v>2013</v>
      </c>
      <c r="O171" s="7">
        <f>ROUNDUP(最重要的表!AH142*最重要的表!$J$33,0)</f>
        <v>154</v>
      </c>
      <c r="P171" s="8">
        <f>ROUNDUP(最重要的表!AI142*最重要的表!$J$33,0)</f>
        <v>97</v>
      </c>
      <c r="Q171" s="1">
        <f t="shared" si="19"/>
        <v>285614</v>
      </c>
      <c r="R171" s="1">
        <f t="shared" si="20"/>
        <v>21853</v>
      </c>
      <c r="S171" s="1">
        <f t="shared" si="21"/>
        <v>13718</v>
      </c>
      <c r="T171" s="1">
        <v>65000</v>
      </c>
      <c r="U171" s="1">
        <v>0</v>
      </c>
      <c r="V171" s="1">
        <v>8500000</v>
      </c>
      <c r="Y171" s="1">
        <f t="shared" si="18"/>
        <v>1</v>
      </c>
      <c r="Z171" s="1">
        <f t="shared" si="17"/>
        <v>1</v>
      </c>
      <c r="AA171" s="1">
        <f t="shared" si="22"/>
        <v>0</v>
      </c>
    </row>
    <row r="172" spans="1:27" x14ac:dyDescent="0.25">
      <c r="A172" s="1">
        <f t="shared" si="23"/>
        <v>11292</v>
      </c>
      <c r="B172" s="1">
        <v>1</v>
      </c>
      <c r="C172" s="1" t="s">
        <v>63</v>
      </c>
      <c r="D172" s="1">
        <v>13</v>
      </c>
      <c r="E172" s="1" t="s">
        <v>489</v>
      </c>
      <c r="F172" s="1">
        <v>39</v>
      </c>
      <c r="G172" s="1">
        <v>7</v>
      </c>
      <c r="H172" s="1">
        <v>4</v>
      </c>
      <c r="I172" s="1">
        <v>84</v>
      </c>
      <c r="J172" s="1">
        <v>80</v>
      </c>
      <c r="K172" s="6">
        <f>ROUNDUP(最重要的表!AD143*最重要的表!$J$33,0)</f>
        <v>130641</v>
      </c>
      <c r="L172" s="7">
        <f>ROUNDUP(最重要的表!AE143*最重要的表!$J$33,0)</f>
        <v>9997</v>
      </c>
      <c r="M172" s="8">
        <f>ROUNDUP(最重要的表!AF143*最重要的表!$J$33,0)</f>
        <v>6248</v>
      </c>
      <c r="N172" s="6">
        <f>ROUNDUP(最重要的表!AG143*最重要的表!$J$33,0)</f>
        <v>2085</v>
      </c>
      <c r="O172" s="7">
        <f>ROUNDUP(最重要的表!AH143*最重要的表!$J$33,0)</f>
        <v>160</v>
      </c>
      <c r="P172" s="8">
        <f>ROUNDUP(最重要的表!AI143*最重要的表!$J$33,0)</f>
        <v>101</v>
      </c>
      <c r="Q172" s="1">
        <f t="shared" si="19"/>
        <v>295356</v>
      </c>
      <c r="R172" s="1">
        <f t="shared" si="20"/>
        <v>22637</v>
      </c>
      <c r="S172" s="1">
        <f t="shared" si="21"/>
        <v>14227</v>
      </c>
      <c r="T172" s="1">
        <v>66000</v>
      </c>
      <c r="U172" s="1">
        <v>0</v>
      </c>
      <c r="V172" s="1">
        <v>8600000</v>
      </c>
      <c r="Y172" s="1">
        <f t="shared" si="18"/>
        <v>1</v>
      </c>
      <c r="Z172" s="1">
        <f t="shared" si="17"/>
        <v>1</v>
      </c>
      <c r="AA172" s="1">
        <f t="shared" si="22"/>
        <v>0</v>
      </c>
    </row>
    <row r="173" spans="1:27" x14ac:dyDescent="0.25">
      <c r="A173" s="1">
        <f t="shared" si="23"/>
        <v>11293</v>
      </c>
      <c r="B173" s="1">
        <v>1</v>
      </c>
      <c r="C173" s="1" t="s">
        <v>63</v>
      </c>
      <c r="D173" s="1">
        <v>13</v>
      </c>
      <c r="E173" s="1" t="s">
        <v>490</v>
      </c>
      <c r="F173" s="1">
        <v>40</v>
      </c>
      <c r="G173" s="1">
        <v>8</v>
      </c>
      <c r="H173" s="1">
        <v>0</v>
      </c>
      <c r="I173" s="1">
        <v>84</v>
      </c>
      <c r="J173" s="1">
        <v>80</v>
      </c>
      <c r="K173" s="6">
        <f>ROUNDUP(最重要的表!AD144*最重要的表!$J$33,0)</f>
        <v>141379</v>
      </c>
      <c r="L173" s="7">
        <f>ROUNDUP(最重要的表!AE144*最重要的表!$J$33,0)</f>
        <v>10819</v>
      </c>
      <c r="M173" s="8">
        <f>ROUNDUP(最重要的表!AF144*最重要的表!$J$33,0)</f>
        <v>6762</v>
      </c>
      <c r="N173" s="6">
        <f>ROUNDUP(最重要的表!AG144*最重要的表!$J$33,0)</f>
        <v>2215</v>
      </c>
      <c r="O173" s="7">
        <f>ROUNDUP(最重要的表!AH144*最重要的表!$J$33,0)</f>
        <v>170</v>
      </c>
      <c r="P173" s="8">
        <f>ROUNDUP(最重要的表!AI144*最重要的表!$J$33,0)</f>
        <v>107</v>
      </c>
      <c r="Q173" s="6">
        <f t="shared" si="19"/>
        <v>316364</v>
      </c>
      <c r="R173" s="7">
        <f t="shared" si="20"/>
        <v>24249</v>
      </c>
      <c r="S173" s="8">
        <f t="shared" si="21"/>
        <v>15215</v>
      </c>
      <c r="T173" s="1">
        <v>67000</v>
      </c>
      <c r="U173" s="1">
        <v>0</v>
      </c>
      <c r="V173" s="1">
        <v>8700000</v>
      </c>
      <c r="Y173" s="1">
        <f t="shared" si="18"/>
        <v>1</v>
      </c>
      <c r="Z173" s="1">
        <f t="shared" si="17"/>
        <v>1</v>
      </c>
      <c r="AA173" s="1">
        <f t="shared" si="22"/>
        <v>0</v>
      </c>
    </row>
    <row r="174" spans="1:27" x14ac:dyDescent="0.25">
      <c r="A174" s="1">
        <f t="shared" si="23"/>
        <v>11294</v>
      </c>
      <c r="B174" s="1">
        <v>1</v>
      </c>
      <c r="C174" s="1" t="s">
        <v>63</v>
      </c>
      <c r="D174" s="1">
        <v>13</v>
      </c>
      <c r="E174" s="1" t="s">
        <v>491</v>
      </c>
      <c r="F174" s="1">
        <v>41</v>
      </c>
      <c r="G174" s="1">
        <v>8</v>
      </c>
      <c r="H174" s="1">
        <v>1</v>
      </c>
      <c r="I174" s="1">
        <v>84</v>
      </c>
      <c r="J174" s="1">
        <v>80</v>
      </c>
      <c r="K174" s="6">
        <f>ROUNDUP(最重要的表!AD145*最重要的表!$J$33,0)</f>
        <v>146368</v>
      </c>
      <c r="L174" s="7">
        <f>ROUNDUP(最重要的表!AE145*最重要的表!$J$33,0)</f>
        <v>11201</v>
      </c>
      <c r="M174" s="8">
        <f>ROUNDUP(最重要的表!AF145*最重要的表!$J$33,0)</f>
        <v>7001</v>
      </c>
      <c r="N174" s="6">
        <f>ROUNDUP(最重要的表!AG145*最重要的表!$J$33,0)</f>
        <v>2301</v>
      </c>
      <c r="O174" s="7">
        <f>ROUNDUP(最重要的表!AH145*最重要的表!$J$33,0)</f>
        <v>176</v>
      </c>
      <c r="P174" s="8">
        <f>ROUNDUP(最重要的表!AI145*最重要的表!$J$33,0)</f>
        <v>110</v>
      </c>
      <c r="Q174" s="1">
        <f t="shared" si="19"/>
        <v>328147</v>
      </c>
      <c r="R174" s="1">
        <f t="shared" si="20"/>
        <v>25105</v>
      </c>
      <c r="S174" s="1">
        <f t="shared" si="21"/>
        <v>15691</v>
      </c>
      <c r="T174" s="1">
        <v>68000</v>
      </c>
      <c r="U174" s="1">
        <v>0</v>
      </c>
      <c r="V174" s="1">
        <v>8800000</v>
      </c>
      <c r="Y174" s="1">
        <f t="shared" si="18"/>
        <v>1</v>
      </c>
      <c r="Z174" s="1">
        <f t="shared" si="17"/>
        <v>1</v>
      </c>
      <c r="AA174" s="1">
        <f t="shared" si="22"/>
        <v>0</v>
      </c>
    </row>
    <row r="175" spans="1:27" x14ac:dyDescent="0.25">
      <c r="A175" s="1">
        <f t="shared" si="23"/>
        <v>11295</v>
      </c>
      <c r="B175" s="1">
        <v>1</v>
      </c>
      <c r="C175" s="1" t="s">
        <v>63</v>
      </c>
      <c r="D175" s="1">
        <v>13</v>
      </c>
      <c r="E175" s="1" t="s">
        <v>492</v>
      </c>
      <c r="F175" s="1">
        <v>42</v>
      </c>
      <c r="G175" s="1">
        <v>8</v>
      </c>
      <c r="H175" s="1">
        <v>2</v>
      </c>
      <c r="I175" s="1">
        <v>84</v>
      </c>
      <c r="J175" s="1">
        <v>80</v>
      </c>
      <c r="K175" s="6">
        <f>ROUNDUP(最重要的表!AD146*最重要的表!$J$33,0)</f>
        <v>151355</v>
      </c>
      <c r="L175" s="7">
        <f>ROUNDUP(最重要的表!AE146*最重要的表!$J$33,0)</f>
        <v>11582</v>
      </c>
      <c r="M175" s="8">
        <f>ROUNDUP(最重要的表!AF146*最重要的表!$J$33,0)</f>
        <v>7240</v>
      </c>
      <c r="N175" s="6">
        <f>ROUNDUP(最重要的表!AG146*最重要的表!$J$33,0)</f>
        <v>2387</v>
      </c>
      <c r="O175" s="7">
        <f>ROUNDUP(最重要的表!AH146*最重要的表!$J$33,0)</f>
        <v>183</v>
      </c>
      <c r="P175" s="8">
        <f>ROUNDUP(最重要的表!AI146*最重要的表!$J$33,0)</f>
        <v>115</v>
      </c>
      <c r="Q175" s="1">
        <f t="shared" si="19"/>
        <v>339928</v>
      </c>
      <c r="R175" s="1">
        <f t="shared" si="20"/>
        <v>26039</v>
      </c>
      <c r="S175" s="1">
        <f t="shared" si="21"/>
        <v>16325</v>
      </c>
      <c r="T175" s="1">
        <v>69000</v>
      </c>
      <c r="U175" s="1">
        <v>0</v>
      </c>
      <c r="V175" s="1">
        <v>8900000</v>
      </c>
      <c r="Y175" s="1">
        <f t="shared" si="18"/>
        <v>1</v>
      </c>
      <c r="Z175" s="1">
        <f t="shared" si="17"/>
        <v>1</v>
      </c>
      <c r="AA175" s="1">
        <f t="shared" si="22"/>
        <v>0</v>
      </c>
    </row>
    <row r="176" spans="1:27" x14ac:dyDescent="0.25">
      <c r="A176" s="1">
        <f t="shared" si="23"/>
        <v>11301</v>
      </c>
      <c r="B176" s="1">
        <v>1</v>
      </c>
      <c r="C176" s="1" t="s">
        <v>63</v>
      </c>
      <c r="D176" s="1">
        <v>13</v>
      </c>
      <c r="E176" s="1" t="s">
        <v>493</v>
      </c>
      <c r="F176" s="1">
        <v>43</v>
      </c>
      <c r="G176" s="1">
        <v>8</v>
      </c>
      <c r="H176" s="1">
        <v>3</v>
      </c>
      <c r="I176" s="1">
        <v>84</v>
      </c>
      <c r="J176" s="1">
        <v>80</v>
      </c>
      <c r="K176" s="6">
        <f>ROUNDUP(最重要的表!AD147*最重要的表!$J$33,0)</f>
        <v>156343</v>
      </c>
      <c r="L176" s="7">
        <f>ROUNDUP(最重要的表!AE147*最重要的表!$J$33,0)</f>
        <v>11964</v>
      </c>
      <c r="M176" s="8">
        <f>ROUNDUP(最重要的表!AF147*最重要的表!$J$33,0)</f>
        <v>7478</v>
      </c>
      <c r="N176" s="6">
        <f>ROUNDUP(最重要的表!AG147*最重要的表!$J$33,0)</f>
        <v>2473</v>
      </c>
      <c r="O176" s="7">
        <f>ROUNDUP(最重要的表!AH147*最重要的表!$J$33,0)</f>
        <v>190</v>
      </c>
      <c r="P176" s="8">
        <f>ROUNDUP(最重要的表!AI147*最重要的表!$J$33,0)</f>
        <v>119</v>
      </c>
      <c r="Q176" s="1">
        <f t="shared" si="19"/>
        <v>351710</v>
      </c>
      <c r="R176" s="1">
        <f t="shared" si="20"/>
        <v>26974</v>
      </c>
      <c r="S176" s="1">
        <f t="shared" si="21"/>
        <v>16879</v>
      </c>
      <c r="T176" s="1">
        <v>70000</v>
      </c>
      <c r="U176" s="1">
        <v>0</v>
      </c>
      <c r="V176" s="1">
        <v>9000000</v>
      </c>
      <c r="Y176" s="1">
        <f t="shared" si="18"/>
        <v>1</v>
      </c>
      <c r="Z176" s="1">
        <f t="shared" si="17"/>
        <v>1</v>
      </c>
      <c r="AA176" s="1">
        <f t="shared" si="22"/>
        <v>0</v>
      </c>
    </row>
    <row r="177" spans="1:27" x14ac:dyDescent="0.25">
      <c r="A177" s="1">
        <f t="shared" si="23"/>
        <v>11302</v>
      </c>
      <c r="B177" s="1">
        <v>1</v>
      </c>
      <c r="C177" s="1" t="s">
        <v>63</v>
      </c>
      <c r="D177" s="1">
        <v>13</v>
      </c>
      <c r="E177" s="1" t="s">
        <v>494</v>
      </c>
      <c r="F177" s="1">
        <v>44</v>
      </c>
      <c r="G177" s="1">
        <v>8</v>
      </c>
      <c r="H177" s="1">
        <v>4</v>
      </c>
      <c r="I177" s="1">
        <v>87</v>
      </c>
      <c r="J177" s="1">
        <v>85</v>
      </c>
      <c r="K177" s="6">
        <f>ROUNDUP(最重要的表!AD148*最重要的表!$J$33,0)</f>
        <v>161332</v>
      </c>
      <c r="L177" s="7">
        <f>ROUNDUP(最重要的表!AE148*最重要的表!$J$33,0)</f>
        <v>12346</v>
      </c>
      <c r="M177" s="8">
        <f>ROUNDUP(最重要的表!AF148*最重要的表!$J$33,0)</f>
        <v>7717</v>
      </c>
      <c r="N177" s="6">
        <f>ROUNDUP(最重要的表!AG148*最重要的表!$J$33,0)</f>
        <v>2560</v>
      </c>
      <c r="O177" s="7">
        <f>ROUNDUP(最重要的表!AH148*最重要的表!$J$33,0)</f>
        <v>196</v>
      </c>
      <c r="P177" s="8">
        <f>ROUNDUP(最重要的表!AI148*最重要的表!$J$33,0)</f>
        <v>124</v>
      </c>
      <c r="Q177" s="1">
        <f t="shared" si="19"/>
        <v>363572</v>
      </c>
      <c r="R177" s="1">
        <f t="shared" si="20"/>
        <v>27830</v>
      </c>
      <c r="S177" s="1">
        <f t="shared" si="21"/>
        <v>17513</v>
      </c>
      <c r="T177" s="1">
        <v>71000</v>
      </c>
      <c r="U177" s="1">
        <v>0</v>
      </c>
      <c r="V177" s="1">
        <v>9100000</v>
      </c>
      <c r="Y177" s="1">
        <f t="shared" si="18"/>
        <v>1</v>
      </c>
      <c r="Z177" s="1">
        <f t="shared" si="17"/>
        <v>1</v>
      </c>
      <c r="AA177" s="1">
        <f t="shared" si="22"/>
        <v>0</v>
      </c>
    </row>
    <row r="178" spans="1:27" x14ac:dyDescent="0.25">
      <c r="A178" s="1">
        <f t="shared" si="23"/>
        <v>11303</v>
      </c>
      <c r="B178" s="1">
        <v>1</v>
      </c>
      <c r="C178" s="1" t="s">
        <v>63</v>
      </c>
      <c r="D178" s="1">
        <v>13</v>
      </c>
      <c r="E178" s="1" t="s">
        <v>495</v>
      </c>
      <c r="F178" s="1">
        <v>45</v>
      </c>
      <c r="G178" s="1">
        <v>9</v>
      </c>
      <c r="H178" s="1">
        <v>0</v>
      </c>
      <c r="I178" s="1">
        <v>87</v>
      </c>
      <c r="J178" s="1">
        <v>85</v>
      </c>
      <c r="K178" s="6">
        <f>ROUNDUP(最重要的表!AD149*最重要的表!$J$33,0)</f>
        <v>174614</v>
      </c>
      <c r="L178" s="7">
        <f>ROUNDUP(最重要的表!AE149*最重要的表!$J$33,0)</f>
        <v>13362</v>
      </c>
      <c r="M178" s="8">
        <f>ROUNDUP(最重要的表!AF149*最重要的表!$J$33,0)</f>
        <v>8352</v>
      </c>
      <c r="N178" s="6">
        <f>ROUNDUP(最重要的表!AG149*最重要的表!$J$33,0)</f>
        <v>2747</v>
      </c>
      <c r="O178" s="7">
        <f>ROUNDUP(最重要的表!AH149*最重要的表!$J$33,0)</f>
        <v>211</v>
      </c>
      <c r="P178" s="8">
        <f>ROUNDUP(最重要的表!AI149*最重要的表!$J$33,0)</f>
        <v>132</v>
      </c>
      <c r="Q178" s="6">
        <f t="shared" si="19"/>
        <v>391627</v>
      </c>
      <c r="R178" s="7">
        <f t="shared" si="20"/>
        <v>30031</v>
      </c>
      <c r="S178" s="8">
        <f t="shared" si="21"/>
        <v>18780</v>
      </c>
      <c r="T178" s="1">
        <v>72000</v>
      </c>
      <c r="U178" s="1">
        <v>0</v>
      </c>
      <c r="V178" s="1">
        <v>9200000</v>
      </c>
      <c r="Y178" s="1">
        <f t="shared" si="18"/>
        <v>1</v>
      </c>
      <c r="Z178" s="1">
        <f t="shared" si="17"/>
        <v>1</v>
      </c>
      <c r="AA178" s="1">
        <f t="shared" si="22"/>
        <v>0</v>
      </c>
    </row>
    <row r="179" spans="1:27" x14ac:dyDescent="0.25">
      <c r="A179" s="1">
        <f t="shared" si="23"/>
        <v>11304</v>
      </c>
      <c r="B179" s="1">
        <v>1</v>
      </c>
      <c r="C179" s="1" t="s">
        <v>63</v>
      </c>
      <c r="D179" s="1">
        <v>13</v>
      </c>
      <c r="E179" s="1" t="s">
        <v>496</v>
      </c>
      <c r="F179" s="1">
        <v>46</v>
      </c>
      <c r="G179" s="1">
        <v>9</v>
      </c>
      <c r="H179" s="1">
        <v>1</v>
      </c>
      <c r="I179" s="1">
        <v>87</v>
      </c>
      <c r="J179" s="1">
        <v>85</v>
      </c>
      <c r="K179" s="6">
        <f>ROUNDUP(最重要的表!AD150*最重要的表!$J$33,0)</f>
        <v>180781</v>
      </c>
      <c r="L179" s="7">
        <f>ROUNDUP(最重要的表!AE150*最重要的表!$J$33,0)</f>
        <v>13834</v>
      </c>
      <c r="M179" s="8">
        <f>ROUNDUP(最重要的表!AF150*最重要的表!$J$33,0)</f>
        <v>8646</v>
      </c>
      <c r="N179" s="6">
        <f>ROUNDUP(最重要的表!AG150*最重要的表!$J$33,0)</f>
        <v>2847</v>
      </c>
      <c r="O179" s="7">
        <f>ROUNDUP(最重要的表!AH150*最重要的表!$J$33,0)</f>
        <v>218</v>
      </c>
      <c r="P179" s="8">
        <f>ROUNDUP(最重要的表!AI150*最重要的表!$J$33,0)</f>
        <v>137</v>
      </c>
      <c r="Q179" s="1">
        <f t="shared" si="19"/>
        <v>405694</v>
      </c>
      <c r="R179" s="1">
        <f t="shared" si="20"/>
        <v>31056</v>
      </c>
      <c r="S179" s="1">
        <f t="shared" si="21"/>
        <v>19469</v>
      </c>
      <c r="T179" s="1">
        <v>73000</v>
      </c>
      <c r="U179" s="1">
        <v>0</v>
      </c>
      <c r="V179" s="1">
        <v>9300000</v>
      </c>
      <c r="Y179" s="1">
        <f t="shared" si="18"/>
        <v>1</v>
      </c>
      <c r="Z179" s="1">
        <f t="shared" si="17"/>
        <v>1</v>
      </c>
      <c r="AA179" s="1">
        <f t="shared" si="22"/>
        <v>0</v>
      </c>
    </row>
    <row r="180" spans="1:27" x14ac:dyDescent="0.25">
      <c r="A180" s="1">
        <f t="shared" si="23"/>
        <v>11305</v>
      </c>
      <c r="B180" s="1">
        <v>1</v>
      </c>
      <c r="C180" s="1" t="s">
        <v>63</v>
      </c>
      <c r="D180" s="1">
        <v>13</v>
      </c>
      <c r="E180" s="1" t="s">
        <v>497</v>
      </c>
      <c r="F180" s="1">
        <v>47</v>
      </c>
      <c r="G180" s="1">
        <v>9</v>
      </c>
      <c r="H180" s="1">
        <v>2</v>
      </c>
      <c r="I180" s="1">
        <v>87</v>
      </c>
      <c r="J180" s="1">
        <v>85</v>
      </c>
      <c r="K180" s="6">
        <f>ROUNDUP(最重要的表!AD151*最重要的表!$J$33,0)</f>
        <v>186948</v>
      </c>
      <c r="L180" s="7">
        <f>ROUNDUP(最重要的表!AE151*最重要的表!$J$33,0)</f>
        <v>14306</v>
      </c>
      <c r="M180" s="8">
        <f>ROUNDUP(最重要的表!AF151*最重要的表!$J$33,0)</f>
        <v>8942</v>
      </c>
      <c r="N180" s="6">
        <f>ROUNDUP(最重要的表!AG151*最重要的表!$J$33,0)</f>
        <v>2947</v>
      </c>
      <c r="O180" s="7">
        <f>ROUNDUP(最重要的表!AH151*最重要的表!$J$33,0)</f>
        <v>226</v>
      </c>
      <c r="P180" s="8">
        <f>ROUNDUP(最重要的表!AI151*最重要的表!$J$33,0)</f>
        <v>142</v>
      </c>
      <c r="Q180" s="1">
        <f t="shared" si="19"/>
        <v>419761</v>
      </c>
      <c r="R180" s="1">
        <f t="shared" si="20"/>
        <v>32160</v>
      </c>
      <c r="S180" s="1">
        <f t="shared" si="21"/>
        <v>20160</v>
      </c>
      <c r="T180" s="1">
        <v>74000</v>
      </c>
      <c r="U180" s="1">
        <v>0</v>
      </c>
      <c r="V180" s="1">
        <v>9400000</v>
      </c>
      <c r="Y180" s="1">
        <f t="shared" si="18"/>
        <v>1</v>
      </c>
      <c r="Z180" s="1">
        <f t="shared" si="17"/>
        <v>1</v>
      </c>
      <c r="AA180" s="1">
        <f t="shared" si="22"/>
        <v>0</v>
      </c>
    </row>
    <row r="181" spans="1:27" x14ac:dyDescent="0.25">
      <c r="A181" s="1">
        <f t="shared" si="23"/>
        <v>11311</v>
      </c>
      <c r="B181" s="1">
        <v>1</v>
      </c>
      <c r="C181" s="1" t="s">
        <v>63</v>
      </c>
      <c r="D181" s="1">
        <v>13</v>
      </c>
      <c r="E181" s="1" t="s">
        <v>498</v>
      </c>
      <c r="F181" s="1">
        <v>48</v>
      </c>
      <c r="G181" s="1">
        <v>9</v>
      </c>
      <c r="H181" s="1">
        <v>3</v>
      </c>
      <c r="I181" s="1">
        <v>87</v>
      </c>
      <c r="J181" s="1">
        <v>85</v>
      </c>
      <c r="K181" s="6">
        <f>ROUNDUP(最重要的表!AD152*最重要的表!$J$33,0)</f>
        <v>193114</v>
      </c>
      <c r="L181" s="7">
        <f>ROUNDUP(最重要的表!AE152*最重要的表!$J$33,0)</f>
        <v>14778</v>
      </c>
      <c r="M181" s="8">
        <f>ROUNDUP(最重要的表!AF152*最重要的表!$J$33,0)</f>
        <v>9237</v>
      </c>
      <c r="N181" s="6">
        <f>ROUNDUP(最重要的表!AG152*最重要的表!$J$33,0)</f>
        <v>3049</v>
      </c>
      <c r="O181" s="7">
        <f>ROUNDUP(最重要的表!AH152*最重要的表!$J$33,0)</f>
        <v>234</v>
      </c>
      <c r="P181" s="8">
        <f>ROUNDUP(最重要的表!AI152*最重要的表!$J$33,0)</f>
        <v>147</v>
      </c>
      <c r="Q181" s="1">
        <f t="shared" si="19"/>
        <v>433985</v>
      </c>
      <c r="R181" s="1">
        <f t="shared" si="20"/>
        <v>33264</v>
      </c>
      <c r="S181" s="1">
        <f t="shared" si="21"/>
        <v>20850</v>
      </c>
      <c r="T181" s="1">
        <v>75000</v>
      </c>
      <c r="U181" s="1">
        <v>0</v>
      </c>
      <c r="V181" s="1">
        <v>9500000</v>
      </c>
      <c r="Y181" s="1">
        <f t="shared" si="18"/>
        <v>1</v>
      </c>
      <c r="Z181" s="1">
        <f t="shared" si="17"/>
        <v>1</v>
      </c>
      <c r="AA181" s="1">
        <f t="shared" si="22"/>
        <v>0</v>
      </c>
    </row>
    <row r="182" spans="1:27" x14ac:dyDescent="0.25">
      <c r="A182" s="1">
        <f t="shared" si="23"/>
        <v>11312</v>
      </c>
      <c r="B182" s="1">
        <v>1</v>
      </c>
      <c r="C182" s="1" t="s">
        <v>63</v>
      </c>
      <c r="D182" s="1">
        <v>13</v>
      </c>
      <c r="E182" s="1" t="s">
        <v>499</v>
      </c>
      <c r="F182" s="1">
        <v>49</v>
      </c>
      <c r="G182" s="1">
        <v>9</v>
      </c>
      <c r="H182" s="1">
        <v>4</v>
      </c>
      <c r="I182" s="1">
        <v>90</v>
      </c>
      <c r="J182" s="1">
        <v>90</v>
      </c>
      <c r="K182" s="6">
        <f>ROUNDUP(最重要的表!AD153*最重要的表!$J$33,0)</f>
        <v>199282</v>
      </c>
      <c r="L182" s="7">
        <f>ROUNDUP(最重要的表!AE153*最重要的表!$J$33,0)</f>
        <v>15250</v>
      </c>
      <c r="M182" s="8">
        <f>ROUNDUP(最重要的表!AF153*最重要的表!$J$33,0)</f>
        <v>9532</v>
      </c>
      <c r="N182" s="6">
        <f>ROUNDUP(最重要的表!AG153*最重要的表!$J$33,0)</f>
        <v>3134</v>
      </c>
      <c r="O182" s="7">
        <f>ROUNDUP(最重要的表!AH153*最重要的表!$J$33,0)</f>
        <v>240</v>
      </c>
      <c r="P182" s="8">
        <f>ROUNDUP(最重要的表!AI153*最重要的表!$J$33,0)</f>
        <v>151</v>
      </c>
      <c r="Q182" s="1">
        <f t="shared" si="19"/>
        <v>446868</v>
      </c>
      <c r="R182" s="1">
        <f t="shared" si="20"/>
        <v>34210</v>
      </c>
      <c r="S182" s="1">
        <f t="shared" si="21"/>
        <v>21461</v>
      </c>
      <c r="T182" s="1">
        <v>76000</v>
      </c>
      <c r="U182" s="1">
        <v>0</v>
      </c>
      <c r="V182" s="1">
        <v>9600000</v>
      </c>
      <c r="Y182" s="1">
        <f t="shared" si="18"/>
        <v>1</v>
      </c>
      <c r="Z182" s="1">
        <f t="shared" si="17"/>
        <v>1</v>
      </c>
      <c r="AA182" s="1">
        <f t="shared" si="22"/>
        <v>0</v>
      </c>
    </row>
    <row r="183" spans="1:27" x14ac:dyDescent="0.25">
      <c r="A183" s="1">
        <f t="shared" si="23"/>
        <v>11313</v>
      </c>
      <c r="B183" s="1">
        <v>1</v>
      </c>
      <c r="C183" s="1" t="s">
        <v>63</v>
      </c>
      <c r="D183" s="1">
        <v>13</v>
      </c>
      <c r="E183" s="1" t="s">
        <v>500</v>
      </c>
      <c r="F183" s="1">
        <v>50</v>
      </c>
      <c r="G183" s="1">
        <v>10</v>
      </c>
      <c r="H183" s="1">
        <v>0</v>
      </c>
      <c r="I183" s="1">
        <v>0</v>
      </c>
      <c r="J183" s="1">
        <v>90</v>
      </c>
      <c r="K183" s="6">
        <f>ROUNDUP(最重要的表!AD154*最重要的表!$J$33,0)</f>
        <v>215654</v>
      </c>
      <c r="L183" s="7">
        <f>ROUNDUP(最重要的表!AE154*最重要的表!$J$33,0)</f>
        <v>16503</v>
      </c>
      <c r="M183" s="8">
        <f>ROUNDUP(最重要的表!AF154*最重要的表!$J$33,0)</f>
        <v>10315</v>
      </c>
      <c r="N183" s="6">
        <f>ROUNDUP(最重要的表!AG154*最重要的表!$J$33,0)</f>
        <v>3394</v>
      </c>
      <c r="O183" s="7">
        <f>ROUNDUP(最重要的表!AH154*最重要的表!$J$33,0)</f>
        <v>260</v>
      </c>
      <c r="P183" s="8">
        <f>ROUNDUP(最重要的表!AI154*最重要的表!$J$33,0)</f>
        <v>163</v>
      </c>
      <c r="Q183" s="6">
        <f t="shared" si="19"/>
        <v>483780</v>
      </c>
      <c r="R183" s="7">
        <f t="shared" si="20"/>
        <v>37043</v>
      </c>
      <c r="S183" s="8">
        <f t="shared" si="21"/>
        <v>23192</v>
      </c>
      <c r="T183" s="1">
        <v>0</v>
      </c>
      <c r="U183" s="1">
        <v>0</v>
      </c>
      <c r="V183" s="1">
        <v>0</v>
      </c>
      <c r="Y183" s="1">
        <f t="shared" si="18"/>
        <v>1</v>
      </c>
      <c r="AA183" s="1">
        <f t="shared" si="22"/>
        <v>0</v>
      </c>
    </row>
    <row r="184" spans="1:27" x14ac:dyDescent="0.25">
      <c r="A184" s="1">
        <f t="shared" si="23"/>
        <v>11314</v>
      </c>
      <c r="B184" s="1">
        <v>1</v>
      </c>
      <c r="C184" s="1" t="s">
        <v>63</v>
      </c>
      <c r="D184" s="1">
        <v>10</v>
      </c>
      <c r="E184" s="1" t="s">
        <v>373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6">
        <f>ROUNDUP(最重要的表!AD155*最重要的表!$J$34,0)</f>
        <v>5261</v>
      </c>
      <c r="L184" s="7">
        <f>ROUNDUP(最重要的表!AE155*最重要的表!$J$34,0)</f>
        <v>403</v>
      </c>
      <c r="M184" s="8">
        <f>ROUNDUP(最重要的表!AF155*最重要的表!$J$34,0)</f>
        <v>252</v>
      </c>
      <c r="N184" s="6">
        <f>ROUNDUP(最重要的表!AG155*最重要的表!$J$34,0)</f>
        <v>91</v>
      </c>
      <c r="O184" s="7">
        <f>ROUNDUP(最重要的表!AH155*最重要的表!$J$34,0)</f>
        <v>7</v>
      </c>
      <c r="P184" s="8">
        <f>ROUNDUP(最重要的表!AI155*最重要的表!$J$34,0)</f>
        <v>5</v>
      </c>
      <c r="Q184" s="6">
        <f t="shared" si="19"/>
        <v>12450</v>
      </c>
      <c r="R184" s="7">
        <f t="shared" si="20"/>
        <v>956</v>
      </c>
      <c r="S184" s="8">
        <f t="shared" si="21"/>
        <v>647</v>
      </c>
      <c r="T184" s="6">
        <v>50</v>
      </c>
      <c r="U184" s="7">
        <v>0</v>
      </c>
      <c r="V184" s="8">
        <v>9000</v>
      </c>
      <c r="Y184" s="1">
        <f t="shared" si="18"/>
        <v>1</v>
      </c>
      <c r="Z184" s="1">
        <f>IF(L184&gt;L185,0,1)</f>
        <v>1</v>
      </c>
      <c r="AA184" s="1">
        <f t="shared" si="22"/>
        <v>0</v>
      </c>
    </row>
    <row r="185" spans="1:27" x14ac:dyDescent="0.25">
      <c r="A185" s="1">
        <f t="shared" si="23"/>
        <v>11315</v>
      </c>
      <c r="B185" s="1">
        <v>1</v>
      </c>
      <c r="C185" s="1" t="s">
        <v>63</v>
      </c>
      <c r="D185" s="1">
        <v>10</v>
      </c>
      <c r="E185" s="24" t="s">
        <v>374</v>
      </c>
      <c r="F185" s="1">
        <v>1</v>
      </c>
      <c r="G185" s="1">
        <v>0</v>
      </c>
      <c r="H185" s="1">
        <v>1</v>
      </c>
      <c r="I185" s="1">
        <v>5</v>
      </c>
      <c r="J185" s="1">
        <v>0</v>
      </c>
      <c r="K185" s="6">
        <f>ROUNDUP(最重要的表!AD156*最重要的表!$J$34,0)</f>
        <v>6058</v>
      </c>
      <c r="L185" s="7">
        <f>ROUNDUP(最重要的表!AE156*最重要的表!$J$34,0)</f>
        <v>464</v>
      </c>
      <c r="M185" s="8">
        <f>ROUNDUP(最重要的表!AF156*最重要的表!$J$34,0)</f>
        <v>290</v>
      </c>
      <c r="N185" s="6">
        <f>ROUNDUP(最重要的表!AG156*最重要的表!$J$34,0)</f>
        <v>121</v>
      </c>
      <c r="O185" s="7">
        <f>ROUNDUP(最重要的表!AH156*最重要的表!$J$34,0)</f>
        <v>10</v>
      </c>
      <c r="P185" s="8">
        <f>ROUNDUP(最重要的表!AI156*最重要的表!$J$34,0)</f>
        <v>6</v>
      </c>
      <c r="Q185" s="24">
        <f t="shared" si="19"/>
        <v>15617</v>
      </c>
      <c r="R185" s="24">
        <f t="shared" si="20"/>
        <v>1254</v>
      </c>
      <c r="S185" s="24">
        <f t="shared" si="21"/>
        <v>764</v>
      </c>
      <c r="T185" s="1">
        <v>180</v>
      </c>
      <c r="U185" s="1">
        <v>0</v>
      </c>
      <c r="V185" s="1">
        <v>25000</v>
      </c>
      <c r="Y185" s="1">
        <f t="shared" si="18"/>
        <v>1</v>
      </c>
      <c r="Z185" s="1">
        <f t="shared" ref="Z185:Z233" si="24">IF(L185&gt;L186,0,1)</f>
        <v>1</v>
      </c>
      <c r="AA185" s="1">
        <f t="shared" si="22"/>
        <v>0</v>
      </c>
    </row>
    <row r="186" spans="1:27" x14ac:dyDescent="0.25">
      <c r="A186" s="1">
        <f t="shared" si="23"/>
        <v>11321</v>
      </c>
      <c r="B186" s="1">
        <v>1</v>
      </c>
      <c r="C186" s="1" t="s">
        <v>63</v>
      </c>
      <c r="D186" s="1">
        <v>10</v>
      </c>
      <c r="E186" s="24" t="s">
        <v>120</v>
      </c>
      <c r="F186" s="1">
        <v>2</v>
      </c>
      <c r="G186" s="1">
        <v>0</v>
      </c>
      <c r="H186" s="1">
        <v>2</v>
      </c>
      <c r="I186" s="1">
        <v>5</v>
      </c>
      <c r="J186" s="1">
        <v>0</v>
      </c>
      <c r="K186" s="6">
        <f>ROUNDUP(最重要的表!AD157*最重要的表!$J$34,0)</f>
        <v>6854</v>
      </c>
      <c r="L186" s="7">
        <f>ROUNDUP(最重要的表!AE157*最重要的表!$J$34,0)</f>
        <v>525</v>
      </c>
      <c r="M186" s="8">
        <f>ROUNDUP(最重要的表!AF157*最重要的表!$J$34,0)</f>
        <v>328</v>
      </c>
      <c r="N186" s="6">
        <f>ROUNDUP(最重要的表!AG157*最重要的表!$J$34,0)</f>
        <v>151</v>
      </c>
      <c r="O186" s="7">
        <f>ROUNDUP(最重要的表!AH157*最重要的表!$J$34,0)</f>
        <v>12</v>
      </c>
      <c r="P186" s="8">
        <f>ROUNDUP(最重要的表!AI157*最重要的表!$J$34,0)</f>
        <v>9</v>
      </c>
      <c r="Q186" s="24">
        <f t="shared" si="19"/>
        <v>18783</v>
      </c>
      <c r="R186" s="24">
        <f t="shared" si="20"/>
        <v>1473</v>
      </c>
      <c r="S186" s="24">
        <f t="shared" si="21"/>
        <v>1039</v>
      </c>
      <c r="T186" s="1">
        <v>350</v>
      </c>
      <c r="U186" s="1">
        <v>0</v>
      </c>
      <c r="V186" s="1">
        <v>43000</v>
      </c>
      <c r="Y186" s="1">
        <f t="shared" si="18"/>
        <v>1</v>
      </c>
      <c r="Z186" s="1">
        <f t="shared" si="24"/>
        <v>1</v>
      </c>
      <c r="AA186" s="1">
        <f t="shared" si="22"/>
        <v>0</v>
      </c>
    </row>
    <row r="187" spans="1:27" x14ac:dyDescent="0.25">
      <c r="A187" s="1">
        <f t="shared" si="23"/>
        <v>11322</v>
      </c>
      <c r="B187" s="1">
        <v>1</v>
      </c>
      <c r="C187" s="1" t="s">
        <v>63</v>
      </c>
      <c r="D187" s="1">
        <v>10</v>
      </c>
      <c r="E187" s="24" t="s">
        <v>157</v>
      </c>
      <c r="F187" s="1">
        <v>3</v>
      </c>
      <c r="G187" s="1">
        <v>0</v>
      </c>
      <c r="H187" s="1">
        <v>3</v>
      </c>
      <c r="I187" s="1">
        <v>5</v>
      </c>
      <c r="J187" s="1">
        <v>0</v>
      </c>
      <c r="K187" s="6">
        <f>ROUNDUP(最重要的表!AD158*最重要的表!$J$34,0)</f>
        <v>7650</v>
      </c>
      <c r="L187" s="7">
        <f>ROUNDUP(最重要的表!AE158*最重要的表!$J$34,0)</f>
        <v>586</v>
      </c>
      <c r="M187" s="8">
        <f>ROUNDUP(最重要的表!AF158*最重要的表!$J$34,0)</f>
        <v>367</v>
      </c>
      <c r="N187" s="6">
        <f>ROUNDUP(最重要的表!AG158*最重要的表!$J$34,0)</f>
        <v>166</v>
      </c>
      <c r="O187" s="7">
        <f>ROUNDUP(最重要的表!AH158*最重要的表!$J$34,0)</f>
        <v>13</v>
      </c>
      <c r="P187" s="8">
        <f>ROUNDUP(最重要的表!AI158*最重要的表!$J$34,0)</f>
        <v>9</v>
      </c>
      <c r="Q187" s="24">
        <f t="shared" si="19"/>
        <v>20764</v>
      </c>
      <c r="R187" s="24">
        <f t="shared" si="20"/>
        <v>1613</v>
      </c>
      <c r="S187" s="24">
        <f t="shared" si="21"/>
        <v>1078</v>
      </c>
      <c r="T187" s="1">
        <v>600</v>
      </c>
      <c r="U187" s="1">
        <v>0</v>
      </c>
      <c r="V187" s="1">
        <v>67000</v>
      </c>
      <c r="Y187" s="1">
        <f t="shared" si="18"/>
        <v>1</v>
      </c>
      <c r="Z187" s="1">
        <f t="shared" si="24"/>
        <v>1</v>
      </c>
      <c r="AA187" s="1">
        <f t="shared" si="22"/>
        <v>0</v>
      </c>
    </row>
    <row r="188" spans="1:27" x14ac:dyDescent="0.25">
      <c r="A188" s="1">
        <f t="shared" si="23"/>
        <v>11323</v>
      </c>
      <c r="B188" s="1">
        <v>1</v>
      </c>
      <c r="C188" s="1" t="s">
        <v>63</v>
      </c>
      <c r="D188" s="1">
        <v>10</v>
      </c>
      <c r="E188" s="24" t="s">
        <v>158</v>
      </c>
      <c r="F188" s="1">
        <v>4</v>
      </c>
      <c r="G188" s="1">
        <v>0</v>
      </c>
      <c r="H188" s="1">
        <v>4</v>
      </c>
      <c r="I188" s="1">
        <v>20</v>
      </c>
      <c r="J188" s="1">
        <v>5</v>
      </c>
      <c r="K188" s="6">
        <f>ROUNDUP(最重要的表!AD159*最重要的表!$J$34,0)</f>
        <v>8447</v>
      </c>
      <c r="L188" s="7">
        <f>ROUNDUP(最重要的表!AE159*最重要的表!$J$34,0)</f>
        <v>647</v>
      </c>
      <c r="M188" s="8">
        <f>ROUNDUP(最重要的表!AF159*最重要的表!$J$34,0)</f>
        <v>405</v>
      </c>
      <c r="N188" s="6">
        <f>ROUNDUP(最重要的表!AG159*最重要的表!$J$34,0)</f>
        <v>181</v>
      </c>
      <c r="O188" s="7">
        <f>ROUNDUP(最重要的表!AH159*最重要的表!$J$34,0)</f>
        <v>14</v>
      </c>
      <c r="P188" s="8">
        <f>ROUNDUP(最重要的表!AI159*最重要的表!$J$34,0)</f>
        <v>10</v>
      </c>
      <c r="Q188" s="24">
        <f t="shared" si="19"/>
        <v>22746</v>
      </c>
      <c r="R188" s="24">
        <f t="shared" si="20"/>
        <v>1753</v>
      </c>
      <c r="S188" s="24">
        <f t="shared" si="21"/>
        <v>1195</v>
      </c>
      <c r="T188" s="1">
        <v>1000</v>
      </c>
      <c r="U188" s="1">
        <v>0</v>
      </c>
      <c r="V188" s="1">
        <v>100000</v>
      </c>
      <c r="Y188" s="1">
        <f t="shared" si="18"/>
        <v>1</v>
      </c>
      <c r="Z188" s="1">
        <f t="shared" si="24"/>
        <v>1</v>
      </c>
      <c r="AA188" s="1">
        <f t="shared" si="22"/>
        <v>0</v>
      </c>
    </row>
    <row r="189" spans="1:27" x14ac:dyDescent="0.25">
      <c r="A189" s="1">
        <f t="shared" si="23"/>
        <v>11324</v>
      </c>
      <c r="B189" s="1">
        <v>1</v>
      </c>
      <c r="C189" s="1" t="s">
        <v>63</v>
      </c>
      <c r="D189" s="1">
        <v>10</v>
      </c>
      <c r="E189" s="1" t="s">
        <v>51</v>
      </c>
      <c r="F189" s="1">
        <v>5</v>
      </c>
      <c r="G189" s="1">
        <v>1</v>
      </c>
      <c r="H189" s="1">
        <v>0</v>
      </c>
      <c r="I189" s="1">
        <v>20</v>
      </c>
      <c r="J189" s="1">
        <v>5</v>
      </c>
      <c r="K189" s="6">
        <f>ROUNDUP(最重要的表!AD160*最重要的表!$J$34,0)</f>
        <v>10506</v>
      </c>
      <c r="L189" s="7">
        <f>ROUNDUP(最重要的表!AE160*最重要的表!$J$34,0)</f>
        <v>804</v>
      </c>
      <c r="M189" s="8">
        <f>ROUNDUP(最重要的表!AF160*最重要的表!$J$34,0)</f>
        <v>503</v>
      </c>
      <c r="N189" s="6">
        <f>ROUNDUP(最重要的表!AG160*最重要的表!$J$34,0)</f>
        <v>196</v>
      </c>
      <c r="O189" s="7">
        <f>ROUNDUP(最重要的表!AH160*最重要的表!$J$34,0)</f>
        <v>15</v>
      </c>
      <c r="P189" s="8">
        <f>ROUNDUP(最重要的表!AI160*最重要的表!$J$34,0)</f>
        <v>11</v>
      </c>
      <c r="Q189" s="6">
        <f t="shared" si="19"/>
        <v>25990</v>
      </c>
      <c r="R189" s="7">
        <f t="shared" si="20"/>
        <v>1989</v>
      </c>
      <c r="S189" s="8">
        <f t="shared" si="21"/>
        <v>1372</v>
      </c>
      <c r="T189" s="6">
        <v>1500</v>
      </c>
      <c r="U189" s="7">
        <v>0</v>
      </c>
      <c r="V189" s="8">
        <v>140000</v>
      </c>
      <c r="Y189" s="1">
        <f t="shared" si="18"/>
        <v>1</v>
      </c>
      <c r="Z189" s="1">
        <f t="shared" si="24"/>
        <v>1</v>
      </c>
      <c r="AA189" s="1">
        <f t="shared" si="22"/>
        <v>0</v>
      </c>
    </row>
    <row r="190" spans="1:27" x14ac:dyDescent="0.25">
      <c r="A190" s="1">
        <f t="shared" si="23"/>
        <v>11325</v>
      </c>
      <c r="B190" s="1">
        <v>1</v>
      </c>
      <c r="C190" s="1" t="s">
        <v>63</v>
      </c>
      <c r="D190" s="1">
        <v>10</v>
      </c>
      <c r="E190" s="1" t="s">
        <v>375</v>
      </c>
      <c r="F190" s="1">
        <v>6</v>
      </c>
      <c r="G190" s="1">
        <v>1</v>
      </c>
      <c r="H190" s="1">
        <v>1</v>
      </c>
      <c r="I190" s="1">
        <v>20</v>
      </c>
      <c r="J190" s="1">
        <v>5</v>
      </c>
      <c r="K190" s="6">
        <f>ROUNDUP(最重要的表!AD161*最重要的表!$J$34,0)</f>
        <v>11783</v>
      </c>
      <c r="L190" s="7">
        <f>ROUNDUP(最重要的表!AE161*最重要的表!$J$34,0)</f>
        <v>902</v>
      </c>
      <c r="M190" s="8">
        <f>ROUNDUP(最重要的表!AF161*最重要的表!$J$34,0)</f>
        <v>564</v>
      </c>
      <c r="N190" s="6">
        <f>ROUNDUP(最重要的表!AG161*最重要的表!$J$34,0)</f>
        <v>227</v>
      </c>
      <c r="O190" s="7">
        <f>ROUNDUP(最重要的表!AH161*最重要的表!$J$34,0)</f>
        <v>18</v>
      </c>
      <c r="P190" s="8">
        <f>ROUNDUP(最重要的表!AI161*最重要的表!$J$34,0)</f>
        <v>12</v>
      </c>
      <c r="Q190" s="1">
        <f t="shared" si="19"/>
        <v>29716</v>
      </c>
      <c r="R190" s="1">
        <f t="shared" si="20"/>
        <v>2324</v>
      </c>
      <c r="S190" s="1">
        <f t="shared" si="21"/>
        <v>1512</v>
      </c>
      <c r="T190" s="1">
        <v>2500</v>
      </c>
      <c r="U190" s="1">
        <v>0</v>
      </c>
      <c r="V190" s="1">
        <v>210000</v>
      </c>
      <c r="Y190" s="1">
        <f t="shared" si="18"/>
        <v>1</v>
      </c>
      <c r="Z190" s="1">
        <f t="shared" si="24"/>
        <v>1</v>
      </c>
      <c r="AA190" s="1">
        <f t="shared" si="22"/>
        <v>0</v>
      </c>
    </row>
    <row r="191" spans="1:27" x14ac:dyDescent="0.25">
      <c r="A191" s="1">
        <f t="shared" si="23"/>
        <v>11331</v>
      </c>
      <c r="B191" s="1">
        <v>1</v>
      </c>
      <c r="C191" s="1" t="s">
        <v>63</v>
      </c>
      <c r="D191" s="1">
        <v>10</v>
      </c>
      <c r="E191" s="1" t="s">
        <v>122</v>
      </c>
      <c r="F191" s="1">
        <v>7</v>
      </c>
      <c r="G191" s="1">
        <v>1</v>
      </c>
      <c r="H191" s="1">
        <v>2</v>
      </c>
      <c r="I191" s="1">
        <v>20</v>
      </c>
      <c r="J191" s="1">
        <v>5</v>
      </c>
      <c r="K191" s="6">
        <f>ROUNDUP(最重要的表!AD162*最重要的表!$J$34,0)</f>
        <v>13061</v>
      </c>
      <c r="L191" s="7">
        <f>ROUNDUP(最重要的表!AE162*最重要的表!$J$34,0)</f>
        <v>1000</v>
      </c>
      <c r="M191" s="8">
        <f>ROUNDUP(最重要的表!AF162*最重要的表!$J$34,0)</f>
        <v>626</v>
      </c>
      <c r="N191" s="6">
        <f>ROUNDUP(最重要的表!AG162*最重要的表!$J$34,0)</f>
        <v>257</v>
      </c>
      <c r="O191" s="7">
        <f>ROUNDUP(最重要的表!AH162*最重要的表!$J$34,0)</f>
        <v>20</v>
      </c>
      <c r="P191" s="8">
        <f>ROUNDUP(最重要的表!AI162*最重要的表!$J$34,0)</f>
        <v>13</v>
      </c>
      <c r="Q191" s="1">
        <f t="shared" si="19"/>
        <v>33364</v>
      </c>
      <c r="R191" s="1">
        <f t="shared" si="20"/>
        <v>2580</v>
      </c>
      <c r="S191" s="1">
        <f t="shared" si="21"/>
        <v>1653</v>
      </c>
      <c r="T191" s="1">
        <v>3500</v>
      </c>
      <c r="U191" s="1">
        <v>0</v>
      </c>
      <c r="V191" s="1">
        <v>270000</v>
      </c>
      <c r="Y191" s="1">
        <f t="shared" si="18"/>
        <v>1</v>
      </c>
      <c r="Z191" s="1">
        <f t="shared" si="24"/>
        <v>1</v>
      </c>
      <c r="AA191" s="1">
        <f t="shared" si="22"/>
        <v>0</v>
      </c>
    </row>
    <row r="192" spans="1:27" x14ac:dyDescent="0.25">
      <c r="A192" s="1">
        <f t="shared" si="23"/>
        <v>11332</v>
      </c>
      <c r="B192" s="1">
        <v>1</v>
      </c>
      <c r="C192" s="1" t="s">
        <v>63</v>
      </c>
      <c r="D192" s="1">
        <v>10</v>
      </c>
      <c r="E192" s="1" t="s">
        <v>123</v>
      </c>
      <c r="F192" s="1">
        <v>8</v>
      </c>
      <c r="G192" s="1">
        <v>1</v>
      </c>
      <c r="H192" s="1">
        <v>3</v>
      </c>
      <c r="I192" s="1">
        <v>20</v>
      </c>
      <c r="J192" s="1">
        <v>5</v>
      </c>
      <c r="K192" s="6">
        <f>ROUNDUP(最重要的表!AD163*最重要的表!$J$34,0)</f>
        <v>14323</v>
      </c>
      <c r="L192" s="7">
        <f>ROUNDUP(最重要的表!AE163*最重要的表!$J$34,0)</f>
        <v>1096</v>
      </c>
      <c r="M192" s="8">
        <f>ROUNDUP(最重要的表!AF163*最重要的表!$J$34,0)</f>
        <v>686</v>
      </c>
      <c r="N192" s="6">
        <f>ROUNDUP(最重要的表!AG163*最重要的表!$J$34,0)</f>
        <v>272</v>
      </c>
      <c r="O192" s="7">
        <f>ROUNDUP(最重要的表!AH163*最重要的表!$J$34,0)</f>
        <v>21</v>
      </c>
      <c r="P192" s="8">
        <f>ROUNDUP(最重要的表!AI163*最重要的表!$J$34,0)</f>
        <v>14</v>
      </c>
      <c r="Q192" s="1">
        <f t="shared" si="19"/>
        <v>35811</v>
      </c>
      <c r="R192" s="1">
        <f t="shared" si="20"/>
        <v>2755</v>
      </c>
      <c r="S192" s="1">
        <f t="shared" si="21"/>
        <v>1792</v>
      </c>
      <c r="T192" s="1">
        <v>5000</v>
      </c>
      <c r="U192" s="1">
        <v>0</v>
      </c>
      <c r="V192" s="1">
        <v>360000</v>
      </c>
      <c r="Y192" s="1">
        <f t="shared" si="18"/>
        <v>1</v>
      </c>
      <c r="Z192" s="1">
        <f t="shared" si="24"/>
        <v>1</v>
      </c>
      <c r="AA192" s="1">
        <f t="shared" si="22"/>
        <v>0</v>
      </c>
    </row>
    <row r="193" spans="1:27" x14ac:dyDescent="0.25">
      <c r="A193" s="1">
        <f t="shared" si="23"/>
        <v>11333</v>
      </c>
      <c r="B193" s="1">
        <v>1</v>
      </c>
      <c r="C193" s="1" t="s">
        <v>63</v>
      </c>
      <c r="D193" s="1">
        <v>10</v>
      </c>
      <c r="E193" s="1" t="s">
        <v>124</v>
      </c>
      <c r="F193" s="1">
        <v>9</v>
      </c>
      <c r="G193" s="1">
        <v>1</v>
      </c>
      <c r="H193" s="1">
        <v>4</v>
      </c>
      <c r="I193" s="1">
        <v>30</v>
      </c>
      <c r="J193" s="1">
        <v>15</v>
      </c>
      <c r="K193" s="6">
        <f>ROUNDUP(最重要的表!AD164*最重要的表!$J$34,0)</f>
        <v>15600</v>
      </c>
      <c r="L193" s="7">
        <f>ROUNDUP(最重要的表!AE164*最重要的表!$J$34,0)</f>
        <v>1194</v>
      </c>
      <c r="M193" s="8">
        <f>ROUNDUP(最重要的表!AF164*最重要的表!$J$34,0)</f>
        <v>747</v>
      </c>
      <c r="N193" s="6">
        <f>ROUNDUP(最重要的表!AG164*最重要的表!$J$34,0)</f>
        <v>302</v>
      </c>
      <c r="O193" s="7">
        <f>ROUNDUP(最重要的表!AH164*最重要的表!$J$34,0)</f>
        <v>23</v>
      </c>
      <c r="P193" s="8">
        <f>ROUNDUP(最重要的表!AI164*最重要的表!$J$34,0)</f>
        <v>15</v>
      </c>
      <c r="Q193" s="1">
        <f t="shared" si="19"/>
        <v>39458</v>
      </c>
      <c r="R193" s="1">
        <f t="shared" si="20"/>
        <v>3011</v>
      </c>
      <c r="S193" s="1">
        <f t="shared" si="21"/>
        <v>1932</v>
      </c>
      <c r="T193" s="1">
        <v>6500</v>
      </c>
      <c r="U193" s="1">
        <v>0</v>
      </c>
      <c r="V193" s="1">
        <v>450000</v>
      </c>
      <c r="Y193" s="1">
        <f t="shared" si="18"/>
        <v>1</v>
      </c>
      <c r="Z193" s="1">
        <f t="shared" si="24"/>
        <v>1</v>
      </c>
      <c r="AA193" s="1">
        <f t="shared" si="22"/>
        <v>0</v>
      </c>
    </row>
    <row r="194" spans="1:27" x14ac:dyDescent="0.25">
      <c r="A194" s="1">
        <f t="shared" si="23"/>
        <v>11334</v>
      </c>
      <c r="B194" s="1">
        <v>1</v>
      </c>
      <c r="C194" s="1" t="s">
        <v>63</v>
      </c>
      <c r="D194" s="1">
        <v>10</v>
      </c>
      <c r="E194" s="1" t="s">
        <v>52</v>
      </c>
      <c r="F194" s="1">
        <v>10</v>
      </c>
      <c r="G194" s="1">
        <v>2</v>
      </c>
      <c r="H194" s="1">
        <v>0</v>
      </c>
      <c r="I194" s="1">
        <v>30</v>
      </c>
      <c r="J194" s="1">
        <v>15</v>
      </c>
      <c r="K194" s="6">
        <f>ROUNDUP(最重要的表!AD165*最重要的表!$J$34,0)</f>
        <v>18921</v>
      </c>
      <c r="L194" s="7">
        <f>ROUNDUP(最重要的表!AE165*最重要的表!$J$34,0)</f>
        <v>1448</v>
      </c>
      <c r="M194" s="8">
        <f>ROUNDUP(最重要的表!AF165*最重要的表!$J$34,0)</f>
        <v>906</v>
      </c>
      <c r="N194" s="6">
        <f>ROUNDUP(最重要的表!AG165*最重要的表!$J$34,0)</f>
        <v>362</v>
      </c>
      <c r="O194" s="7">
        <f>ROUNDUP(最重要的表!AH165*最重要的表!$J$34,0)</f>
        <v>28</v>
      </c>
      <c r="P194" s="8">
        <f>ROUNDUP(最重要的表!AI165*最重要的表!$J$34,0)</f>
        <v>18</v>
      </c>
      <c r="Q194" s="6">
        <f t="shared" si="19"/>
        <v>47519</v>
      </c>
      <c r="R194" s="7">
        <f t="shared" si="20"/>
        <v>3660</v>
      </c>
      <c r="S194" s="8">
        <f t="shared" si="21"/>
        <v>2328</v>
      </c>
      <c r="T194" s="6">
        <v>7500</v>
      </c>
      <c r="U194" s="7">
        <v>0</v>
      </c>
      <c r="V194" s="8">
        <v>580000</v>
      </c>
      <c r="Y194" s="1">
        <f t="shared" si="18"/>
        <v>1</v>
      </c>
      <c r="Z194" s="1">
        <f t="shared" si="24"/>
        <v>1</v>
      </c>
      <c r="AA194" s="1">
        <f t="shared" si="22"/>
        <v>0</v>
      </c>
    </row>
    <row r="195" spans="1:27" x14ac:dyDescent="0.25">
      <c r="A195" s="1">
        <f t="shared" si="23"/>
        <v>11335</v>
      </c>
      <c r="B195" s="1">
        <v>1</v>
      </c>
      <c r="C195" s="1" t="s">
        <v>63</v>
      </c>
      <c r="D195" s="1">
        <v>10</v>
      </c>
      <c r="E195" s="1" t="s">
        <v>376</v>
      </c>
      <c r="F195" s="1">
        <v>11</v>
      </c>
      <c r="G195" s="1">
        <v>2</v>
      </c>
      <c r="H195" s="1">
        <v>1</v>
      </c>
      <c r="I195" s="1">
        <v>30</v>
      </c>
      <c r="J195" s="1">
        <v>15</v>
      </c>
      <c r="K195" s="6">
        <f>ROUNDUP(最重要的表!AD166*最重要的表!$J$34,0)</f>
        <v>20635</v>
      </c>
      <c r="L195" s="7">
        <f>ROUNDUP(最重要的表!AE166*最重要的表!$J$34,0)</f>
        <v>1579</v>
      </c>
      <c r="M195" s="8">
        <f>ROUNDUP(最重要的表!AF166*最重要的表!$J$34,0)</f>
        <v>988</v>
      </c>
      <c r="N195" s="6">
        <f>ROUNDUP(最重要的表!AG166*最重要的表!$J$34,0)</f>
        <v>391</v>
      </c>
      <c r="O195" s="7">
        <f>ROUNDUP(最重要的表!AH166*最重要的表!$J$34,0)</f>
        <v>30</v>
      </c>
      <c r="P195" s="8">
        <f>ROUNDUP(最重要的表!AI166*最重要的表!$J$34,0)</f>
        <v>20</v>
      </c>
      <c r="Q195" s="1">
        <f t="shared" si="19"/>
        <v>51524</v>
      </c>
      <c r="R195" s="1">
        <f t="shared" si="20"/>
        <v>3949</v>
      </c>
      <c r="S195" s="1">
        <f t="shared" si="21"/>
        <v>2568</v>
      </c>
      <c r="T195" s="1">
        <v>8500</v>
      </c>
      <c r="U195" s="1">
        <v>0</v>
      </c>
      <c r="V195" s="1">
        <v>730000</v>
      </c>
      <c r="Y195" s="1">
        <f t="shared" si="18"/>
        <v>1</v>
      </c>
      <c r="Z195" s="1">
        <f t="shared" si="24"/>
        <v>1</v>
      </c>
      <c r="AA195" s="1">
        <f t="shared" si="22"/>
        <v>0</v>
      </c>
    </row>
    <row r="196" spans="1:27" x14ac:dyDescent="0.25">
      <c r="A196" s="1">
        <f t="shared" si="23"/>
        <v>11341</v>
      </c>
      <c r="B196" s="1">
        <v>1</v>
      </c>
      <c r="C196" s="1" t="s">
        <v>63</v>
      </c>
      <c r="D196" s="1">
        <v>10</v>
      </c>
      <c r="E196" s="1" t="s">
        <v>126</v>
      </c>
      <c r="F196" s="1">
        <v>12</v>
      </c>
      <c r="G196" s="1">
        <v>2</v>
      </c>
      <c r="H196" s="1">
        <v>2</v>
      </c>
      <c r="I196" s="1">
        <v>30</v>
      </c>
      <c r="J196" s="1">
        <v>15</v>
      </c>
      <c r="K196" s="6">
        <f>ROUNDUP(最重要的表!AD167*最重要的表!$J$34,0)</f>
        <v>22333</v>
      </c>
      <c r="L196" s="7">
        <f>ROUNDUP(最重要的表!AE167*最重要的表!$J$34,0)</f>
        <v>1709</v>
      </c>
      <c r="M196" s="8">
        <f>ROUNDUP(最重要的表!AF167*最重要的表!$J$34,0)</f>
        <v>1069</v>
      </c>
      <c r="N196" s="6">
        <f>ROUNDUP(最重要的表!AG167*最重要的表!$J$34,0)</f>
        <v>436</v>
      </c>
      <c r="O196" s="7">
        <f>ROUNDUP(最重要的表!AH167*最重要的表!$J$34,0)</f>
        <v>34</v>
      </c>
      <c r="P196" s="8">
        <f>ROUNDUP(最重要的表!AI167*最重要的表!$J$34,0)</f>
        <v>22</v>
      </c>
      <c r="Q196" s="1">
        <f t="shared" si="19"/>
        <v>56777</v>
      </c>
      <c r="R196" s="1">
        <f t="shared" si="20"/>
        <v>4395</v>
      </c>
      <c r="S196" s="1">
        <f t="shared" si="21"/>
        <v>2807</v>
      </c>
      <c r="T196" s="1">
        <v>9000</v>
      </c>
      <c r="U196" s="1">
        <v>0</v>
      </c>
      <c r="V196" s="1">
        <v>870000</v>
      </c>
      <c r="Y196" s="1">
        <f t="shared" si="18"/>
        <v>1</v>
      </c>
      <c r="Z196" s="1">
        <f t="shared" si="24"/>
        <v>1</v>
      </c>
      <c r="AA196" s="1">
        <f t="shared" si="22"/>
        <v>0</v>
      </c>
    </row>
    <row r="197" spans="1:27" x14ac:dyDescent="0.25">
      <c r="A197" s="1">
        <f t="shared" si="23"/>
        <v>11342</v>
      </c>
      <c r="B197" s="1">
        <v>1</v>
      </c>
      <c r="C197" s="1" t="s">
        <v>63</v>
      </c>
      <c r="D197" s="1">
        <v>10</v>
      </c>
      <c r="E197" s="1" t="s">
        <v>127</v>
      </c>
      <c r="F197" s="1">
        <v>13</v>
      </c>
      <c r="G197" s="1">
        <v>2</v>
      </c>
      <c r="H197" s="1">
        <v>3</v>
      </c>
      <c r="I197" s="1">
        <v>30</v>
      </c>
      <c r="J197" s="1">
        <v>15</v>
      </c>
      <c r="K197" s="6">
        <f>ROUNDUP(最重要的表!AD168*最重要的表!$J$34,0)</f>
        <v>24047</v>
      </c>
      <c r="L197" s="7">
        <f>ROUNDUP(最重要的表!AE168*最重要的表!$J$34,0)</f>
        <v>1840</v>
      </c>
      <c r="M197" s="8">
        <f>ROUNDUP(最重要的表!AF168*最重要的表!$J$34,0)</f>
        <v>1150</v>
      </c>
      <c r="N197" s="6">
        <f>ROUNDUP(最重要的表!AG168*最重要的表!$J$34,0)</f>
        <v>467</v>
      </c>
      <c r="O197" s="7">
        <f>ROUNDUP(最重要的表!AH168*最重要的表!$J$34,0)</f>
        <v>36</v>
      </c>
      <c r="P197" s="8">
        <f>ROUNDUP(最重要的表!AI168*最重要的表!$J$34,0)</f>
        <v>23</v>
      </c>
      <c r="Q197" s="1">
        <f t="shared" si="19"/>
        <v>60940</v>
      </c>
      <c r="R197" s="1">
        <f t="shared" si="20"/>
        <v>4684</v>
      </c>
      <c r="S197" s="1">
        <f t="shared" si="21"/>
        <v>2967</v>
      </c>
      <c r="T197" s="1">
        <v>10000</v>
      </c>
      <c r="U197" s="1">
        <v>0</v>
      </c>
      <c r="V197" s="1">
        <v>1050000</v>
      </c>
      <c r="Y197" s="1">
        <f t="shared" si="18"/>
        <v>1</v>
      </c>
      <c r="Z197" s="1">
        <f t="shared" si="24"/>
        <v>1</v>
      </c>
      <c r="AA197" s="1">
        <f t="shared" si="22"/>
        <v>0</v>
      </c>
    </row>
    <row r="198" spans="1:27" x14ac:dyDescent="0.25">
      <c r="A198" s="1">
        <f t="shared" si="23"/>
        <v>11343</v>
      </c>
      <c r="B198" s="1">
        <v>1</v>
      </c>
      <c r="C198" s="1" t="s">
        <v>63</v>
      </c>
      <c r="D198" s="1">
        <v>10</v>
      </c>
      <c r="E198" s="1" t="s">
        <v>128</v>
      </c>
      <c r="F198" s="1">
        <v>14</v>
      </c>
      <c r="G198" s="1">
        <v>2</v>
      </c>
      <c r="H198" s="1">
        <v>4</v>
      </c>
      <c r="I198" s="1">
        <v>40</v>
      </c>
      <c r="J198" s="1">
        <v>35</v>
      </c>
      <c r="K198" s="6">
        <f>ROUNDUP(最重要的表!AD169*最重要的表!$J$34,0)</f>
        <v>25759</v>
      </c>
      <c r="L198" s="7">
        <f>ROUNDUP(最重要的表!AE169*最重要的表!$J$34,0)</f>
        <v>1972</v>
      </c>
      <c r="M198" s="8">
        <f>ROUNDUP(最重要的表!AF169*最重要的表!$J$34,0)</f>
        <v>1233</v>
      </c>
      <c r="N198" s="6">
        <f>ROUNDUP(最重要的表!AG169*最重要的表!$J$34,0)</f>
        <v>512</v>
      </c>
      <c r="O198" s="7">
        <f>ROUNDUP(最重要的表!AH169*最重要的表!$J$34,0)</f>
        <v>40</v>
      </c>
      <c r="P198" s="8">
        <f>ROUNDUP(最重要的表!AI169*最重要的表!$J$34,0)</f>
        <v>26</v>
      </c>
      <c r="Q198" s="1">
        <f t="shared" si="19"/>
        <v>66207</v>
      </c>
      <c r="R198" s="1">
        <f t="shared" si="20"/>
        <v>5132</v>
      </c>
      <c r="S198" s="1">
        <f t="shared" si="21"/>
        <v>3287</v>
      </c>
      <c r="T198" s="1">
        <v>11500</v>
      </c>
      <c r="U198" s="1">
        <v>0</v>
      </c>
      <c r="V198" s="1">
        <v>1270000</v>
      </c>
      <c r="Y198" s="1">
        <f t="shared" si="18"/>
        <v>1</v>
      </c>
      <c r="Z198" s="1">
        <f t="shared" si="24"/>
        <v>1</v>
      </c>
      <c r="AA198" s="1">
        <f t="shared" si="22"/>
        <v>0</v>
      </c>
    </row>
    <row r="199" spans="1:27" x14ac:dyDescent="0.25">
      <c r="A199" s="1">
        <f t="shared" si="23"/>
        <v>11344</v>
      </c>
      <c r="B199" s="1">
        <v>1</v>
      </c>
      <c r="C199" s="1" t="s">
        <v>63</v>
      </c>
      <c r="D199" s="1">
        <v>10</v>
      </c>
      <c r="E199" s="1" t="s">
        <v>53</v>
      </c>
      <c r="F199" s="1">
        <v>15</v>
      </c>
      <c r="G199" s="1">
        <v>3</v>
      </c>
      <c r="H199" s="1">
        <v>0</v>
      </c>
      <c r="I199" s="1">
        <v>40</v>
      </c>
      <c r="J199" s="1">
        <v>35</v>
      </c>
      <c r="K199" s="6">
        <f>ROUNDUP(最重要的表!AD170*最重要的表!$J$34,0)</f>
        <v>30268</v>
      </c>
      <c r="L199" s="7">
        <f>ROUNDUP(最重要的表!AE170*最重要的表!$J$34,0)</f>
        <v>2317</v>
      </c>
      <c r="M199" s="8">
        <f>ROUNDUP(最重要的表!AF170*最重要的表!$J$34,0)</f>
        <v>1448</v>
      </c>
      <c r="N199" s="6">
        <f>ROUNDUP(最重要的表!AG170*最重要的表!$J$34,0)</f>
        <v>572</v>
      </c>
      <c r="O199" s="7">
        <f>ROUNDUP(最重要的表!AH170*最重要的表!$J$34,0)</f>
        <v>44</v>
      </c>
      <c r="P199" s="8">
        <f>ROUNDUP(最重要的表!AI170*最重要的表!$J$34,0)</f>
        <v>28</v>
      </c>
      <c r="Q199" s="6">
        <f t="shared" si="19"/>
        <v>75456</v>
      </c>
      <c r="R199" s="7">
        <f t="shared" si="20"/>
        <v>5793</v>
      </c>
      <c r="S199" s="8">
        <f t="shared" si="21"/>
        <v>3660</v>
      </c>
      <c r="T199" s="6">
        <v>13500</v>
      </c>
      <c r="U199" s="7">
        <v>0</v>
      </c>
      <c r="V199" s="8">
        <v>1500000</v>
      </c>
      <c r="Y199" s="1">
        <f t="shared" si="18"/>
        <v>1</v>
      </c>
      <c r="Z199" s="1">
        <f t="shared" si="24"/>
        <v>1</v>
      </c>
      <c r="AA199" s="1">
        <f t="shared" si="22"/>
        <v>0</v>
      </c>
    </row>
    <row r="200" spans="1:27" x14ac:dyDescent="0.25">
      <c r="A200" s="1">
        <f t="shared" si="23"/>
        <v>11345</v>
      </c>
      <c r="B200" s="1">
        <v>1</v>
      </c>
      <c r="C200" s="1" t="s">
        <v>63</v>
      </c>
      <c r="D200" s="1">
        <v>10</v>
      </c>
      <c r="E200" s="1" t="s">
        <v>226</v>
      </c>
      <c r="F200" s="1">
        <v>16</v>
      </c>
      <c r="G200" s="1">
        <v>3</v>
      </c>
      <c r="H200" s="1">
        <v>1</v>
      </c>
      <c r="I200" s="1">
        <v>40</v>
      </c>
      <c r="J200" s="1">
        <v>35</v>
      </c>
      <c r="K200" s="6">
        <f>ROUNDUP(最重要的表!AD171*最重要的表!$J$34,0)</f>
        <v>31651</v>
      </c>
      <c r="L200" s="7">
        <f>ROUNDUP(最重要的表!AE171*最重要的表!$J$34,0)</f>
        <v>2422</v>
      </c>
      <c r="M200" s="8">
        <f>ROUNDUP(最重要的表!AF171*最重要的表!$J$34,0)</f>
        <v>1515</v>
      </c>
      <c r="N200" s="6">
        <f>ROUNDUP(最重要的表!AG171*最重要的表!$J$34,0)</f>
        <v>617</v>
      </c>
      <c r="O200" s="7">
        <f>ROUNDUP(最重要的表!AH171*最重要的表!$J$34,0)</f>
        <v>48</v>
      </c>
      <c r="P200" s="8">
        <f>ROUNDUP(最重要的表!AI171*最重要的表!$J$34,0)</f>
        <v>30</v>
      </c>
      <c r="Q200" s="1">
        <f t="shared" si="19"/>
        <v>80394</v>
      </c>
      <c r="R200" s="1">
        <f t="shared" si="20"/>
        <v>6214</v>
      </c>
      <c r="S200" s="1">
        <f t="shared" si="21"/>
        <v>3885</v>
      </c>
      <c r="T200" s="1">
        <v>15000</v>
      </c>
      <c r="U200" s="1">
        <v>0</v>
      </c>
      <c r="V200" s="1">
        <v>1760000</v>
      </c>
      <c r="Y200" s="1">
        <f t="shared" si="18"/>
        <v>1</v>
      </c>
      <c r="Z200" s="1">
        <f t="shared" si="24"/>
        <v>1</v>
      </c>
      <c r="AA200" s="1">
        <f t="shared" si="22"/>
        <v>0</v>
      </c>
    </row>
    <row r="201" spans="1:27" x14ac:dyDescent="0.25">
      <c r="A201" s="1">
        <f t="shared" si="23"/>
        <v>11351</v>
      </c>
      <c r="B201" s="1">
        <v>1</v>
      </c>
      <c r="C201" s="1" t="s">
        <v>63</v>
      </c>
      <c r="D201" s="1">
        <v>10</v>
      </c>
      <c r="E201" s="1" t="s">
        <v>227</v>
      </c>
      <c r="F201" s="1">
        <v>17</v>
      </c>
      <c r="G201" s="1">
        <v>3</v>
      </c>
      <c r="H201" s="1">
        <v>2</v>
      </c>
      <c r="I201" s="1">
        <v>40</v>
      </c>
      <c r="J201" s="1">
        <v>35</v>
      </c>
      <c r="K201" s="6">
        <f>ROUNDUP(最重要的表!AD172*最重要的表!$J$34,0)</f>
        <v>33018</v>
      </c>
      <c r="L201" s="7">
        <f>ROUNDUP(最重要的表!AE172*最重要的表!$J$34,0)</f>
        <v>2527</v>
      </c>
      <c r="M201" s="8">
        <f>ROUNDUP(最重要的表!AF172*最重要的表!$J$34,0)</f>
        <v>1581</v>
      </c>
      <c r="N201" s="6">
        <f>ROUNDUP(最重要的表!AG172*最重要的表!$J$34,0)</f>
        <v>647</v>
      </c>
      <c r="O201" s="7">
        <f>ROUNDUP(最重要的表!AH172*最重要的表!$J$34,0)</f>
        <v>50</v>
      </c>
      <c r="P201" s="8">
        <f>ROUNDUP(最重要的表!AI172*最重要的表!$J$34,0)</f>
        <v>32</v>
      </c>
      <c r="Q201" s="1">
        <f t="shared" si="19"/>
        <v>84131</v>
      </c>
      <c r="R201" s="1">
        <f t="shared" si="20"/>
        <v>6477</v>
      </c>
      <c r="S201" s="1">
        <f t="shared" si="21"/>
        <v>4109</v>
      </c>
      <c r="T201" s="1">
        <v>17000</v>
      </c>
      <c r="U201" s="1">
        <v>0</v>
      </c>
      <c r="V201" s="1">
        <v>2000000</v>
      </c>
      <c r="Y201" s="1">
        <f t="shared" si="18"/>
        <v>1</v>
      </c>
      <c r="Z201" s="1">
        <f t="shared" si="24"/>
        <v>1</v>
      </c>
      <c r="AA201" s="1">
        <f t="shared" si="22"/>
        <v>0</v>
      </c>
    </row>
    <row r="202" spans="1:27" x14ac:dyDescent="0.25">
      <c r="A202" s="1">
        <f t="shared" si="23"/>
        <v>11352</v>
      </c>
      <c r="B202" s="1">
        <v>1</v>
      </c>
      <c r="C202" s="1" t="s">
        <v>63</v>
      </c>
      <c r="D202" s="1">
        <v>10</v>
      </c>
      <c r="E202" s="1" t="s">
        <v>228</v>
      </c>
      <c r="F202" s="1">
        <v>18</v>
      </c>
      <c r="G202" s="1">
        <v>3</v>
      </c>
      <c r="H202" s="1">
        <v>3</v>
      </c>
      <c r="I202" s="1">
        <v>40</v>
      </c>
      <c r="J202" s="1">
        <v>35</v>
      </c>
      <c r="K202" s="6">
        <f>ROUNDUP(最重要的表!AD173*最重要的表!$J$34,0)</f>
        <v>34385</v>
      </c>
      <c r="L202" s="7">
        <f>ROUNDUP(最重要的表!AE173*最重要的表!$J$34,0)</f>
        <v>2632</v>
      </c>
      <c r="M202" s="8">
        <f>ROUNDUP(最重要的表!AF173*最重要的表!$J$34,0)</f>
        <v>1645</v>
      </c>
      <c r="N202" s="6">
        <f>ROUNDUP(最重要的表!AG173*最重要的表!$J$34,0)</f>
        <v>693</v>
      </c>
      <c r="O202" s="7">
        <f>ROUNDUP(最重要的表!AH173*最重要的表!$J$34,0)</f>
        <v>53</v>
      </c>
      <c r="P202" s="8">
        <f>ROUNDUP(最重要的表!AI173*最重要的表!$J$34,0)</f>
        <v>34</v>
      </c>
      <c r="Q202" s="1">
        <f t="shared" si="19"/>
        <v>89132</v>
      </c>
      <c r="R202" s="1">
        <f t="shared" si="20"/>
        <v>6819</v>
      </c>
      <c r="S202" s="1">
        <f t="shared" si="21"/>
        <v>4331</v>
      </c>
      <c r="T202" s="1">
        <v>18500</v>
      </c>
      <c r="U202" s="1">
        <v>0</v>
      </c>
      <c r="V202" s="1">
        <v>2300000</v>
      </c>
      <c r="Y202" s="1">
        <f t="shared" si="18"/>
        <v>1</v>
      </c>
      <c r="Z202" s="1">
        <f t="shared" si="24"/>
        <v>1</v>
      </c>
      <c r="AA202" s="1">
        <f t="shared" si="22"/>
        <v>0</v>
      </c>
    </row>
    <row r="203" spans="1:27" x14ac:dyDescent="0.25">
      <c r="A203" s="1">
        <f t="shared" si="23"/>
        <v>11353</v>
      </c>
      <c r="B203" s="1">
        <v>1</v>
      </c>
      <c r="C203" s="1" t="s">
        <v>63</v>
      </c>
      <c r="D203" s="1">
        <v>10</v>
      </c>
      <c r="E203" s="1" t="s">
        <v>229</v>
      </c>
      <c r="F203" s="1">
        <v>19</v>
      </c>
      <c r="G203" s="1">
        <v>3</v>
      </c>
      <c r="H203" s="1">
        <v>4</v>
      </c>
      <c r="I203" s="1">
        <v>50</v>
      </c>
      <c r="J203" s="1">
        <v>45</v>
      </c>
      <c r="K203" s="6">
        <f>ROUNDUP(最重要的表!AD174*最重要的表!$J$34,0)</f>
        <v>35769</v>
      </c>
      <c r="L203" s="7">
        <f>ROUNDUP(最重要的表!AE174*最重要的表!$J$34,0)</f>
        <v>2737</v>
      </c>
      <c r="M203" s="8">
        <f>ROUNDUP(最重要的表!AF174*最重要的表!$J$34,0)</f>
        <v>1712</v>
      </c>
      <c r="N203" s="6">
        <f>ROUNDUP(最重要的表!AG174*最重要的表!$J$34,0)</f>
        <v>723</v>
      </c>
      <c r="O203" s="7">
        <f>ROUNDUP(最重要的表!AH174*最重要的表!$J$34,0)</f>
        <v>56</v>
      </c>
      <c r="P203" s="8">
        <f>ROUNDUP(最重要的表!AI174*最重要的表!$J$34,0)</f>
        <v>35</v>
      </c>
      <c r="Q203" s="1">
        <f t="shared" si="19"/>
        <v>92886</v>
      </c>
      <c r="R203" s="1">
        <f t="shared" si="20"/>
        <v>7161</v>
      </c>
      <c r="S203" s="1">
        <f t="shared" si="21"/>
        <v>4477</v>
      </c>
      <c r="T203" s="1">
        <v>21000</v>
      </c>
      <c r="U203" s="1">
        <v>0</v>
      </c>
      <c r="V203" s="1">
        <v>2600000</v>
      </c>
      <c r="Y203" s="1">
        <f t="shared" si="18"/>
        <v>1</v>
      </c>
      <c r="Z203" s="1">
        <f t="shared" si="24"/>
        <v>1</v>
      </c>
      <c r="AA203" s="1">
        <f t="shared" si="22"/>
        <v>0</v>
      </c>
    </row>
    <row r="204" spans="1:27" x14ac:dyDescent="0.25">
      <c r="A204" s="1">
        <f t="shared" si="23"/>
        <v>11354</v>
      </c>
      <c r="B204" s="1">
        <v>1</v>
      </c>
      <c r="C204" s="1" t="s">
        <v>63</v>
      </c>
      <c r="D204" s="1">
        <v>10</v>
      </c>
      <c r="E204" s="1" t="s">
        <v>230</v>
      </c>
      <c r="F204" s="1">
        <v>20</v>
      </c>
      <c r="G204" s="1">
        <v>4</v>
      </c>
      <c r="H204" s="1">
        <v>0</v>
      </c>
      <c r="I204" s="1">
        <v>50</v>
      </c>
      <c r="J204" s="1">
        <v>45</v>
      </c>
      <c r="K204" s="6">
        <f>ROUNDUP(最重要的表!AD175*最重要的表!$J$34,0)</f>
        <v>39360</v>
      </c>
      <c r="L204" s="7">
        <f>ROUNDUP(最重要的表!AE175*最重要的表!$J$34,0)</f>
        <v>3012</v>
      </c>
      <c r="M204" s="8">
        <f>ROUNDUP(最重要的表!AF175*最重要的表!$J$34,0)</f>
        <v>1883</v>
      </c>
      <c r="N204" s="6">
        <f>ROUNDUP(最重要的表!AG175*最重要的表!$J$34,0)</f>
        <v>753</v>
      </c>
      <c r="O204" s="7">
        <f>ROUNDUP(最重要的表!AH175*最重要的表!$J$34,0)</f>
        <v>58</v>
      </c>
      <c r="P204" s="8">
        <f>ROUNDUP(最重要的表!AI175*最重要的表!$J$34,0)</f>
        <v>37</v>
      </c>
      <c r="Q204" s="6">
        <f t="shared" si="19"/>
        <v>98847</v>
      </c>
      <c r="R204" s="7">
        <f t="shared" si="20"/>
        <v>7594</v>
      </c>
      <c r="S204" s="8">
        <f t="shared" si="21"/>
        <v>4806</v>
      </c>
      <c r="T204" s="6">
        <v>23500</v>
      </c>
      <c r="U204" s="7">
        <v>0</v>
      </c>
      <c r="V204" s="8">
        <v>2900000</v>
      </c>
      <c r="Y204" s="1">
        <f t="shared" si="18"/>
        <v>1</v>
      </c>
      <c r="Z204" s="1">
        <f t="shared" si="24"/>
        <v>1</v>
      </c>
      <c r="AA204" s="1">
        <f t="shared" si="22"/>
        <v>0</v>
      </c>
    </row>
    <row r="205" spans="1:27" x14ac:dyDescent="0.25">
      <c r="A205" s="1">
        <f t="shared" si="23"/>
        <v>11355</v>
      </c>
      <c r="B205" s="1">
        <v>1</v>
      </c>
      <c r="C205" s="1" t="s">
        <v>63</v>
      </c>
      <c r="D205" s="1">
        <v>10</v>
      </c>
      <c r="E205" s="1" t="s">
        <v>231</v>
      </c>
      <c r="F205" s="1">
        <v>21</v>
      </c>
      <c r="G205" s="1">
        <v>4</v>
      </c>
      <c r="H205" s="1">
        <v>1</v>
      </c>
      <c r="I205" s="1">
        <v>50</v>
      </c>
      <c r="J205" s="1">
        <v>45</v>
      </c>
      <c r="K205" s="6">
        <f>ROUNDUP(最重要的表!AD176*最重要的表!$J$34,0)</f>
        <v>41134</v>
      </c>
      <c r="L205" s="7">
        <f>ROUNDUP(最重要的表!AE176*最重要的表!$J$34,0)</f>
        <v>3148</v>
      </c>
      <c r="M205" s="8">
        <f>ROUNDUP(最重要的表!AF176*最重要的表!$J$34,0)</f>
        <v>1968</v>
      </c>
      <c r="N205" s="6">
        <f>ROUNDUP(最重要的表!AG176*最重要的表!$J$34,0)</f>
        <v>797</v>
      </c>
      <c r="O205" s="7">
        <f>ROUNDUP(最重要的表!AH176*最重要的表!$J$34,0)</f>
        <v>61</v>
      </c>
      <c r="P205" s="8">
        <f>ROUNDUP(最重要的表!AI176*最重要的表!$J$34,0)</f>
        <v>40</v>
      </c>
      <c r="Q205" s="1">
        <f t="shared" si="19"/>
        <v>104097</v>
      </c>
      <c r="R205" s="1">
        <f t="shared" si="20"/>
        <v>7967</v>
      </c>
      <c r="S205" s="1">
        <f t="shared" si="21"/>
        <v>5128</v>
      </c>
      <c r="T205" s="1">
        <v>26000</v>
      </c>
      <c r="U205" s="1">
        <v>0</v>
      </c>
      <c r="V205" s="1">
        <v>3200000</v>
      </c>
      <c r="Y205" s="1">
        <f t="shared" si="18"/>
        <v>1</v>
      </c>
      <c r="Z205" s="1">
        <f t="shared" si="24"/>
        <v>1</v>
      </c>
      <c r="AA205" s="1">
        <f t="shared" si="22"/>
        <v>0</v>
      </c>
    </row>
    <row r="206" spans="1:27" x14ac:dyDescent="0.25">
      <c r="A206" s="1">
        <f t="shared" si="23"/>
        <v>11361</v>
      </c>
      <c r="B206" s="1">
        <v>1</v>
      </c>
      <c r="C206" s="1" t="s">
        <v>63</v>
      </c>
      <c r="D206" s="1">
        <v>10</v>
      </c>
      <c r="E206" s="1" t="s">
        <v>232</v>
      </c>
      <c r="F206" s="1">
        <v>22</v>
      </c>
      <c r="G206" s="1">
        <v>4</v>
      </c>
      <c r="H206" s="1">
        <v>2</v>
      </c>
      <c r="I206" s="1">
        <v>50</v>
      </c>
      <c r="J206" s="1">
        <v>45</v>
      </c>
      <c r="K206" s="6">
        <f>ROUNDUP(最重要的表!AD177*最重要的表!$J$34,0)</f>
        <v>42907</v>
      </c>
      <c r="L206" s="7">
        <f>ROUNDUP(最重要的表!AE177*最重要的表!$J$34,0)</f>
        <v>3284</v>
      </c>
      <c r="M206" s="8">
        <f>ROUNDUP(最重要的表!AF177*最重要的表!$J$34,0)</f>
        <v>2053</v>
      </c>
      <c r="N206" s="6">
        <f>ROUNDUP(最重要的表!AG177*最重要的表!$J$34,0)</f>
        <v>827</v>
      </c>
      <c r="O206" s="7">
        <f>ROUNDUP(最重要的表!AH177*最重要的表!$J$34,0)</f>
        <v>64</v>
      </c>
      <c r="P206" s="8">
        <f>ROUNDUP(最重要的表!AI177*最重要的表!$J$34,0)</f>
        <v>41</v>
      </c>
      <c r="Q206" s="1">
        <f t="shared" si="19"/>
        <v>108240</v>
      </c>
      <c r="R206" s="1">
        <f t="shared" si="20"/>
        <v>8340</v>
      </c>
      <c r="S206" s="1">
        <f t="shared" si="21"/>
        <v>5292</v>
      </c>
      <c r="T206" s="1">
        <v>28500</v>
      </c>
      <c r="U206" s="1">
        <v>0</v>
      </c>
      <c r="V206" s="1">
        <v>3600000</v>
      </c>
      <c r="Y206" s="1">
        <f t="shared" si="18"/>
        <v>1</v>
      </c>
      <c r="Z206" s="1">
        <f t="shared" si="24"/>
        <v>1</v>
      </c>
      <c r="AA206" s="1">
        <f t="shared" si="22"/>
        <v>0</v>
      </c>
    </row>
    <row r="207" spans="1:27" x14ac:dyDescent="0.25">
      <c r="A207" s="1">
        <f t="shared" si="23"/>
        <v>11362</v>
      </c>
      <c r="B207" s="1">
        <v>1</v>
      </c>
      <c r="C207" s="1" t="s">
        <v>63</v>
      </c>
      <c r="D207" s="1">
        <v>10</v>
      </c>
      <c r="E207" s="1" t="s">
        <v>233</v>
      </c>
      <c r="F207" s="1">
        <v>23</v>
      </c>
      <c r="G207" s="1">
        <v>4</v>
      </c>
      <c r="H207" s="1">
        <v>3</v>
      </c>
      <c r="I207" s="1">
        <v>50</v>
      </c>
      <c r="J207" s="1">
        <v>45</v>
      </c>
      <c r="K207" s="6">
        <f>ROUNDUP(最重要的表!AD178*最重要的表!$J$34,0)</f>
        <v>44680</v>
      </c>
      <c r="L207" s="7">
        <f>ROUNDUP(最重要的表!AE178*最重要的表!$J$34,0)</f>
        <v>3419</v>
      </c>
      <c r="M207" s="8">
        <f>ROUNDUP(最重要的表!AF178*最重要的表!$J$34,0)</f>
        <v>2138</v>
      </c>
      <c r="N207" s="6">
        <f>ROUNDUP(最重要的表!AG178*最重要的表!$J$34,0)</f>
        <v>872</v>
      </c>
      <c r="O207" s="7">
        <f>ROUNDUP(最重要的表!AH178*最重要的表!$J$34,0)</f>
        <v>67</v>
      </c>
      <c r="P207" s="8">
        <f>ROUNDUP(最重要的表!AI178*最重要的表!$J$34,0)</f>
        <v>43</v>
      </c>
      <c r="Q207" s="1">
        <f t="shared" si="19"/>
        <v>113568</v>
      </c>
      <c r="R207" s="1">
        <f t="shared" si="20"/>
        <v>8712</v>
      </c>
      <c r="S207" s="1">
        <f t="shared" si="21"/>
        <v>5535</v>
      </c>
      <c r="T207" s="1">
        <v>31000</v>
      </c>
      <c r="U207" s="1">
        <v>0</v>
      </c>
      <c r="V207" s="1">
        <v>4000000</v>
      </c>
      <c r="Y207" s="1">
        <f t="shared" si="18"/>
        <v>1</v>
      </c>
      <c r="Z207" s="1">
        <f t="shared" si="24"/>
        <v>1</v>
      </c>
      <c r="AA207" s="1">
        <f t="shared" si="22"/>
        <v>0</v>
      </c>
    </row>
    <row r="208" spans="1:27" x14ac:dyDescent="0.25">
      <c r="A208" s="1">
        <f t="shared" si="23"/>
        <v>11363</v>
      </c>
      <c r="B208" s="1">
        <v>1</v>
      </c>
      <c r="C208" s="1" t="s">
        <v>63</v>
      </c>
      <c r="D208" s="1">
        <v>10</v>
      </c>
      <c r="E208" s="1" t="s">
        <v>234</v>
      </c>
      <c r="F208" s="1">
        <v>24</v>
      </c>
      <c r="G208" s="1">
        <v>4</v>
      </c>
      <c r="H208" s="1">
        <v>4</v>
      </c>
      <c r="I208" s="1">
        <v>60</v>
      </c>
      <c r="J208" s="1">
        <v>55</v>
      </c>
      <c r="K208" s="6">
        <f>ROUNDUP(最重要的表!AD179*最重要的表!$J$34,0)</f>
        <v>46454</v>
      </c>
      <c r="L208" s="7">
        <f>ROUNDUP(最重要的表!AE179*最重要的表!$J$34,0)</f>
        <v>3555</v>
      </c>
      <c r="M208" s="8">
        <f>ROUNDUP(最重要的表!AF179*最重要的表!$J$34,0)</f>
        <v>2222</v>
      </c>
      <c r="N208" s="6">
        <f>ROUNDUP(最重要的表!AG179*最重要的表!$J$34,0)</f>
        <v>903</v>
      </c>
      <c r="O208" s="7">
        <f>ROUNDUP(最重要的表!AH179*最重要的表!$J$34,0)</f>
        <v>69</v>
      </c>
      <c r="P208" s="8">
        <f>ROUNDUP(最重要的表!AI179*最重要的表!$J$34,0)</f>
        <v>44</v>
      </c>
      <c r="Q208" s="1">
        <f t="shared" si="19"/>
        <v>117791</v>
      </c>
      <c r="R208" s="1">
        <f t="shared" si="20"/>
        <v>9006</v>
      </c>
      <c r="S208" s="1">
        <f t="shared" si="21"/>
        <v>5698</v>
      </c>
      <c r="T208" s="1">
        <v>33500</v>
      </c>
      <c r="U208" s="1">
        <v>0</v>
      </c>
      <c r="V208" s="1">
        <v>4400000</v>
      </c>
      <c r="Y208" s="1">
        <f t="shared" si="18"/>
        <v>1</v>
      </c>
      <c r="Z208" s="1">
        <f t="shared" si="24"/>
        <v>1</v>
      </c>
      <c r="AA208" s="1">
        <f t="shared" si="22"/>
        <v>0</v>
      </c>
    </row>
    <row r="209" spans="1:27" x14ac:dyDescent="0.25">
      <c r="A209" s="1">
        <f t="shared" si="23"/>
        <v>11364</v>
      </c>
      <c r="B209" s="1">
        <v>1</v>
      </c>
      <c r="C209" s="1" t="s">
        <v>63</v>
      </c>
      <c r="D209" s="1">
        <v>10</v>
      </c>
      <c r="E209" s="1" t="s">
        <v>235</v>
      </c>
      <c r="F209" s="1">
        <v>25</v>
      </c>
      <c r="G209" s="1">
        <v>5</v>
      </c>
      <c r="H209" s="1">
        <v>0</v>
      </c>
      <c r="I209" s="1">
        <v>60</v>
      </c>
      <c r="J209" s="1">
        <v>55</v>
      </c>
      <c r="K209" s="6">
        <f>ROUNDUP(最重要的表!AD180*最重要的表!$J$34,0)</f>
        <v>51173</v>
      </c>
      <c r="L209" s="7">
        <f>ROUNDUP(最重要的表!AE180*最重要的表!$J$34,0)</f>
        <v>3916</v>
      </c>
      <c r="M209" s="8">
        <f>ROUNDUP(最重要的表!AF180*最重要的表!$J$34,0)</f>
        <v>2449</v>
      </c>
      <c r="N209" s="6">
        <f>ROUNDUP(最重要的表!AG180*最重要的表!$J$34,0)</f>
        <v>978</v>
      </c>
      <c r="O209" s="7">
        <f>ROUNDUP(最重要的表!AH180*最重要的表!$J$34,0)</f>
        <v>75</v>
      </c>
      <c r="P209" s="8">
        <f>ROUNDUP(最重要的表!AI180*最重要的表!$J$34,0)</f>
        <v>48</v>
      </c>
      <c r="Q209" s="6">
        <f t="shared" si="19"/>
        <v>128435</v>
      </c>
      <c r="R209" s="7">
        <f t="shared" si="20"/>
        <v>9841</v>
      </c>
      <c r="S209" s="8">
        <f t="shared" si="21"/>
        <v>6241</v>
      </c>
      <c r="T209" s="6">
        <v>36000</v>
      </c>
      <c r="U209" s="7">
        <v>0</v>
      </c>
      <c r="V209" s="8">
        <v>4800000</v>
      </c>
      <c r="Y209" s="1">
        <f t="shared" si="18"/>
        <v>1</v>
      </c>
      <c r="Z209" s="1">
        <f t="shared" si="24"/>
        <v>1</v>
      </c>
      <c r="AA209" s="1">
        <f t="shared" si="22"/>
        <v>0</v>
      </c>
    </row>
    <row r="210" spans="1:27" x14ac:dyDescent="0.25">
      <c r="A210" s="1">
        <f t="shared" si="23"/>
        <v>11365</v>
      </c>
      <c r="B210" s="1">
        <v>1</v>
      </c>
      <c r="C210" s="1" t="s">
        <v>63</v>
      </c>
      <c r="D210" s="1">
        <v>10</v>
      </c>
      <c r="E210" s="1" t="s">
        <v>236</v>
      </c>
      <c r="F210" s="1">
        <v>26</v>
      </c>
      <c r="G210" s="1">
        <v>5</v>
      </c>
      <c r="H210" s="1">
        <v>1</v>
      </c>
      <c r="I210" s="1">
        <v>60</v>
      </c>
      <c r="J210" s="1">
        <v>55</v>
      </c>
      <c r="K210" s="6">
        <f>ROUNDUP(最重要的表!AD181*最重要的表!$J$34,0)</f>
        <v>53487</v>
      </c>
      <c r="L210" s="7">
        <f>ROUNDUP(最重要的表!AE181*最重要的表!$J$34,0)</f>
        <v>4093</v>
      </c>
      <c r="M210" s="8">
        <f>ROUNDUP(最重要的表!AF181*最重要的表!$J$34,0)</f>
        <v>2559</v>
      </c>
      <c r="N210" s="6">
        <f>ROUNDUP(最重要的表!AG181*最重要的表!$J$34,0)</f>
        <v>1038</v>
      </c>
      <c r="O210" s="7">
        <f>ROUNDUP(最重要的表!AH181*最重要的表!$J$34,0)</f>
        <v>80</v>
      </c>
      <c r="P210" s="8">
        <f>ROUNDUP(最重要的表!AI181*最重要的表!$J$34,0)</f>
        <v>51</v>
      </c>
      <c r="Q210" s="1">
        <f t="shared" si="19"/>
        <v>135489</v>
      </c>
      <c r="R210" s="1">
        <f t="shared" si="20"/>
        <v>10413</v>
      </c>
      <c r="S210" s="1">
        <f t="shared" si="21"/>
        <v>6588</v>
      </c>
      <c r="T210" s="1">
        <v>39000</v>
      </c>
      <c r="U210" s="1">
        <v>0</v>
      </c>
      <c r="V210" s="1">
        <v>5200000</v>
      </c>
      <c r="Y210" s="1">
        <f t="shared" si="18"/>
        <v>1</v>
      </c>
      <c r="Z210" s="1">
        <f t="shared" si="24"/>
        <v>1</v>
      </c>
      <c r="AA210" s="1">
        <f t="shared" si="22"/>
        <v>0</v>
      </c>
    </row>
    <row r="211" spans="1:27" x14ac:dyDescent="0.25">
      <c r="A211" s="1">
        <f t="shared" si="23"/>
        <v>11371</v>
      </c>
      <c r="B211" s="1">
        <v>1</v>
      </c>
      <c r="C211" s="1" t="s">
        <v>63</v>
      </c>
      <c r="D211" s="1">
        <v>10</v>
      </c>
      <c r="E211" s="1" t="s">
        <v>237</v>
      </c>
      <c r="F211" s="1">
        <v>27</v>
      </c>
      <c r="G211" s="1">
        <v>5</v>
      </c>
      <c r="H211" s="1">
        <v>2</v>
      </c>
      <c r="I211" s="1">
        <v>60</v>
      </c>
      <c r="J211" s="1">
        <v>55</v>
      </c>
      <c r="K211" s="6">
        <f>ROUNDUP(最重要的表!AD182*最重要的表!$J$34,0)</f>
        <v>55802</v>
      </c>
      <c r="L211" s="7">
        <f>ROUNDUP(最重要的表!AE182*最重要的表!$J$34,0)</f>
        <v>4270</v>
      </c>
      <c r="M211" s="8">
        <f>ROUNDUP(最重要的表!AF182*最重要的表!$J$34,0)</f>
        <v>2670</v>
      </c>
      <c r="N211" s="6">
        <f>ROUNDUP(最重要的表!AG182*最重要的表!$J$34,0)</f>
        <v>1083</v>
      </c>
      <c r="O211" s="7">
        <f>ROUNDUP(最重要的表!AH182*最重要的表!$J$34,0)</f>
        <v>83</v>
      </c>
      <c r="P211" s="8">
        <f>ROUNDUP(最重要的表!AI182*最重要的表!$J$34,0)</f>
        <v>52</v>
      </c>
      <c r="Q211" s="1">
        <f t="shared" si="19"/>
        <v>141359</v>
      </c>
      <c r="R211" s="1">
        <f t="shared" si="20"/>
        <v>10827</v>
      </c>
      <c r="S211" s="1">
        <f t="shared" si="21"/>
        <v>6778</v>
      </c>
      <c r="T211" s="1">
        <v>42000</v>
      </c>
      <c r="U211" s="1">
        <v>0</v>
      </c>
      <c r="V211" s="1">
        <v>5600000</v>
      </c>
      <c r="Y211" s="1">
        <f t="shared" ref="Y211:Y274" si="25">IF(L211&lt;L2047,1,0)</f>
        <v>1</v>
      </c>
      <c r="Z211" s="1">
        <f t="shared" si="24"/>
        <v>1</v>
      </c>
      <c r="AA211" s="1">
        <f t="shared" si="22"/>
        <v>0</v>
      </c>
    </row>
    <row r="212" spans="1:27" x14ac:dyDescent="0.25">
      <c r="A212" s="1">
        <f t="shared" si="23"/>
        <v>11372</v>
      </c>
      <c r="B212" s="1">
        <v>1</v>
      </c>
      <c r="C212" s="1" t="s">
        <v>63</v>
      </c>
      <c r="D212" s="1">
        <v>10</v>
      </c>
      <c r="E212" s="1" t="s">
        <v>238</v>
      </c>
      <c r="F212" s="1">
        <v>28</v>
      </c>
      <c r="G212" s="1">
        <v>5</v>
      </c>
      <c r="H212" s="1">
        <v>3</v>
      </c>
      <c r="I212" s="1">
        <v>60</v>
      </c>
      <c r="J212" s="1">
        <v>55</v>
      </c>
      <c r="K212" s="6">
        <f>ROUNDUP(最重要的表!AD183*最重要的表!$J$34,0)</f>
        <v>58116</v>
      </c>
      <c r="L212" s="7">
        <f>ROUNDUP(最重要的表!AE183*最重要的表!$J$34,0)</f>
        <v>4448</v>
      </c>
      <c r="M212" s="8">
        <f>ROUNDUP(最重要的表!AF183*最重要的表!$J$34,0)</f>
        <v>2780</v>
      </c>
      <c r="N212" s="6">
        <f>ROUNDUP(最重要的表!AG183*最重要的表!$J$34,0)</f>
        <v>1144</v>
      </c>
      <c r="O212" s="7">
        <f>ROUNDUP(最重要的表!AH183*最重要的表!$J$34,0)</f>
        <v>88</v>
      </c>
      <c r="P212" s="8">
        <f>ROUNDUP(最重要的表!AI183*最重要的表!$J$34,0)</f>
        <v>56</v>
      </c>
      <c r="Q212" s="1">
        <f t="shared" si="19"/>
        <v>148492</v>
      </c>
      <c r="R212" s="1">
        <f t="shared" si="20"/>
        <v>11400</v>
      </c>
      <c r="S212" s="1">
        <f t="shared" si="21"/>
        <v>7204</v>
      </c>
      <c r="T212" s="1">
        <v>45000</v>
      </c>
      <c r="U212" s="1">
        <v>0</v>
      </c>
      <c r="V212" s="1">
        <v>6000000</v>
      </c>
      <c r="Y212" s="1">
        <f t="shared" si="25"/>
        <v>1</v>
      </c>
      <c r="Z212" s="1">
        <f t="shared" si="24"/>
        <v>1</v>
      </c>
      <c r="AA212" s="1">
        <f t="shared" si="22"/>
        <v>0</v>
      </c>
    </row>
    <row r="213" spans="1:27" x14ac:dyDescent="0.25">
      <c r="A213" s="1">
        <f t="shared" si="23"/>
        <v>11373</v>
      </c>
      <c r="B213" s="1">
        <v>1</v>
      </c>
      <c r="C213" s="1" t="s">
        <v>63</v>
      </c>
      <c r="D213" s="1">
        <v>10</v>
      </c>
      <c r="E213" s="1" t="s">
        <v>239</v>
      </c>
      <c r="F213" s="1">
        <v>29</v>
      </c>
      <c r="G213" s="1">
        <v>5</v>
      </c>
      <c r="H213" s="1">
        <v>4</v>
      </c>
      <c r="I213" s="1">
        <v>70</v>
      </c>
      <c r="J213" s="1">
        <v>65</v>
      </c>
      <c r="K213" s="6">
        <f>ROUNDUP(最重要的表!AD184*最重要的表!$J$34,0)</f>
        <v>60416</v>
      </c>
      <c r="L213" s="7">
        <f>ROUNDUP(最重要的表!AE184*最重要的表!$J$34,0)</f>
        <v>4623</v>
      </c>
      <c r="M213" s="8">
        <f>ROUNDUP(最重要的表!AF184*最重要的表!$J$34,0)</f>
        <v>2890</v>
      </c>
      <c r="N213" s="6">
        <f>ROUNDUP(最重要的表!AG184*最重要的表!$J$34,0)</f>
        <v>1188</v>
      </c>
      <c r="O213" s="7">
        <f>ROUNDUP(最重要的表!AH184*最重要的表!$J$34,0)</f>
        <v>91</v>
      </c>
      <c r="P213" s="8">
        <f>ROUNDUP(最重要的表!AI184*最重要的表!$J$34,0)</f>
        <v>58</v>
      </c>
      <c r="Q213" s="1">
        <f t="shared" si="19"/>
        <v>154268</v>
      </c>
      <c r="R213" s="1">
        <f t="shared" si="20"/>
        <v>11812</v>
      </c>
      <c r="S213" s="1">
        <f t="shared" si="21"/>
        <v>7472</v>
      </c>
      <c r="T213" s="1">
        <v>48000</v>
      </c>
      <c r="U213" s="1">
        <v>0</v>
      </c>
      <c r="V213" s="1">
        <v>6400000</v>
      </c>
      <c r="Y213" s="1">
        <f t="shared" si="25"/>
        <v>1</v>
      </c>
      <c r="Z213" s="1">
        <f t="shared" si="24"/>
        <v>1</v>
      </c>
      <c r="AA213" s="1">
        <f t="shared" si="22"/>
        <v>0</v>
      </c>
    </row>
    <row r="214" spans="1:27" x14ac:dyDescent="0.25">
      <c r="A214" s="1">
        <f t="shared" si="23"/>
        <v>11374</v>
      </c>
      <c r="B214" s="1">
        <v>1</v>
      </c>
      <c r="C214" s="1" t="s">
        <v>63</v>
      </c>
      <c r="D214" s="1">
        <v>10</v>
      </c>
      <c r="E214" s="1" t="s">
        <v>386</v>
      </c>
      <c r="F214" s="1">
        <v>30</v>
      </c>
      <c r="G214" s="1">
        <v>6</v>
      </c>
      <c r="H214" s="1">
        <v>0</v>
      </c>
      <c r="I214" s="1">
        <v>70</v>
      </c>
      <c r="J214" s="1">
        <v>65</v>
      </c>
      <c r="K214" s="6">
        <f>ROUNDUP(最重要的表!AD185*最重要的表!$J$34,0)</f>
        <v>66531</v>
      </c>
      <c r="L214" s="7">
        <f>ROUNDUP(最重要的表!AE185*最重要的表!$J$34,0)</f>
        <v>5092</v>
      </c>
      <c r="M214" s="8">
        <f>ROUNDUP(最重要的表!AF185*最重要的表!$J$34,0)</f>
        <v>3183</v>
      </c>
      <c r="N214" s="6">
        <f>ROUNDUP(最重要的表!AG185*最重要的表!$J$34,0)</f>
        <v>1278</v>
      </c>
      <c r="O214" s="7">
        <f>ROUNDUP(最重要的表!AH185*最重要的表!$J$34,0)</f>
        <v>98</v>
      </c>
      <c r="P214" s="8">
        <f>ROUNDUP(最重要的表!AI185*最重要的表!$J$34,0)</f>
        <v>63</v>
      </c>
      <c r="Q214" s="6">
        <f t="shared" si="19"/>
        <v>167493</v>
      </c>
      <c r="R214" s="7">
        <f t="shared" si="20"/>
        <v>12834</v>
      </c>
      <c r="S214" s="8">
        <f t="shared" si="21"/>
        <v>8160</v>
      </c>
      <c r="T214" s="1">
        <v>51000</v>
      </c>
      <c r="U214" s="1">
        <v>0</v>
      </c>
      <c r="V214" s="8">
        <v>6800000</v>
      </c>
      <c r="Y214" s="1">
        <f t="shared" si="25"/>
        <v>1</v>
      </c>
      <c r="Z214" s="1">
        <f t="shared" si="24"/>
        <v>1</v>
      </c>
      <c r="AA214" s="1">
        <f t="shared" si="22"/>
        <v>0</v>
      </c>
    </row>
    <row r="215" spans="1:27" x14ac:dyDescent="0.25">
      <c r="A215" s="1">
        <f t="shared" si="23"/>
        <v>11375</v>
      </c>
      <c r="B215" s="1">
        <v>1</v>
      </c>
      <c r="C215" s="1" t="s">
        <v>63</v>
      </c>
      <c r="D215" s="1">
        <v>10</v>
      </c>
      <c r="E215" s="1" t="s">
        <v>241</v>
      </c>
      <c r="F215" s="1">
        <v>31</v>
      </c>
      <c r="G215" s="1">
        <v>6</v>
      </c>
      <c r="H215" s="1">
        <v>1</v>
      </c>
      <c r="I215" s="1">
        <v>70</v>
      </c>
      <c r="J215" s="1">
        <v>65</v>
      </c>
      <c r="K215" s="6">
        <f>ROUNDUP(最重要的表!AD186*最重要的表!$J$34,0)</f>
        <v>69538</v>
      </c>
      <c r="L215" s="7">
        <f>ROUNDUP(最重要的表!AE186*最重要的表!$J$34,0)</f>
        <v>5322</v>
      </c>
      <c r="M215" s="8">
        <f>ROUNDUP(最重要的表!AF186*最重要的表!$J$34,0)</f>
        <v>3326</v>
      </c>
      <c r="N215" s="6">
        <f>ROUNDUP(最重要的表!AG186*最重要的表!$J$34,0)</f>
        <v>1339</v>
      </c>
      <c r="O215" s="7">
        <f>ROUNDUP(最重要的表!AH186*最重要的表!$J$34,0)</f>
        <v>103</v>
      </c>
      <c r="P215" s="8">
        <f>ROUNDUP(最重要的表!AI186*最重要的表!$J$34,0)</f>
        <v>65</v>
      </c>
      <c r="Q215" s="1">
        <f t="shared" si="19"/>
        <v>175319</v>
      </c>
      <c r="R215" s="1">
        <f t="shared" si="20"/>
        <v>13459</v>
      </c>
      <c r="S215" s="1">
        <f t="shared" si="21"/>
        <v>8461</v>
      </c>
      <c r="T215" s="1">
        <v>54000</v>
      </c>
      <c r="U215" s="1">
        <v>0</v>
      </c>
      <c r="V215" s="1">
        <v>7200000</v>
      </c>
      <c r="Y215" s="1">
        <f t="shared" si="25"/>
        <v>1</v>
      </c>
      <c r="Z215" s="1">
        <f t="shared" si="24"/>
        <v>1</v>
      </c>
      <c r="AA215" s="1">
        <f t="shared" si="22"/>
        <v>0</v>
      </c>
    </row>
    <row r="216" spans="1:27" x14ac:dyDescent="0.25">
      <c r="A216" s="1">
        <f t="shared" si="23"/>
        <v>11381</v>
      </c>
      <c r="B216" s="1">
        <v>1</v>
      </c>
      <c r="C216" s="1" t="s">
        <v>63</v>
      </c>
      <c r="D216" s="1">
        <v>10</v>
      </c>
      <c r="E216" s="1" t="s">
        <v>242</v>
      </c>
      <c r="F216" s="1">
        <v>32</v>
      </c>
      <c r="G216" s="1">
        <v>6</v>
      </c>
      <c r="H216" s="1">
        <v>2</v>
      </c>
      <c r="I216" s="1">
        <v>70</v>
      </c>
      <c r="J216" s="1">
        <v>65</v>
      </c>
      <c r="K216" s="6">
        <f>ROUNDUP(最重要的表!AD187*最重要的表!$J$34,0)</f>
        <v>72544</v>
      </c>
      <c r="L216" s="7">
        <f>ROUNDUP(最重要的表!AE187*最重要的表!$J$34,0)</f>
        <v>5552</v>
      </c>
      <c r="M216" s="8">
        <f>ROUNDUP(最重要的表!AF187*最重要的表!$J$34,0)</f>
        <v>3470</v>
      </c>
      <c r="N216" s="6">
        <f>ROUNDUP(最重要的表!AG187*最重要的表!$J$34,0)</f>
        <v>1414</v>
      </c>
      <c r="O216" s="7">
        <f>ROUNDUP(最重要的表!AH187*最重要的表!$J$34,0)</f>
        <v>109</v>
      </c>
      <c r="P216" s="8">
        <f>ROUNDUP(最重要的表!AI187*最重要的表!$J$34,0)</f>
        <v>68</v>
      </c>
      <c r="Q216" s="1">
        <f t="shared" si="19"/>
        <v>184250</v>
      </c>
      <c r="R216" s="1">
        <f t="shared" si="20"/>
        <v>14163</v>
      </c>
      <c r="S216" s="1">
        <f t="shared" si="21"/>
        <v>8842</v>
      </c>
      <c r="T216" s="1">
        <v>57000</v>
      </c>
      <c r="U216" s="1">
        <v>0</v>
      </c>
      <c r="V216" s="1">
        <v>7600000</v>
      </c>
      <c r="Y216" s="1">
        <f t="shared" si="25"/>
        <v>1</v>
      </c>
      <c r="Z216" s="1">
        <f t="shared" si="24"/>
        <v>1</v>
      </c>
      <c r="AA216" s="1">
        <f t="shared" si="22"/>
        <v>0</v>
      </c>
    </row>
    <row r="217" spans="1:27" x14ac:dyDescent="0.25">
      <c r="A217" s="1">
        <f t="shared" si="23"/>
        <v>11382</v>
      </c>
      <c r="B217" s="1">
        <v>1</v>
      </c>
      <c r="C217" s="1" t="s">
        <v>63</v>
      </c>
      <c r="D217" s="1">
        <v>10</v>
      </c>
      <c r="E217" s="1" t="s">
        <v>243</v>
      </c>
      <c r="F217" s="1">
        <v>33</v>
      </c>
      <c r="G217" s="1">
        <v>6</v>
      </c>
      <c r="H217" s="1">
        <v>3</v>
      </c>
      <c r="I217" s="1">
        <v>70</v>
      </c>
      <c r="J217" s="1">
        <v>65</v>
      </c>
      <c r="K217" s="6">
        <f>ROUNDUP(最重要的表!AD188*最重要的表!$J$34,0)</f>
        <v>75549</v>
      </c>
      <c r="L217" s="7">
        <f>ROUNDUP(最重要的表!AE188*最重要的表!$J$34,0)</f>
        <v>5782</v>
      </c>
      <c r="M217" s="8">
        <f>ROUNDUP(最重要的表!AF188*最重要的表!$J$34,0)</f>
        <v>3614</v>
      </c>
      <c r="N217" s="6">
        <f>ROUNDUP(最重要的表!AG188*最重要的表!$J$34,0)</f>
        <v>1474</v>
      </c>
      <c r="O217" s="7">
        <f>ROUNDUP(最重要的表!AH188*最重要的表!$J$34,0)</f>
        <v>113</v>
      </c>
      <c r="P217" s="8">
        <f>ROUNDUP(最重要的表!AI188*最重要的表!$J$34,0)</f>
        <v>72</v>
      </c>
      <c r="Q217" s="1">
        <f t="shared" si="19"/>
        <v>191995</v>
      </c>
      <c r="R217" s="1">
        <f t="shared" si="20"/>
        <v>14709</v>
      </c>
      <c r="S217" s="1">
        <f t="shared" si="21"/>
        <v>9302</v>
      </c>
      <c r="T217" s="1">
        <v>60000</v>
      </c>
      <c r="U217" s="1">
        <v>0</v>
      </c>
      <c r="V217" s="1">
        <v>8000000</v>
      </c>
      <c r="Y217" s="1">
        <f t="shared" si="25"/>
        <v>1</v>
      </c>
      <c r="Z217" s="1">
        <f t="shared" si="24"/>
        <v>1</v>
      </c>
      <c r="AA217" s="1">
        <f t="shared" si="22"/>
        <v>0</v>
      </c>
    </row>
    <row r="218" spans="1:27" x14ac:dyDescent="0.25">
      <c r="A218" s="1">
        <f t="shared" si="23"/>
        <v>11383</v>
      </c>
      <c r="B218" s="1">
        <v>1</v>
      </c>
      <c r="C218" s="1" t="s">
        <v>63</v>
      </c>
      <c r="D218" s="1">
        <v>10</v>
      </c>
      <c r="E218" s="1" t="s">
        <v>244</v>
      </c>
      <c r="F218" s="1">
        <v>34</v>
      </c>
      <c r="G218" s="1">
        <v>6</v>
      </c>
      <c r="H218" s="1">
        <v>4</v>
      </c>
      <c r="I218" s="1">
        <v>80</v>
      </c>
      <c r="J218" s="1">
        <v>75</v>
      </c>
      <c r="K218" s="6">
        <f>ROUNDUP(最重要的表!AD189*最重要的表!$J$34,0)</f>
        <v>78555</v>
      </c>
      <c r="L218" s="7">
        <f>ROUNDUP(最重要的表!AE189*最重要的表!$J$34,0)</f>
        <v>6012</v>
      </c>
      <c r="M218" s="8">
        <f>ROUNDUP(最重要的表!AF189*最重要的表!$J$34,0)</f>
        <v>3758</v>
      </c>
      <c r="N218" s="6">
        <f>ROUNDUP(最重要的表!AG189*最重要的表!$J$34,0)</f>
        <v>1533</v>
      </c>
      <c r="O218" s="7">
        <f>ROUNDUP(最重要的表!AH189*最重要的表!$J$34,0)</f>
        <v>118</v>
      </c>
      <c r="P218" s="8">
        <f>ROUNDUP(最重要的表!AI189*最重要的表!$J$34,0)</f>
        <v>74</v>
      </c>
      <c r="Q218" s="1">
        <f t="shared" si="19"/>
        <v>199662</v>
      </c>
      <c r="R218" s="1">
        <f t="shared" si="20"/>
        <v>15334</v>
      </c>
      <c r="S218" s="1">
        <f t="shared" si="21"/>
        <v>9604</v>
      </c>
      <c r="T218" s="1">
        <v>61000</v>
      </c>
      <c r="U218" s="1">
        <v>0</v>
      </c>
      <c r="V218" s="1">
        <v>8100000</v>
      </c>
      <c r="Y218" s="1">
        <f t="shared" si="25"/>
        <v>1</v>
      </c>
      <c r="Z218" s="1">
        <f t="shared" si="24"/>
        <v>1</v>
      </c>
      <c r="AA218" s="1">
        <f t="shared" si="22"/>
        <v>0</v>
      </c>
    </row>
    <row r="219" spans="1:27" x14ac:dyDescent="0.25">
      <c r="A219" s="1">
        <f t="shared" si="23"/>
        <v>11384</v>
      </c>
      <c r="B219" s="1">
        <v>1</v>
      </c>
      <c r="C219" s="1" t="s">
        <v>63</v>
      </c>
      <c r="D219" s="1">
        <v>10</v>
      </c>
      <c r="E219" s="1" t="s">
        <v>245</v>
      </c>
      <c r="F219" s="1">
        <v>35</v>
      </c>
      <c r="G219" s="1">
        <v>7</v>
      </c>
      <c r="H219" s="1">
        <v>0</v>
      </c>
      <c r="I219" s="1">
        <v>80</v>
      </c>
      <c r="J219" s="1">
        <v>75</v>
      </c>
      <c r="K219" s="6">
        <f>ROUNDUP(最重要的表!AD190*最重要的表!$J$34,0)</f>
        <v>86505</v>
      </c>
      <c r="L219" s="7">
        <f>ROUNDUP(最重要的表!AE190*最重要的表!$J$34,0)</f>
        <v>6620</v>
      </c>
      <c r="M219" s="8">
        <f>ROUNDUP(最重要的表!AF190*最重要的表!$J$34,0)</f>
        <v>4138</v>
      </c>
      <c r="N219" s="6">
        <f>ROUNDUP(最重要的表!AG190*最重要的表!$J$34,0)</f>
        <v>1669</v>
      </c>
      <c r="O219" s="7">
        <f>ROUNDUP(最重要的表!AH190*最重要的表!$J$34,0)</f>
        <v>128</v>
      </c>
      <c r="P219" s="8">
        <f>ROUNDUP(最重要的表!AI190*最重要的表!$J$34,0)</f>
        <v>81</v>
      </c>
      <c r="Q219" s="6">
        <f t="shared" si="19"/>
        <v>218356</v>
      </c>
      <c r="R219" s="7">
        <f t="shared" si="20"/>
        <v>16732</v>
      </c>
      <c r="S219" s="8">
        <f t="shared" si="21"/>
        <v>10537</v>
      </c>
      <c r="T219" s="1">
        <v>62000</v>
      </c>
      <c r="U219" s="1">
        <v>0</v>
      </c>
      <c r="V219" s="1">
        <v>8200000</v>
      </c>
      <c r="Y219" s="1">
        <f t="shared" si="25"/>
        <v>1</v>
      </c>
      <c r="Z219" s="1">
        <f t="shared" si="24"/>
        <v>1</v>
      </c>
      <c r="AA219" s="1">
        <f t="shared" si="22"/>
        <v>0</v>
      </c>
    </row>
    <row r="220" spans="1:27" x14ac:dyDescent="0.25">
      <c r="A220" s="1">
        <f t="shared" si="23"/>
        <v>11385</v>
      </c>
      <c r="B220" s="1">
        <v>1</v>
      </c>
      <c r="C220" s="1" t="s">
        <v>63</v>
      </c>
      <c r="D220" s="1">
        <v>10</v>
      </c>
      <c r="E220" s="1" t="s">
        <v>246</v>
      </c>
      <c r="F220" s="1">
        <v>36</v>
      </c>
      <c r="G220" s="1">
        <v>7</v>
      </c>
      <c r="H220" s="1">
        <v>1</v>
      </c>
      <c r="I220" s="1">
        <v>80</v>
      </c>
      <c r="J220" s="1">
        <v>75</v>
      </c>
      <c r="K220" s="6">
        <f>ROUNDUP(最重要的表!AD191*最重要的表!$J$34,0)</f>
        <v>90397</v>
      </c>
      <c r="L220" s="7">
        <f>ROUNDUP(最重要的表!AE191*最重要的表!$J$34,0)</f>
        <v>6918</v>
      </c>
      <c r="M220" s="8">
        <f>ROUNDUP(最重要的表!AF191*最重要的表!$J$34,0)</f>
        <v>4324</v>
      </c>
      <c r="N220" s="6">
        <f>ROUNDUP(最重要的表!AG191*最重要的表!$J$34,0)</f>
        <v>1744</v>
      </c>
      <c r="O220" s="7">
        <f>ROUNDUP(最重要的表!AH191*最重要的表!$J$34,0)</f>
        <v>134</v>
      </c>
      <c r="P220" s="8">
        <f>ROUNDUP(最重要的表!AI191*最重要的表!$J$34,0)</f>
        <v>84</v>
      </c>
      <c r="Q220" s="1">
        <f t="shared" si="19"/>
        <v>228173</v>
      </c>
      <c r="R220" s="1">
        <f t="shared" si="20"/>
        <v>17504</v>
      </c>
      <c r="S220" s="1">
        <f t="shared" si="21"/>
        <v>10960</v>
      </c>
      <c r="T220" s="1">
        <v>63000</v>
      </c>
      <c r="U220" s="1">
        <v>0</v>
      </c>
      <c r="V220" s="1">
        <v>8300000</v>
      </c>
      <c r="Y220" s="1">
        <f t="shared" si="25"/>
        <v>1</v>
      </c>
      <c r="Z220" s="1">
        <f t="shared" si="24"/>
        <v>1</v>
      </c>
      <c r="AA220" s="1">
        <f t="shared" si="22"/>
        <v>0</v>
      </c>
    </row>
    <row r="221" spans="1:27" x14ac:dyDescent="0.25">
      <c r="A221" s="1">
        <f t="shared" si="23"/>
        <v>11391</v>
      </c>
      <c r="B221" s="1">
        <v>1</v>
      </c>
      <c r="C221" s="1" t="s">
        <v>63</v>
      </c>
      <c r="D221" s="1">
        <v>10</v>
      </c>
      <c r="E221" s="1" t="s">
        <v>247</v>
      </c>
      <c r="F221" s="1">
        <v>37</v>
      </c>
      <c r="G221" s="1">
        <v>7</v>
      </c>
      <c r="H221" s="1">
        <v>2</v>
      </c>
      <c r="I221" s="1">
        <v>80</v>
      </c>
      <c r="J221" s="1">
        <v>75</v>
      </c>
      <c r="K221" s="6">
        <f>ROUNDUP(最重要的表!AD192*最重要的表!$J$34,0)</f>
        <v>94304</v>
      </c>
      <c r="L221" s="7">
        <f>ROUNDUP(最重要的表!AE192*最重要的表!$J$34,0)</f>
        <v>7217</v>
      </c>
      <c r="M221" s="8">
        <f>ROUNDUP(最重要的表!AF192*最重要的表!$J$34,0)</f>
        <v>4511</v>
      </c>
      <c r="N221" s="6">
        <f>ROUNDUP(最重要的表!AG192*最重要的表!$J$34,0)</f>
        <v>1820</v>
      </c>
      <c r="O221" s="7">
        <f>ROUNDUP(最重要的表!AH192*最重要的表!$J$34,0)</f>
        <v>140</v>
      </c>
      <c r="P221" s="8">
        <f>ROUNDUP(最重要的表!AI192*最重要的表!$J$34,0)</f>
        <v>88</v>
      </c>
      <c r="Q221" s="1">
        <f t="shared" si="19"/>
        <v>238084</v>
      </c>
      <c r="R221" s="1">
        <f t="shared" si="20"/>
        <v>18277</v>
      </c>
      <c r="S221" s="1">
        <f t="shared" si="21"/>
        <v>11463</v>
      </c>
      <c r="T221" s="1">
        <v>64000</v>
      </c>
      <c r="U221" s="1">
        <v>0</v>
      </c>
      <c r="V221" s="1">
        <v>8400000</v>
      </c>
      <c r="Y221" s="1">
        <f t="shared" si="25"/>
        <v>1</v>
      </c>
      <c r="Z221" s="1">
        <f t="shared" si="24"/>
        <v>1</v>
      </c>
      <c r="AA221" s="1">
        <f t="shared" si="22"/>
        <v>0</v>
      </c>
    </row>
    <row r="222" spans="1:27" x14ac:dyDescent="0.25">
      <c r="A222" s="1">
        <f t="shared" si="23"/>
        <v>11392</v>
      </c>
      <c r="B222" s="1">
        <v>1</v>
      </c>
      <c r="C222" s="1" t="s">
        <v>63</v>
      </c>
      <c r="D222" s="1">
        <v>10</v>
      </c>
      <c r="E222" s="1" t="s">
        <v>248</v>
      </c>
      <c r="F222" s="1">
        <v>38</v>
      </c>
      <c r="G222" s="1">
        <v>7</v>
      </c>
      <c r="H222" s="1">
        <v>3</v>
      </c>
      <c r="I222" s="1">
        <v>80</v>
      </c>
      <c r="J222" s="1">
        <v>75</v>
      </c>
      <c r="K222" s="6">
        <f>ROUNDUP(最重要的表!AD193*最重要的表!$J$34,0)</f>
        <v>98212</v>
      </c>
      <c r="L222" s="7">
        <f>ROUNDUP(最重要的表!AE193*最重要的表!$J$34,0)</f>
        <v>7516</v>
      </c>
      <c r="M222" s="8">
        <f>ROUNDUP(最重要的表!AF193*最重要的表!$J$34,0)</f>
        <v>4698</v>
      </c>
      <c r="N222" s="6">
        <f>ROUNDUP(最重要的表!AG193*最重要的表!$J$34,0)</f>
        <v>1895</v>
      </c>
      <c r="O222" s="7">
        <f>ROUNDUP(最重要的表!AH193*最重要的表!$J$34,0)</f>
        <v>145</v>
      </c>
      <c r="P222" s="8">
        <f>ROUNDUP(最重要的表!AI193*最重要的表!$J$34,0)</f>
        <v>91</v>
      </c>
      <c r="Q222" s="1">
        <f t="shared" si="19"/>
        <v>247917</v>
      </c>
      <c r="R222" s="1">
        <f t="shared" si="20"/>
        <v>18971</v>
      </c>
      <c r="S222" s="1">
        <f t="shared" si="21"/>
        <v>11887</v>
      </c>
      <c r="T222" s="1">
        <v>65000</v>
      </c>
      <c r="U222" s="1">
        <v>0</v>
      </c>
      <c r="V222" s="1">
        <v>8500000</v>
      </c>
      <c r="Y222" s="1">
        <f t="shared" si="25"/>
        <v>1</v>
      </c>
      <c r="Z222" s="1">
        <f t="shared" si="24"/>
        <v>1</v>
      </c>
      <c r="AA222" s="1">
        <f t="shared" si="22"/>
        <v>0</v>
      </c>
    </row>
    <row r="223" spans="1:27" x14ac:dyDescent="0.25">
      <c r="A223" s="1">
        <f t="shared" si="23"/>
        <v>11393</v>
      </c>
      <c r="B223" s="1">
        <v>1</v>
      </c>
      <c r="C223" s="1" t="s">
        <v>63</v>
      </c>
      <c r="D223" s="1">
        <v>10</v>
      </c>
      <c r="E223" s="1" t="s">
        <v>249</v>
      </c>
      <c r="F223" s="1">
        <v>39</v>
      </c>
      <c r="G223" s="1">
        <v>7</v>
      </c>
      <c r="H223" s="1">
        <v>4</v>
      </c>
      <c r="I223" s="1">
        <v>84</v>
      </c>
      <c r="J223" s="1">
        <v>80</v>
      </c>
      <c r="K223" s="6">
        <f>ROUNDUP(最重要的表!AD194*最重要的表!$J$34,0)</f>
        <v>102104</v>
      </c>
      <c r="L223" s="7">
        <f>ROUNDUP(最重要的表!AE194*最重要的表!$J$34,0)</f>
        <v>7814</v>
      </c>
      <c r="M223" s="8">
        <f>ROUNDUP(最重要的表!AF194*最重要的表!$J$34,0)</f>
        <v>4885</v>
      </c>
      <c r="N223" s="6">
        <f>ROUNDUP(最重要的表!AG194*最重要的表!$J$34,0)</f>
        <v>1969</v>
      </c>
      <c r="O223" s="7">
        <f>ROUNDUP(最重要的表!AH194*最重要的表!$J$34,0)</f>
        <v>151</v>
      </c>
      <c r="P223" s="8">
        <f>ROUNDUP(最重要的表!AI194*最重要的表!$J$34,0)</f>
        <v>95</v>
      </c>
      <c r="Q223" s="1">
        <f t="shared" ref="Q223:Q286" si="26">K223+N223*79</f>
        <v>257655</v>
      </c>
      <c r="R223" s="1">
        <f t="shared" ref="R223:R286" si="27">L223+O223*79</f>
        <v>19743</v>
      </c>
      <c r="S223" s="1">
        <f t="shared" ref="S223:S286" si="28">M223+P223*79</f>
        <v>12390</v>
      </c>
      <c r="T223" s="1">
        <v>66000</v>
      </c>
      <c r="U223" s="1">
        <v>0</v>
      </c>
      <c r="V223" s="1">
        <v>8600000</v>
      </c>
      <c r="Y223" s="1">
        <f t="shared" si="25"/>
        <v>1</v>
      </c>
      <c r="Z223" s="1">
        <f t="shared" si="24"/>
        <v>1</v>
      </c>
      <c r="AA223" s="1">
        <f t="shared" si="22"/>
        <v>0</v>
      </c>
    </row>
    <row r="224" spans="1:27" x14ac:dyDescent="0.25">
      <c r="A224" s="1">
        <f t="shared" si="23"/>
        <v>11394</v>
      </c>
      <c r="B224" s="1">
        <v>1</v>
      </c>
      <c r="C224" s="1" t="s">
        <v>63</v>
      </c>
      <c r="D224" s="1">
        <v>10</v>
      </c>
      <c r="E224" s="1" t="s">
        <v>250</v>
      </c>
      <c r="F224" s="1">
        <v>40</v>
      </c>
      <c r="G224" s="1">
        <v>8</v>
      </c>
      <c r="H224" s="1">
        <v>0</v>
      </c>
      <c r="I224" s="1">
        <v>84</v>
      </c>
      <c r="J224" s="1">
        <v>80</v>
      </c>
      <c r="K224" s="6">
        <f>ROUNDUP(最重要的表!AD195*最重要的表!$J$34,0)</f>
        <v>112444</v>
      </c>
      <c r="L224" s="7">
        <f>ROUNDUP(最重要的表!AE195*最重要的表!$J$34,0)</f>
        <v>8605</v>
      </c>
      <c r="M224" s="8">
        <f>ROUNDUP(最重要的表!AF195*最重要的表!$J$34,0)</f>
        <v>5379</v>
      </c>
      <c r="N224" s="6">
        <f>ROUNDUP(最重要的表!AG195*最重要的表!$J$34,0)</f>
        <v>2165</v>
      </c>
      <c r="O224" s="7">
        <f>ROUNDUP(最重要的表!AH195*最重要的表!$J$34,0)</f>
        <v>166</v>
      </c>
      <c r="P224" s="8">
        <f>ROUNDUP(最重要的表!AI195*最重要的表!$J$34,0)</f>
        <v>104</v>
      </c>
      <c r="Q224" s="6">
        <f t="shared" si="26"/>
        <v>283479</v>
      </c>
      <c r="R224" s="7">
        <f t="shared" si="27"/>
        <v>21719</v>
      </c>
      <c r="S224" s="8">
        <f t="shared" si="28"/>
        <v>13595</v>
      </c>
      <c r="T224" s="1">
        <v>67000</v>
      </c>
      <c r="U224" s="1">
        <v>0</v>
      </c>
      <c r="V224" s="1">
        <v>8700000</v>
      </c>
      <c r="Y224" s="1">
        <f t="shared" si="25"/>
        <v>1</v>
      </c>
      <c r="Z224" s="1">
        <f t="shared" si="24"/>
        <v>1</v>
      </c>
      <c r="AA224" s="1">
        <f t="shared" ref="AA224:AA287" si="29">IF(L224&gt;L1142,0,1)</f>
        <v>0</v>
      </c>
    </row>
    <row r="225" spans="1:27" x14ac:dyDescent="0.25">
      <c r="A225" s="1">
        <f t="shared" si="23"/>
        <v>11395</v>
      </c>
      <c r="B225" s="1">
        <v>1</v>
      </c>
      <c r="C225" s="1" t="s">
        <v>63</v>
      </c>
      <c r="D225" s="1">
        <v>10</v>
      </c>
      <c r="E225" s="1" t="s">
        <v>251</v>
      </c>
      <c r="F225" s="1">
        <v>41</v>
      </c>
      <c r="G225" s="1">
        <v>8</v>
      </c>
      <c r="H225" s="1">
        <v>1</v>
      </c>
      <c r="I225" s="1">
        <v>84</v>
      </c>
      <c r="J225" s="1">
        <v>80</v>
      </c>
      <c r="K225" s="6">
        <f>ROUNDUP(最重要的表!AD196*最重要的表!$J$34,0)</f>
        <v>117524</v>
      </c>
      <c r="L225" s="7">
        <f>ROUNDUP(最重要的表!AE196*最重要的表!$J$34,0)</f>
        <v>8993</v>
      </c>
      <c r="M225" s="8">
        <f>ROUNDUP(最重要的表!AF196*最重要的表!$J$34,0)</f>
        <v>5622</v>
      </c>
      <c r="N225" s="6">
        <f>ROUNDUP(最重要的表!AG196*最重要的表!$J$34,0)</f>
        <v>2271</v>
      </c>
      <c r="O225" s="7">
        <f>ROUNDUP(最重要的表!AH196*最重要的表!$J$34,0)</f>
        <v>174</v>
      </c>
      <c r="P225" s="8">
        <f>ROUNDUP(最重要的表!AI196*最重要的表!$J$34,0)</f>
        <v>110</v>
      </c>
      <c r="Q225" s="1">
        <f t="shared" si="26"/>
        <v>296933</v>
      </c>
      <c r="R225" s="1">
        <f t="shared" si="27"/>
        <v>22739</v>
      </c>
      <c r="S225" s="1">
        <f t="shared" si="28"/>
        <v>14312</v>
      </c>
      <c r="T225" s="1">
        <v>68000</v>
      </c>
      <c r="U225" s="1">
        <v>0</v>
      </c>
      <c r="V225" s="1">
        <v>8800000</v>
      </c>
      <c r="Y225" s="1">
        <f t="shared" si="25"/>
        <v>1</v>
      </c>
      <c r="Z225" s="1">
        <f t="shared" si="24"/>
        <v>1</v>
      </c>
      <c r="AA225" s="1">
        <f t="shared" si="29"/>
        <v>0</v>
      </c>
    </row>
    <row r="226" spans="1:27" x14ac:dyDescent="0.25">
      <c r="A226" s="1">
        <f t="shared" si="23"/>
        <v>11401</v>
      </c>
      <c r="B226" s="1">
        <v>1</v>
      </c>
      <c r="C226" s="1" t="s">
        <v>63</v>
      </c>
      <c r="D226" s="1">
        <v>10</v>
      </c>
      <c r="E226" s="1" t="s">
        <v>252</v>
      </c>
      <c r="F226" s="1">
        <v>42</v>
      </c>
      <c r="G226" s="1">
        <v>8</v>
      </c>
      <c r="H226" s="1">
        <v>2</v>
      </c>
      <c r="I226" s="1">
        <v>84</v>
      </c>
      <c r="J226" s="1">
        <v>80</v>
      </c>
      <c r="K226" s="6">
        <f>ROUNDUP(最重要的表!AD197*最重要的表!$J$34,0)</f>
        <v>122588</v>
      </c>
      <c r="L226" s="7">
        <f>ROUNDUP(最重要的表!AE197*最重要的表!$J$34,0)</f>
        <v>9381</v>
      </c>
      <c r="M226" s="8">
        <f>ROUNDUP(最重要的表!AF197*最重要的表!$J$34,0)</f>
        <v>5864</v>
      </c>
      <c r="N226" s="6">
        <f>ROUNDUP(最重要的表!AG197*最重要的表!$J$34,0)</f>
        <v>2375</v>
      </c>
      <c r="O226" s="7">
        <f>ROUNDUP(最重要的表!AH197*最重要的表!$J$34,0)</f>
        <v>182</v>
      </c>
      <c r="P226" s="8">
        <f>ROUNDUP(最重要的表!AI197*最重要的表!$J$34,0)</f>
        <v>114</v>
      </c>
      <c r="Q226" s="1">
        <f t="shared" si="26"/>
        <v>310213</v>
      </c>
      <c r="R226" s="1">
        <f t="shared" si="27"/>
        <v>23759</v>
      </c>
      <c r="S226" s="1">
        <f t="shared" si="28"/>
        <v>14870</v>
      </c>
      <c r="T226" s="1">
        <v>69000</v>
      </c>
      <c r="U226" s="1">
        <v>0</v>
      </c>
      <c r="V226" s="1">
        <v>8900000</v>
      </c>
      <c r="Y226" s="1">
        <f t="shared" si="25"/>
        <v>1</v>
      </c>
      <c r="Z226" s="1">
        <f t="shared" si="24"/>
        <v>1</v>
      </c>
      <c r="AA226" s="1">
        <f t="shared" si="29"/>
        <v>0</v>
      </c>
    </row>
    <row r="227" spans="1:27" x14ac:dyDescent="0.25">
      <c r="A227" s="1">
        <f t="shared" si="23"/>
        <v>11402</v>
      </c>
      <c r="B227" s="1">
        <v>1</v>
      </c>
      <c r="C227" s="1" t="s">
        <v>63</v>
      </c>
      <c r="D227" s="1">
        <v>10</v>
      </c>
      <c r="E227" s="1" t="s">
        <v>253</v>
      </c>
      <c r="F227" s="1">
        <v>43</v>
      </c>
      <c r="G227" s="1">
        <v>8</v>
      </c>
      <c r="H227" s="1">
        <v>3</v>
      </c>
      <c r="I227" s="1">
        <v>84</v>
      </c>
      <c r="J227" s="1">
        <v>80</v>
      </c>
      <c r="K227" s="6">
        <f>ROUNDUP(最重要的表!AD198*最重要的表!$J$34,0)</f>
        <v>127668</v>
      </c>
      <c r="L227" s="7">
        <f>ROUNDUP(最重要的表!AE198*最重要的表!$J$34,0)</f>
        <v>9770</v>
      </c>
      <c r="M227" s="8">
        <f>ROUNDUP(最重要的表!AF198*最重要的表!$J$34,0)</f>
        <v>6107</v>
      </c>
      <c r="N227" s="6">
        <f>ROUNDUP(最重要的表!AG198*最重要的表!$J$34,0)</f>
        <v>2481</v>
      </c>
      <c r="O227" s="7">
        <f>ROUNDUP(最重要的表!AH198*最重要的表!$J$34,0)</f>
        <v>190</v>
      </c>
      <c r="P227" s="8">
        <f>ROUNDUP(最重要的表!AI198*最重要的表!$J$34,0)</f>
        <v>120</v>
      </c>
      <c r="Q227" s="1">
        <f t="shared" si="26"/>
        <v>323667</v>
      </c>
      <c r="R227" s="1">
        <f t="shared" si="27"/>
        <v>24780</v>
      </c>
      <c r="S227" s="1">
        <f t="shared" si="28"/>
        <v>15587</v>
      </c>
      <c r="T227" s="1">
        <v>70000</v>
      </c>
      <c r="U227" s="1">
        <v>0</v>
      </c>
      <c r="V227" s="1">
        <v>9000000</v>
      </c>
      <c r="Y227" s="1">
        <f t="shared" si="25"/>
        <v>1</v>
      </c>
      <c r="Z227" s="1">
        <f t="shared" si="24"/>
        <v>1</v>
      </c>
      <c r="AA227" s="1">
        <f t="shared" si="29"/>
        <v>0</v>
      </c>
    </row>
    <row r="228" spans="1:27" x14ac:dyDescent="0.25">
      <c r="A228" s="1">
        <f t="shared" ref="A228:A291" si="30">A223+10</f>
        <v>11403</v>
      </c>
      <c r="B228" s="1">
        <v>1</v>
      </c>
      <c r="C228" s="1" t="s">
        <v>63</v>
      </c>
      <c r="D228" s="1">
        <v>10</v>
      </c>
      <c r="E228" s="1" t="s">
        <v>254</v>
      </c>
      <c r="F228" s="1">
        <v>44</v>
      </c>
      <c r="G228" s="1">
        <v>8</v>
      </c>
      <c r="H228" s="1">
        <v>4</v>
      </c>
      <c r="I228" s="1">
        <v>87</v>
      </c>
      <c r="J228" s="1">
        <v>85</v>
      </c>
      <c r="K228" s="6">
        <f>ROUNDUP(最重要的表!AD199*最重要的表!$J$34,0)</f>
        <v>132732</v>
      </c>
      <c r="L228" s="7">
        <f>ROUNDUP(最重要的表!AE199*最重要的表!$J$34,0)</f>
        <v>10157</v>
      </c>
      <c r="M228" s="8">
        <f>ROUNDUP(最重要的表!AF199*最重要的表!$J$34,0)</f>
        <v>6348</v>
      </c>
      <c r="N228" s="6">
        <f>ROUNDUP(最重要的表!AG199*最重要的表!$J$34,0)</f>
        <v>2571</v>
      </c>
      <c r="O228" s="7">
        <f>ROUNDUP(最重要的表!AH199*最重要的表!$J$34,0)</f>
        <v>197</v>
      </c>
      <c r="P228" s="8">
        <f>ROUNDUP(最重要的表!AI199*最重要的表!$J$34,0)</f>
        <v>124</v>
      </c>
      <c r="Q228" s="1">
        <f t="shared" si="26"/>
        <v>335841</v>
      </c>
      <c r="R228" s="1">
        <f t="shared" si="27"/>
        <v>25720</v>
      </c>
      <c r="S228" s="1">
        <f t="shared" si="28"/>
        <v>16144</v>
      </c>
      <c r="T228" s="1">
        <v>71000</v>
      </c>
      <c r="U228" s="1">
        <v>0</v>
      </c>
      <c r="V228" s="1">
        <v>9100000</v>
      </c>
      <c r="Y228" s="1">
        <f t="shared" si="25"/>
        <v>1</v>
      </c>
      <c r="Z228" s="1">
        <f t="shared" si="24"/>
        <v>1</v>
      </c>
      <c r="AA228" s="1">
        <f t="shared" si="29"/>
        <v>0</v>
      </c>
    </row>
    <row r="229" spans="1:27" x14ac:dyDescent="0.25">
      <c r="A229" s="1">
        <f t="shared" si="30"/>
        <v>11404</v>
      </c>
      <c r="B229" s="1">
        <v>1</v>
      </c>
      <c r="C229" s="1" t="s">
        <v>63</v>
      </c>
      <c r="D229" s="1">
        <v>10</v>
      </c>
      <c r="E229" s="1" t="s">
        <v>255</v>
      </c>
      <c r="F229" s="1">
        <v>45</v>
      </c>
      <c r="G229" s="1">
        <v>9</v>
      </c>
      <c r="H229" s="1">
        <v>0</v>
      </c>
      <c r="I229" s="1">
        <v>87</v>
      </c>
      <c r="J229" s="1">
        <v>85</v>
      </c>
      <c r="K229" s="6">
        <f>ROUNDUP(最重要的表!AD200*最重要的表!$J$34,0)</f>
        <v>146183</v>
      </c>
      <c r="L229" s="7">
        <f>ROUNDUP(最重要的表!AE200*最重要的表!$J$34,0)</f>
        <v>11187</v>
      </c>
      <c r="M229" s="8">
        <f>ROUNDUP(最重要的表!AF200*最重要的表!$J$34,0)</f>
        <v>6992</v>
      </c>
      <c r="N229" s="6">
        <f>ROUNDUP(最重要的表!AG200*最重要的表!$J$34,0)</f>
        <v>2826</v>
      </c>
      <c r="O229" s="7">
        <f>ROUNDUP(最重要的表!AH200*最重要的表!$J$34,0)</f>
        <v>217</v>
      </c>
      <c r="P229" s="8">
        <f>ROUNDUP(最重要的表!AI200*最重要的表!$J$34,0)</f>
        <v>136</v>
      </c>
      <c r="Q229" s="6">
        <f t="shared" si="26"/>
        <v>369437</v>
      </c>
      <c r="R229" s="7">
        <f t="shared" si="27"/>
        <v>28330</v>
      </c>
      <c r="S229" s="8">
        <f t="shared" si="28"/>
        <v>17736</v>
      </c>
      <c r="T229" s="1">
        <v>72000</v>
      </c>
      <c r="U229" s="1">
        <v>0</v>
      </c>
      <c r="V229" s="1">
        <v>9200000</v>
      </c>
      <c r="Y229" s="1">
        <f t="shared" si="25"/>
        <v>1</v>
      </c>
      <c r="Z229" s="1">
        <f t="shared" si="24"/>
        <v>1</v>
      </c>
      <c r="AA229" s="1">
        <f t="shared" si="29"/>
        <v>0</v>
      </c>
    </row>
    <row r="230" spans="1:27" x14ac:dyDescent="0.25">
      <c r="A230" s="1">
        <f t="shared" si="30"/>
        <v>11405</v>
      </c>
      <c r="B230" s="1">
        <v>1</v>
      </c>
      <c r="C230" s="1" t="s">
        <v>63</v>
      </c>
      <c r="D230" s="1">
        <v>10</v>
      </c>
      <c r="E230" s="1" t="s">
        <v>256</v>
      </c>
      <c r="F230" s="1">
        <v>46</v>
      </c>
      <c r="G230" s="1">
        <v>9</v>
      </c>
      <c r="H230" s="1">
        <v>1</v>
      </c>
      <c r="I230" s="1">
        <v>87</v>
      </c>
      <c r="J230" s="1">
        <v>85</v>
      </c>
      <c r="K230" s="6">
        <f>ROUNDUP(最重要的表!AD201*最重要的表!$J$34,0)</f>
        <v>152780</v>
      </c>
      <c r="L230" s="7">
        <f>ROUNDUP(最重要的表!AE201*最重要的表!$J$34,0)</f>
        <v>11691</v>
      </c>
      <c r="M230" s="8">
        <f>ROUNDUP(最重要的表!AF201*最重要的表!$J$34,0)</f>
        <v>7308</v>
      </c>
      <c r="N230" s="6">
        <f>ROUNDUP(最重要的表!AG201*最重要的表!$J$34,0)</f>
        <v>2947</v>
      </c>
      <c r="O230" s="7">
        <f>ROUNDUP(最重要的表!AH201*最重要的表!$J$34,0)</f>
        <v>226</v>
      </c>
      <c r="P230" s="8">
        <f>ROUNDUP(最重要的表!AI201*最重要的表!$J$34,0)</f>
        <v>142</v>
      </c>
      <c r="Q230" s="1">
        <f t="shared" si="26"/>
        <v>385593</v>
      </c>
      <c r="R230" s="1">
        <f t="shared" si="27"/>
        <v>29545</v>
      </c>
      <c r="S230" s="1">
        <f t="shared" si="28"/>
        <v>18526</v>
      </c>
      <c r="T230" s="1">
        <v>73000</v>
      </c>
      <c r="U230" s="1">
        <v>0</v>
      </c>
      <c r="V230" s="1">
        <v>9300000</v>
      </c>
      <c r="Y230" s="1">
        <f t="shared" si="25"/>
        <v>1</v>
      </c>
      <c r="Z230" s="1">
        <f t="shared" si="24"/>
        <v>1</v>
      </c>
      <c r="AA230" s="1">
        <f t="shared" si="29"/>
        <v>0</v>
      </c>
    </row>
    <row r="231" spans="1:27" x14ac:dyDescent="0.25">
      <c r="A231" s="1">
        <f t="shared" si="30"/>
        <v>11411</v>
      </c>
      <c r="B231" s="1">
        <v>1</v>
      </c>
      <c r="C231" s="1" t="s">
        <v>63</v>
      </c>
      <c r="D231" s="1">
        <v>10</v>
      </c>
      <c r="E231" s="1" t="s">
        <v>257</v>
      </c>
      <c r="F231" s="1">
        <v>47</v>
      </c>
      <c r="G231" s="1">
        <v>9</v>
      </c>
      <c r="H231" s="1">
        <v>2</v>
      </c>
      <c r="I231" s="1">
        <v>87</v>
      </c>
      <c r="J231" s="1">
        <v>85</v>
      </c>
      <c r="K231" s="6">
        <f>ROUNDUP(最重要的表!AD202*最重要的表!$J$34,0)</f>
        <v>159362</v>
      </c>
      <c r="L231" s="7">
        <f>ROUNDUP(最重要的表!AE202*最重要的表!$J$34,0)</f>
        <v>12195</v>
      </c>
      <c r="M231" s="8">
        <f>ROUNDUP(最重要的表!AF202*最重要的表!$J$34,0)</f>
        <v>7623</v>
      </c>
      <c r="N231" s="6">
        <f>ROUNDUP(最重要的表!AG202*最重要的表!$J$34,0)</f>
        <v>3081</v>
      </c>
      <c r="O231" s="7">
        <f>ROUNDUP(最重要的表!AH202*最重要的表!$J$34,0)</f>
        <v>236</v>
      </c>
      <c r="P231" s="8">
        <f>ROUNDUP(最重要的表!AI202*最重要的表!$J$34,0)</f>
        <v>149</v>
      </c>
      <c r="Q231" s="1">
        <f t="shared" si="26"/>
        <v>402761</v>
      </c>
      <c r="R231" s="1">
        <f t="shared" si="27"/>
        <v>30839</v>
      </c>
      <c r="S231" s="1">
        <f t="shared" si="28"/>
        <v>19394</v>
      </c>
      <c r="T231" s="1">
        <v>74000</v>
      </c>
      <c r="U231" s="1">
        <v>0</v>
      </c>
      <c r="V231" s="1">
        <v>9400000</v>
      </c>
      <c r="Y231" s="1">
        <f t="shared" si="25"/>
        <v>1</v>
      </c>
      <c r="Z231" s="1">
        <f t="shared" si="24"/>
        <v>1</v>
      </c>
      <c r="AA231" s="1">
        <f t="shared" si="29"/>
        <v>0</v>
      </c>
    </row>
    <row r="232" spans="1:27" x14ac:dyDescent="0.25">
      <c r="A232" s="1">
        <f t="shared" si="30"/>
        <v>11412</v>
      </c>
      <c r="B232" s="1">
        <v>1</v>
      </c>
      <c r="C232" s="1" t="s">
        <v>63</v>
      </c>
      <c r="D232" s="1">
        <v>10</v>
      </c>
      <c r="E232" s="1" t="s">
        <v>258</v>
      </c>
      <c r="F232" s="1">
        <v>48</v>
      </c>
      <c r="G232" s="1">
        <v>9</v>
      </c>
      <c r="H232" s="1">
        <v>3</v>
      </c>
      <c r="I232" s="1">
        <v>87</v>
      </c>
      <c r="J232" s="1">
        <v>85</v>
      </c>
      <c r="K232" s="6">
        <f>ROUNDUP(最重要的表!AD203*最重要的表!$J$34,0)</f>
        <v>165944</v>
      </c>
      <c r="L232" s="7">
        <f>ROUNDUP(最重要的表!AE203*最重要的表!$J$34,0)</f>
        <v>12699</v>
      </c>
      <c r="M232" s="8">
        <f>ROUNDUP(最重要的表!AF203*最重要的表!$J$34,0)</f>
        <v>7938</v>
      </c>
      <c r="N232" s="6">
        <f>ROUNDUP(最重要的表!AG203*最重要的表!$J$34,0)</f>
        <v>3202</v>
      </c>
      <c r="O232" s="7">
        <f>ROUNDUP(最重要的表!AH203*最重要的表!$J$34,0)</f>
        <v>245</v>
      </c>
      <c r="P232" s="8">
        <f>ROUNDUP(最重要的表!AI203*最重要的表!$J$34,0)</f>
        <v>155</v>
      </c>
      <c r="Q232" s="1">
        <f t="shared" si="26"/>
        <v>418902</v>
      </c>
      <c r="R232" s="1">
        <f t="shared" si="27"/>
        <v>32054</v>
      </c>
      <c r="S232" s="1">
        <f t="shared" si="28"/>
        <v>20183</v>
      </c>
      <c r="T232" s="1">
        <v>75000</v>
      </c>
      <c r="U232" s="1">
        <v>0</v>
      </c>
      <c r="V232" s="1">
        <v>9500000</v>
      </c>
      <c r="Y232" s="1">
        <f t="shared" si="25"/>
        <v>1</v>
      </c>
      <c r="Z232" s="1">
        <f t="shared" si="24"/>
        <v>1</v>
      </c>
      <c r="AA232" s="1">
        <f t="shared" si="29"/>
        <v>0</v>
      </c>
    </row>
    <row r="233" spans="1:27" x14ac:dyDescent="0.25">
      <c r="A233" s="1">
        <f t="shared" si="30"/>
        <v>11413</v>
      </c>
      <c r="B233" s="1">
        <v>1</v>
      </c>
      <c r="C233" s="1" t="s">
        <v>63</v>
      </c>
      <c r="D233" s="1">
        <v>10</v>
      </c>
      <c r="E233" s="1" t="s">
        <v>259</v>
      </c>
      <c r="F233" s="1">
        <v>49</v>
      </c>
      <c r="G233" s="1">
        <v>9</v>
      </c>
      <c r="H233" s="1">
        <v>4</v>
      </c>
      <c r="I233" s="1">
        <v>90</v>
      </c>
      <c r="J233" s="1">
        <v>90</v>
      </c>
      <c r="K233" s="6">
        <f>ROUNDUP(最重要的表!AD204*最重要的表!$J$34,0)</f>
        <v>172542</v>
      </c>
      <c r="L233" s="7">
        <f>ROUNDUP(最重要的表!AE204*最重要的表!$J$34,0)</f>
        <v>13204</v>
      </c>
      <c r="M233" s="8">
        <f>ROUNDUP(最重要的表!AF204*最重要的表!$J$34,0)</f>
        <v>8253</v>
      </c>
      <c r="N233" s="6">
        <f>ROUNDUP(最重要的表!AG204*最重要的表!$J$34,0)</f>
        <v>3338</v>
      </c>
      <c r="O233" s="7">
        <f>ROUNDUP(最重要的表!AH204*最重要的表!$J$34,0)</f>
        <v>256</v>
      </c>
      <c r="P233" s="8">
        <f>ROUNDUP(最重要的表!AI204*最重要的表!$J$34,0)</f>
        <v>160</v>
      </c>
      <c r="Q233" s="1">
        <f t="shared" si="26"/>
        <v>436244</v>
      </c>
      <c r="R233" s="1">
        <f t="shared" si="27"/>
        <v>33428</v>
      </c>
      <c r="S233" s="1">
        <f t="shared" si="28"/>
        <v>20893</v>
      </c>
      <c r="T233" s="1">
        <v>76000</v>
      </c>
      <c r="U233" s="1">
        <v>0</v>
      </c>
      <c r="V233" s="1">
        <v>9600000</v>
      </c>
      <c r="Y233" s="1">
        <f t="shared" si="25"/>
        <v>1</v>
      </c>
      <c r="Z233" s="1">
        <f t="shared" si="24"/>
        <v>1</v>
      </c>
      <c r="AA233" s="1">
        <f t="shared" si="29"/>
        <v>0</v>
      </c>
    </row>
    <row r="234" spans="1:27" x14ac:dyDescent="0.25">
      <c r="A234" s="1">
        <f t="shared" si="30"/>
        <v>11414</v>
      </c>
      <c r="B234" s="1">
        <v>1</v>
      </c>
      <c r="C234" s="1" t="s">
        <v>63</v>
      </c>
      <c r="D234" s="1">
        <v>10</v>
      </c>
      <c r="E234" s="1" t="s">
        <v>260</v>
      </c>
      <c r="F234" s="1">
        <v>50</v>
      </c>
      <c r="G234" s="1">
        <v>10</v>
      </c>
      <c r="H234" s="1">
        <v>0</v>
      </c>
      <c r="I234" s="1">
        <v>0</v>
      </c>
      <c r="J234" s="1">
        <v>90</v>
      </c>
      <c r="K234" s="6">
        <f>ROUNDUP(最重要的表!AD205*最重要的表!$J$34,0)</f>
        <v>190051</v>
      </c>
      <c r="L234" s="7">
        <f>ROUNDUP(最重要的表!AE205*最重要的表!$J$34,0)</f>
        <v>14543</v>
      </c>
      <c r="M234" s="8">
        <f>ROUNDUP(最重要的表!AF205*最重要的表!$J$34,0)</f>
        <v>9090</v>
      </c>
      <c r="N234" s="6">
        <f>ROUNDUP(最重要的表!AG205*最重要的表!$J$34,0)</f>
        <v>3668</v>
      </c>
      <c r="O234" s="7">
        <f>ROUNDUP(最重要的表!AH205*最重要的表!$J$34,0)</f>
        <v>281</v>
      </c>
      <c r="P234" s="8">
        <f>ROUNDUP(最重要的表!AI205*最重要的表!$J$34,0)</f>
        <v>176</v>
      </c>
      <c r="Q234" s="6">
        <f t="shared" si="26"/>
        <v>479823</v>
      </c>
      <c r="R234" s="7">
        <f t="shared" si="27"/>
        <v>36742</v>
      </c>
      <c r="S234" s="8">
        <f t="shared" si="28"/>
        <v>22994</v>
      </c>
      <c r="T234" s="1">
        <v>0</v>
      </c>
      <c r="U234" s="1">
        <v>0</v>
      </c>
      <c r="V234" s="1">
        <v>0</v>
      </c>
      <c r="Y234" s="1">
        <f t="shared" si="25"/>
        <v>1</v>
      </c>
      <c r="AA234" s="1">
        <f t="shared" si="29"/>
        <v>0</v>
      </c>
    </row>
    <row r="235" spans="1:27" x14ac:dyDescent="0.25">
      <c r="A235" s="1">
        <f t="shared" si="30"/>
        <v>11415</v>
      </c>
      <c r="B235" s="1">
        <v>1</v>
      </c>
      <c r="C235" s="1" t="s">
        <v>63</v>
      </c>
      <c r="D235" s="1">
        <v>8</v>
      </c>
      <c r="E235" s="1" t="s">
        <v>377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6">
        <f>ROUNDUP(最重要的表!AD206*最重要的表!$J$35,0)</f>
        <v>3517</v>
      </c>
      <c r="L235" s="7">
        <f>ROUNDUP(最重要的表!AE206*最重要的表!$J$35,0)</f>
        <v>270</v>
      </c>
      <c r="M235" s="8">
        <f>ROUNDUP(最重要的表!AF206*最重要的表!$J$35,0)</f>
        <v>170</v>
      </c>
      <c r="N235" s="6">
        <f>ROUNDUP(最重要的表!AG206*最重要的表!$J$35,0)</f>
        <v>76</v>
      </c>
      <c r="O235" s="7">
        <f>ROUNDUP(最重要的表!AH206*最重要的表!$J$35,0)</f>
        <v>6</v>
      </c>
      <c r="P235" s="8">
        <f>ROUNDUP(最重要的表!AI206*最重要的表!$J$35,0)</f>
        <v>5</v>
      </c>
      <c r="Q235" s="6">
        <f t="shared" si="26"/>
        <v>9521</v>
      </c>
      <c r="R235" s="7">
        <f t="shared" si="27"/>
        <v>744</v>
      </c>
      <c r="S235" s="8">
        <f t="shared" si="28"/>
        <v>565</v>
      </c>
      <c r="T235" s="6">
        <v>50</v>
      </c>
      <c r="U235" s="7">
        <v>0</v>
      </c>
      <c r="V235" s="8">
        <v>9000</v>
      </c>
      <c r="Y235" s="1">
        <f t="shared" si="25"/>
        <v>1</v>
      </c>
      <c r="Z235" s="1">
        <f>IF(L235&gt;L236,0,1)</f>
        <v>1</v>
      </c>
      <c r="AA235" s="1">
        <f t="shared" si="29"/>
        <v>0</v>
      </c>
    </row>
    <row r="236" spans="1:27" x14ac:dyDescent="0.25">
      <c r="A236" s="1">
        <f t="shared" si="30"/>
        <v>11421</v>
      </c>
      <c r="B236" s="1">
        <v>1</v>
      </c>
      <c r="C236" s="1" t="s">
        <v>63</v>
      </c>
      <c r="D236" s="1">
        <v>8</v>
      </c>
      <c r="E236" s="1" t="s">
        <v>378</v>
      </c>
      <c r="F236" s="1">
        <v>1</v>
      </c>
      <c r="G236" s="1">
        <v>0</v>
      </c>
      <c r="H236" s="1">
        <v>1</v>
      </c>
      <c r="I236" s="1">
        <v>5</v>
      </c>
      <c r="J236" s="1">
        <v>0</v>
      </c>
      <c r="K236" s="6">
        <f>ROUNDUP(最重要的表!AD207*最重要的表!$J$35,0)</f>
        <v>4044</v>
      </c>
      <c r="L236" s="7">
        <f>ROUNDUP(最重要的表!AE207*最重要的表!$J$35,0)</f>
        <v>310</v>
      </c>
      <c r="M236" s="8">
        <f>ROUNDUP(最重要的表!AF207*最重要的表!$J$35,0)</f>
        <v>195</v>
      </c>
      <c r="N236" s="6">
        <f>ROUNDUP(最重要的表!AG207*最重要的表!$J$35,0)</f>
        <v>91</v>
      </c>
      <c r="O236" s="7">
        <f>ROUNDUP(最重要的表!AH207*最重要的表!$J$35,0)</f>
        <v>7</v>
      </c>
      <c r="P236" s="8">
        <f>ROUNDUP(最重要的表!AI207*最重要的表!$J$35,0)</f>
        <v>5</v>
      </c>
      <c r="Q236" s="1">
        <f t="shared" si="26"/>
        <v>11233</v>
      </c>
      <c r="R236" s="1">
        <f t="shared" si="27"/>
        <v>863</v>
      </c>
      <c r="S236" s="1">
        <f t="shared" si="28"/>
        <v>590</v>
      </c>
      <c r="T236" s="1">
        <v>180</v>
      </c>
      <c r="U236" s="1">
        <v>0</v>
      </c>
      <c r="V236" s="1">
        <v>25000</v>
      </c>
      <c r="Y236" s="1">
        <f t="shared" si="25"/>
        <v>1</v>
      </c>
      <c r="Z236" s="1">
        <f t="shared" ref="Z236:Z284" si="31">IF(L236&gt;L237,0,1)</f>
        <v>1</v>
      </c>
      <c r="AA236" s="1">
        <f t="shared" si="29"/>
        <v>0</v>
      </c>
    </row>
    <row r="237" spans="1:27" x14ac:dyDescent="0.25">
      <c r="A237" s="1">
        <f t="shared" si="30"/>
        <v>11422</v>
      </c>
      <c r="B237" s="1">
        <v>1</v>
      </c>
      <c r="C237" s="1" t="s">
        <v>63</v>
      </c>
      <c r="D237" s="1">
        <v>8</v>
      </c>
      <c r="E237" s="1" t="s">
        <v>130</v>
      </c>
      <c r="F237" s="1">
        <v>2</v>
      </c>
      <c r="G237" s="1">
        <v>0</v>
      </c>
      <c r="H237" s="1">
        <v>2</v>
      </c>
      <c r="I237" s="1">
        <v>5</v>
      </c>
      <c r="J237" s="1">
        <v>0</v>
      </c>
      <c r="K237" s="6">
        <f>ROUNDUP(最重要的表!AD208*最重要的表!$J$35,0)</f>
        <v>4569</v>
      </c>
      <c r="L237" s="7">
        <f>ROUNDUP(最重要的表!AE208*最重要的表!$J$35,0)</f>
        <v>350</v>
      </c>
      <c r="M237" s="8">
        <f>ROUNDUP(最重要的表!AF208*最重要的表!$J$35,0)</f>
        <v>219</v>
      </c>
      <c r="N237" s="6">
        <f>ROUNDUP(最重要的表!AG208*最重要的表!$J$35,0)</f>
        <v>91</v>
      </c>
      <c r="O237" s="7">
        <f>ROUNDUP(最重要的表!AH208*最重要的表!$J$35,0)</f>
        <v>7</v>
      </c>
      <c r="P237" s="8">
        <f>ROUNDUP(最重要的表!AI208*最重要的表!$J$35,0)</f>
        <v>5</v>
      </c>
      <c r="Q237" s="1">
        <f t="shared" si="26"/>
        <v>11758</v>
      </c>
      <c r="R237" s="1">
        <f t="shared" si="27"/>
        <v>903</v>
      </c>
      <c r="S237" s="1">
        <f t="shared" si="28"/>
        <v>614</v>
      </c>
      <c r="T237" s="1">
        <v>350</v>
      </c>
      <c r="U237" s="1">
        <v>0</v>
      </c>
      <c r="V237" s="1">
        <v>43000</v>
      </c>
      <c r="Y237" s="1">
        <f t="shared" si="25"/>
        <v>1</v>
      </c>
      <c r="Z237" s="1">
        <f t="shared" si="31"/>
        <v>1</v>
      </c>
      <c r="AA237" s="1">
        <f t="shared" si="29"/>
        <v>0</v>
      </c>
    </row>
    <row r="238" spans="1:27" x14ac:dyDescent="0.25">
      <c r="A238" s="1">
        <f t="shared" si="30"/>
        <v>11423</v>
      </c>
      <c r="B238" s="1">
        <v>1</v>
      </c>
      <c r="C238" s="1" t="s">
        <v>63</v>
      </c>
      <c r="D238" s="1">
        <v>8</v>
      </c>
      <c r="E238" s="1" t="s">
        <v>159</v>
      </c>
      <c r="F238" s="1">
        <v>3</v>
      </c>
      <c r="G238" s="1">
        <v>0</v>
      </c>
      <c r="H238" s="1">
        <v>3</v>
      </c>
      <c r="I238" s="1">
        <v>5</v>
      </c>
      <c r="J238" s="1">
        <v>0</v>
      </c>
      <c r="K238" s="6">
        <f>ROUNDUP(最重要的表!AD209*最重要的表!$J$35,0)</f>
        <v>5096</v>
      </c>
      <c r="L238" s="7">
        <f>ROUNDUP(最重要的表!AE209*最重要的表!$J$35,0)</f>
        <v>390</v>
      </c>
      <c r="M238" s="8">
        <f>ROUNDUP(最重要的表!AF209*最重要的表!$J$35,0)</f>
        <v>244</v>
      </c>
      <c r="N238" s="6">
        <f>ROUNDUP(最重要的表!AG209*最重要的表!$J$35,0)</f>
        <v>106</v>
      </c>
      <c r="O238" s="7">
        <f>ROUNDUP(最重要的表!AH209*最重要的表!$J$35,0)</f>
        <v>9</v>
      </c>
      <c r="P238" s="8">
        <f>ROUNDUP(最重要的表!AI209*最重要的表!$J$35,0)</f>
        <v>6</v>
      </c>
      <c r="Q238" s="1">
        <f t="shared" si="26"/>
        <v>13470</v>
      </c>
      <c r="R238" s="1">
        <f t="shared" si="27"/>
        <v>1101</v>
      </c>
      <c r="S238" s="1">
        <f t="shared" si="28"/>
        <v>718</v>
      </c>
      <c r="T238" s="1">
        <v>600</v>
      </c>
      <c r="U238" s="1">
        <v>0</v>
      </c>
      <c r="V238" s="1">
        <v>67000</v>
      </c>
      <c r="Y238" s="1">
        <f t="shared" si="25"/>
        <v>1</v>
      </c>
      <c r="Z238" s="1">
        <f t="shared" si="31"/>
        <v>1</v>
      </c>
      <c r="AA238" s="1">
        <f t="shared" si="29"/>
        <v>0</v>
      </c>
    </row>
    <row r="239" spans="1:27" x14ac:dyDescent="0.25">
      <c r="A239" s="1">
        <f t="shared" si="30"/>
        <v>11424</v>
      </c>
      <c r="B239" s="1">
        <v>1</v>
      </c>
      <c r="C239" s="1" t="s">
        <v>63</v>
      </c>
      <c r="D239" s="1">
        <v>8</v>
      </c>
      <c r="E239" s="1" t="s">
        <v>160</v>
      </c>
      <c r="F239" s="1">
        <v>4</v>
      </c>
      <c r="G239" s="1">
        <v>0</v>
      </c>
      <c r="H239" s="1">
        <v>4</v>
      </c>
      <c r="I239" s="1">
        <v>20</v>
      </c>
      <c r="J239" s="1">
        <v>5</v>
      </c>
      <c r="K239" s="6">
        <f>ROUNDUP(最重要的表!AD210*最重要的表!$J$35,0)</f>
        <v>5622</v>
      </c>
      <c r="L239" s="7">
        <f>ROUNDUP(最重要的表!AE210*最重要的表!$J$35,0)</f>
        <v>431</v>
      </c>
      <c r="M239" s="8">
        <f>ROUNDUP(最重要的表!AF210*最重要的表!$J$35,0)</f>
        <v>270</v>
      </c>
      <c r="N239" s="6">
        <f>ROUNDUP(最重要的表!AG210*最重要的表!$J$35,0)</f>
        <v>121</v>
      </c>
      <c r="O239" s="7">
        <f>ROUNDUP(最重要的表!AH210*最重要的表!$J$35,0)</f>
        <v>10</v>
      </c>
      <c r="P239" s="8">
        <f>ROUNDUP(最重要的表!AI210*最重要的表!$J$35,0)</f>
        <v>6</v>
      </c>
      <c r="Q239" s="1">
        <f t="shared" si="26"/>
        <v>15181</v>
      </c>
      <c r="R239" s="1">
        <f t="shared" si="27"/>
        <v>1221</v>
      </c>
      <c r="S239" s="1">
        <f t="shared" si="28"/>
        <v>744</v>
      </c>
      <c r="T239" s="1">
        <v>1000</v>
      </c>
      <c r="U239" s="1">
        <v>0</v>
      </c>
      <c r="V239" s="1">
        <v>100000</v>
      </c>
      <c r="Y239" s="1">
        <f t="shared" si="25"/>
        <v>1</v>
      </c>
      <c r="Z239" s="1">
        <f t="shared" si="31"/>
        <v>1</v>
      </c>
      <c r="AA239" s="1">
        <f t="shared" si="29"/>
        <v>0</v>
      </c>
    </row>
    <row r="240" spans="1:27" x14ac:dyDescent="0.25">
      <c r="A240" s="1">
        <f t="shared" si="30"/>
        <v>11425</v>
      </c>
      <c r="B240" s="1">
        <v>1</v>
      </c>
      <c r="C240" s="1" t="s">
        <v>63</v>
      </c>
      <c r="D240" s="1">
        <v>8</v>
      </c>
      <c r="E240" s="1" t="s">
        <v>55</v>
      </c>
      <c r="F240" s="1">
        <v>5</v>
      </c>
      <c r="G240" s="1">
        <v>1</v>
      </c>
      <c r="H240" s="1">
        <v>0</v>
      </c>
      <c r="I240" s="1">
        <v>20</v>
      </c>
      <c r="J240" s="1">
        <v>5</v>
      </c>
      <c r="K240" s="6">
        <f>ROUNDUP(最重要的表!AD211*最重要的表!$J$35,0)</f>
        <v>7019</v>
      </c>
      <c r="L240" s="7">
        <f>ROUNDUP(最重要的表!AE211*最重要的表!$J$35,0)</f>
        <v>538</v>
      </c>
      <c r="M240" s="8">
        <f>ROUNDUP(最重要的表!AF211*最重要的表!$J$35,0)</f>
        <v>336</v>
      </c>
      <c r="N240" s="6">
        <f>ROUNDUP(最重要的表!AG211*最重要的表!$J$35,0)</f>
        <v>136</v>
      </c>
      <c r="O240" s="7">
        <f>ROUNDUP(最重要的表!AH211*最重要的表!$J$35,0)</f>
        <v>11</v>
      </c>
      <c r="P240" s="8">
        <f>ROUNDUP(最重要的表!AI211*最重要的表!$J$35,0)</f>
        <v>7</v>
      </c>
      <c r="Q240" s="6">
        <f t="shared" si="26"/>
        <v>17763</v>
      </c>
      <c r="R240" s="7">
        <f t="shared" si="27"/>
        <v>1407</v>
      </c>
      <c r="S240" s="8">
        <f t="shared" si="28"/>
        <v>889</v>
      </c>
      <c r="T240" s="6">
        <v>1500</v>
      </c>
      <c r="U240" s="7">
        <v>0</v>
      </c>
      <c r="V240" s="8">
        <v>140000</v>
      </c>
      <c r="Y240" s="1">
        <f t="shared" si="25"/>
        <v>1</v>
      </c>
      <c r="Z240" s="1">
        <f t="shared" si="31"/>
        <v>1</v>
      </c>
      <c r="AA240" s="1">
        <f t="shared" si="29"/>
        <v>0</v>
      </c>
    </row>
    <row r="241" spans="1:27" x14ac:dyDescent="0.25">
      <c r="A241" s="1">
        <f t="shared" si="30"/>
        <v>11431</v>
      </c>
      <c r="B241" s="1">
        <v>1</v>
      </c>
      <c r="C241" s="1" t="s">
        <v>63</v>
      </c>
      <c r="D241" s="1">
        <v>8</v>
      </c>
      <c r="E241" s="1" t="s">
        <v>379</v>
      </c>
      <c r="F241" s="1">
        <v>6</v>
      </c>
      <c r="G241" s="1">
        <v>1</v>
      </c>
      <c r="H241" s="1">
        <v>1</v>
      </c>
      <c r="I241" s="1">
        <v>20</v>
      </c>
      <c r="J241" s="1">
        <v>5</v>
      </c>
      <c r="K241" s="6">
        <f>ROUNDUP(最重要的表!AD212*最重要的表!$J$35,0)</f>
        <v>7861</v>
      </c>
      <c r="L241" s="7">
        <f>ROUNDUP(最重要的表!AE212*最重要的表!$J$35,0)</f>
        <v>602</v>
      </c>
      <c r="M241" s="8">
        <f>ROUNDUP(最重要的表!AF212*最重要的表!$J$35,0)</f>
        <v>377</v>
      </c>
      <c r="N241" s="6">
        <f>ROUNDUP(最重要的表!AG212*最重要的表!$J$35,0)</f>
        <v>166</v>
      </c>
      <c r="O241" s="7">
        <f>ROUNDUP(最重要的表!AH212*最重要的表!$J$35,0)</f>
        <v>13</v>
      </c>
      <c r="P241" s="8">
        <f>ROUNDUP(最重要的表!AI212*最重要的表!$J$35,0)</f>
        <v>9</v>
      </c>
      <c r="Q241" s="1">
        <f t="shared" si="26"/>
        <v>20975</v>
      </c>
      <c r="R241" s="1">
        <f t="shared" si="27"/>
        <v>1629</v>
      </c>
      <c r="S241" s="1">
        <f t="shared" si="28"/>
        <v>1088</v>
      </c>
      <c r="T241" s="1">
        <v>2500</v>
      </c>
      <c r="U241" s="1">
        <v>0</v>
      </c>
      <c r="V241" s="1">
        <v>210000</v>
      </c>
      <c r="Y241" s="1">
        <f t="shared" si="25"/>
        <v>1</v>
      </c>
      <c r="Z241" s="1">
        <f t="shared" si="31"/>
        <v>1</v>
      </c>
      <c r="AA241" s="1">
        <f t="shared" si="29"/>
        <v>0</v>
      </c>
    </row>
    <row r="242" spans="1:27" x14ac:dyDescent="0.25">
      <c r="A242" s="1">
        <f t="shared" si="30"/>
        <v>11432</v>
      </c>
      <c r="B242" s="1">
        <v>1</v>
      </c>
      <c r="C242" s="1" t="s">
        <v>63</v>
      </c>
      <c r="D242" s="1">
        <v>8</v>
      </c>
      <c r="E242" s="1" t="s">
        <v>132</v>
      </c>
      <c r="F242" s="1">
        <v>7</v>
      </c>
      <c r="G242" s="1">
        <v>1</v>
      </c>
      <c r="H242" s="1">
        <v>2</v>
      </c>
      <c r="I242" s="1">
        <v>20</v>
      </c>
      <c r="J242" s="1">
        <v>5</v>
      </c>
      <c r="K242" s="6">
        <f>ROUNDUP(最重要的表!AD213*最重要的表!$J$35,0)</f>
        <v>8717</v>
      </c>
      <c r="L242" s="7">
        <f>ROUNDUP(最重要的表!AE213*最重要的表!$J$35,0)</f>
        <v>667</v>
      </c>
      <c r="M242" s="8">
        <f>ROUNDUP(最重要的表!AF213*最重要的表!$J$35,0)</f>
        <v>418</v>
      </c>
      <c r="N242" s="6">
        <f>ROUNDUP(最重要的表!AG213*最重要的表!$J$35,0)</f>
        <v>181</v>
      </c>
      <c r="O242" s="7">
        <f>ROUNDUP(最重要的表!AH213*最重要的表!$J$35,0)</f>
        <v>14</v>
      </c>
      <c r="P242" s="8">
        <f>ROUNDUP(最重要的表!AI213*最重要的表!$J$35,0)</f>
        <v>10</v>
      </c>
      <c r="Q242" s="1">
        <f t="shared" si="26"/>
        <v>23016</v>
      </c>
      <c r="R242" s="1">
        <f t="shared" si="27"/>
        <v>1773</v>
      </c>
      <c r="S242" s="1">
        <f t="shared" si="28"/>
        <v>1208</v>
      </c>
      <c r="T242" s="1">
        <v>3500</v>
      </c>
      <c r="U242" s="1">
        <v>0</v>
      </c>
      <c r="V242" s="1">
        <v>270000</v>
      </c>
      <c r="Y242" s="1">
        <f t="shared" si="25"/>
        <v>1</v>
      </c>
      <c r="Z242" s="1">
        <f t="shared" si="31"/>
        <v>1</v>
      </c>
      <c r="AA242" s="1">
        <f t="shared" si="29"/>
        <v>0</v>
      </c>
    </row>
    <row r="243" spans="1:27" x14ac:dyDescent="0.25">
      <c r="A243" s="1">
        <f t="shared" si="30"/>
        <v>11433</v>
      </c>
      <c r="B243" s="1">
        <v>1</v>
      </c>
      <c r="C243" s="1" t="s">
        <v>63</v>
      </c>
      <c r="D243" s="1">
        <v>8</v>
      </c>
      <c r="E243" s="1" t="s">
        <v>133</v>
      </c>
      <c r="F243" s="1">
        <v>8</v>
      </c>
      <c r="G243" s="1">
        <v>1</v>
      </c>
      <c r="H243" s="1">
        <v>3</v>
      </c>
      <c r="I243" s="1">
        <v>20</v>
      </c>
      <c r="J243" s="1">
        <v>5</v>
      </c>
      <c r="K243" s="6">
        <f>ROUNDUP(最重要的表!AD214*最重要的表!$J$35,0)</f>
        <v>9559</v>
      </c>
      <c r="L243" s="7">
        <f>ROUNDUP(最重要的表!AE214*最重要的表!$J$35,0)</f>
        <v>732</v>
      </c>
      <c r="M243" s="8">
        <f>ROUNDUP(最重要的表!AF214*最重要的表!$J$35,0)</f>
        <v>458</v>
      </c>
      <c r="N243" s="6">
        <f>ROUNDUP(最重要的表!AG214*最重要的表!$J$35,0)</f>
        <v>211</v>
      </c>
      <c r="O243" s="7">
        <f>ROUNDUP(最重要的表!AH214*最重要的表!$J$35,0)</f>
        <v>17</v>
      </c>
      <c r="P243" s="8">
        <f>ROUNDUP(最重要的表!AI214*最重要的表!$J$35,0)</f>
        <v>11</v>
      </c>
      <c r="Q243" s="1">
        <f t="shared" si="26"/>
        <v>26228</v>
      </c>
      <c r="R243" s="1">
        <f t="shared" si="27"/>
        <v>2075</v>
      </c>
      <c r="S243" s="1">
        <f t="shared" si="28"/>
        <v>1327</v>
      </c>
      <c r="T243" s="1">
        <v>5000</v>
      </c>
      <c r="U243" s="1">
        <v>0</v>
      </c>
      <c r="V243" s="1">
        <v>360000</v>
      </c>
      <c r="Y243" s="1">
        <f t="shared" si="25"/>
        <v>1</v>
      </c>
      <c r="Z243" s="1">
        <f t="shared" si="31"/>
        <v>1</v>
      </c>
      <c r="AA243" s="1">
        <f t="shared" si="29"/>
        <v>0</v>
      </c>
    </row>
    <row r="244" spans="1:27" x14ac:dyDescent="0.25">
      <c r="A244" s="1">
        <f t="shared" si="30"/>
        <v>11434</v>
      </c>
      <c r="B244" s="1">
        <v>1</v>
      </c>
      <c r="C244" s="1" t="s">
        <v>63</v>
      </c>
      <c r="D244" s="1">
        <v>8</v>
      </c>
      <c r="E244" s="1" t="s">
        <v>134</v>
      </c>
      <c r="F244" s="1">
        <v>9</v>
      </c>
      <c r="G244" s="1">
        <v>1</v>
      </c>
      <c r="H244" s="1">
        <v>4</v>
      </c>
      <c r="I244" s="1">
        <v>30</v>
      </c>
      <c r="J244" s="1">
        <v>15</v>
      </c>
      <c r="K244" s="6">
        <f>ROUNDUP(最重要的表!AD215*最重要的表!$J$35,0)</f>
        <v>10416</v>
      </c>
      <c r="L244" s="7">
        <f>ROUNDUP(最重要的表!AE215*最重要的表!$J$35,0)</f>
        <v>797</v>
      </c>
      <c r="M244" s="8">
        <f>ROUNDUP(最重要的表!AF215*最重要的表!$J$35,0)</f>
        <v>500</v>
      </c>
      <c r="N244" s="6">
        <f>ROUNDUP(最重要的表!AG215*最重要的表!$J$35,0)</f>
        <v>242</v>
      </c>
      <c r="O244" s="7">
        <f>ROUNDUP(最重要的表!AH215*最重要的表!$J$35,0)</f>
        <v>19</v>
      </c>
      <c r="P244" s="8">
        <f>ROUNDUP(最重要的表!AI215*最重要的表!$J$35,0)</f>
        <v>12</v>
      </c>
      <c r="Q244" s="1">
        <f t="shared" si="26"/>
        <v>29534</v>
      </c>
      <c r="R244" s="1">
        <f t="shared" si="27"/>
        <v>2298</v>
      </c>
      <c r="S244" s="1">
        <f t="shared" si="28"/>
        <v>1448</v>
      </c>
      <c r="T244" s="1">
        <v>6500</v>
      </c>
      <c r="U244" s="1">
        <v>0</v>
      </c>
      <c r="V244" s="1">
        <v>450000</v>
      </c>
      <c r="Y244" s="1">
        <f t="shared" si="25"/>
        <v>1</v>
      </c>
      <c r="Z244" s="1">
        <f t="shared" si="31"/>
        <v>1</v>
      </c>
      <c r="AA244" s="1">
        <f t="shared" si="29"/>
        <v>0</v>
      </c>
    </row>
    <row r="245" spans="1:27" x14ac:dyDescent="0.25">
      <c r="A245" s="1">
        <f t="shared" si="30"/>
        <v>11435</v>
      </c>
      <c r="B245" s="1">
        <v>1</v>
      </c>
      <c r="C245" s="1" t="s">
        <v>63</v>
      </c>
      <c r="D245" s="1">
        <v>8</v>
      </c>
      <c r="E245" s="1" t="s">
        <v>56</v>
      </c>
      <c r="F245" s="1">
        <v>10</v>
      </c>
      <c r="G245" s="1">
        <v>2</v>
      </c>
      <c r="H245" s="1">
        <v>0</v>
      </c>
      <c r="I245" s="1">
        <v>30</v>
      </c>
      <c r="J245" s="1">
        <v>15</v>
      </c>
      <c r="K245" s="6">
        <f>ROUNDUP(最重要的表!AD216*最重要的表!$J$35,0)</f>
        <v>12625</v>
      </c>
      <c r="L245" s="7">
        <f>ROUNDUP(最重要的表!AE216*最重要的表!$J$35,0)</f>
        <v>966</v>
      </c>
      <c r="M245" s="8">
        <f>ROUNDUP(最重要的表!AF216*最重要的表!$J$35,0)</f>
        <v>604</v>
      </c>
      <c r="N245" s="6">
        <f>ROUNDUP(最重要的表!AG216*最重要的表!$J$35,0)</f>
        <v>242</v>
      </c>
      <c r="O245" s="7">
        <f>ROUNDUP(最重要的表!AH216*最重要的表!$J$35,0)</f>
        <v>19</v>
      </c>
      <c r="P245" s="8">
        <f>ROUNDUP(最重要的表!AI216*最重要的表!$J$35,0)</f>
        <v>12</v>
      </c>
      <c r="Q245" s="6">
        <f t="shared" si="26"/>
        <v>31743</v>
      </c>
      <c r="R245" s="7">
        <f t="shared" si="27"/>
        <v>2467</v>
      </c>
      <c r="S245" s="8">
        <f t="shared" si="28"/>
        <v>1552</v>
      </c>
      <c r="T245" s="6">
        <v>7500</v>
      </c>
      <c r="U245" s="7">
        <v>0</v>
      </c>
      <c r="V245" s="8">
        <v>580000</v>
      </c>
      <c r="Y245" s="1">
        <f t="shared" si="25"/>
        <v>1</v>
      </c>
      <c r="Z245" s="1">
        <f t="shared" si="31"/>
        <v>1</v>
      </c>
      <c r="AA245" s="1">
        <f t="shared" si="29"/>
        <v>0</v>
      </c>
    </row>
    <row r="246" spans="1:27" x14ac:dyDescent="0.25">
      <c r="A246" s="1">
        <f t="shared" si="30"/>
        <v>11441</v>
      </c>
      <c r="B246" s="1">
        <v>1</v>
      </c>
      <c r="C246" s="1" t="s">
        <v>63</v>
      </c>
      <c r="D246" s="1">
        <v>8</v>
      </c>
      <c r="E246" s="1" t="s">
        <v>380</v>
      </c>
      <c r="F246" s="1">
        <v>11</v>
      </c>
      <c r="G246" s="1">
        <v>2</v>
      </c>
      <c r="H246" s="1">
        <v>1</v>
      </c>
      <c r="I246" s="1">
        <v>30</v>
      </c>
      <c r="J246" s="1">
        <v>15</v>
      </c>
      <c r="K246" s="6">
        <f>ROUNDUP(最重要的表!AD217*最重要的表!$J$35,0)</f>
        <v>13767</v>
      </c>
      <c r="L246" s="7">
        <f>ROUNDUP(最重要的表!AE217*最重要的表!$J$35,0)</f>
        <v>1054</v>
      </c>
      <c r="M246" s="8">
        <f>ROUNDUP(最重要的表!AF217*最重要的表!$J$35,0)</f>
        <v>659</v>
      </c>
      <c r="N246" s="6">
        <f>ROUNDUP(最重要的表!AG217*最重要的表!$J$35,0)</f>
        <v>272</v>
      </c>
      <c r="O246" s="7">
        <f>ROUNDUP(最重要的表!AH217*最重要的表!$J$35,0)</f>
        <v>21</v>
      </c>
      <c r="P246" s="8">
        <f>ROUNDUP(最重要的表!AI217*最重要的表!$J$35,0)</f>
        <v>14</v>
      </c>
      <c r="Q246" s="1">
        <f t="shared" si="26"/>
        <v>35255</v>
      </c>
      <c r="R246" s="1">
        <f t="shared" si="27"/>
        <v>2713</v>
      </c>
      <c r="S246" s="1">
        <f t="shared" si="28"/>
        <v>1765</v>
      </c>
      <c r="T246" s="1">
        <v>8500</v>
      </c>
      <c r="U246" s="1">
        <v>0</v>
      </c>
      <c r="V246" s="1">
        <v>730000</v>
      </c>
      <c r="Y246" s="1">
        <f t="shared" si="25"/>
        <v>1</v>
      </c>
      <c r="Z246" s="1">
        <f t="shared" si="31"/>
        <v>1</v>
      </c>
      <c r="AA246" s="1">
        <f t="shared" si="29"/>
        <v>0</v>
      </c>
    </row>
    <row r="247" spans="1:27" x14ac:dyDescent="0.25">
      <c r="A247" s="1">
        <f t="shared" si="30"/>
        <v>11442</v>
      </c>
      <c r="B247" s="1">
        <v>1</v>
      </c>
      <c r="C247" s="1" t="s">
        <v>63</v>
      </c>
      <c r="D247" s="1">
        <v>8</v>
      </c>
      <c r="E247" s="1" t="s">
        <v>136</v>
      </c>
      <c r="F247" s="1">
        <v>12</v>
      </c>
      <c r="G247" s="1">
        <v>2</v>
      </c>
      <c r="H247" s="1">
        <v>2</v>
      </c>
      <c r="I247" s="1">
        <v>30</v>
      </c>
      <c r="J247" s="1">
        <v>15</v>
      </c>
      <c r="K247" s="6">
        <f>ROUNDUP(最重要的表!AD218*最重要的表!$J$35,0)</f>
        <v>14909</v>
      </c>
      <c r="L247" s="7">
        <f>ROUNDUP(最重要的表!AE218*最重要的表!$J$35,0)</f>
        <v>1141</v>
      </c>
      <c r="M247" s="8">
        <f>ROUNDUP(最重要的表!AF218*最重要的表!$J$35,0)</f>
        <v>713</v>
      </c>
      <c r="N247" s="6">
        <f>ROUNDUP(最重要的表!AG218*最重要的表!$J$35,0)</f>
        <v>287</v>
      </c>
      <c r="O247" s="7">
        <f>ROUNDUP(最重要的表!AH218*最重要的表!$J$35,0)</f>
        <v>22</v>
      </c>
      <c r="P247" s="8">
        <f>ROUNDUP(最重要的表!AI218*最重要的表!$J$35,0)</f>
        <v>14</v>
      </c>
      <c r="Q247" s="1">
        <f t="shared" si="26"/>
        <v>37582</v>
      </c>
      <c r="R247" s="1">
        <f t="shared" si="27"/>
        <v>2879</v>
      </c>
      <c r="S247" s="1">
        <f t="shared" si="28"/>
        <v>1819</v>
      </c>
      <c r="T247" s="1">
        <v>9000</v>
      </c>
      <c r="U247" s="1">
        <v>0</v>
      </c>
      <c r="V247" s="1">
        <v>870000</v>
      </c>
      <c r="Y247" s="1">
        <f t="shared" si="25"/>
        <v>1</v>
      </c>
      <c r="Z247" s="1">
        <f t="shared" si="31"/>
        <v>1</v>
      </c>
      <c r="AA247" s="1">
        <f t="shared" si="29"/>
        <v>0</v>
      </c>
    </row>
    <row r="248" spans="1:27" x14ac:dyDescent="0.25">
      <c r="A248" s="1">
        <f t="shared" si="30"/>
        <v>11443</v>
      </c>
      <c r="B248" s="1">
        <v>1</v>
      </c>
      <c r="C248" s="1" t="s">
        <v>63</v>
      </c>
      <c r="D248" s="1">
        <v>8</v>
      </c>
      <c r="E248" s="1" t="s">
        <v>137</v>
      </c>
      <c r="F248" s="1">
        <v>13</v>
      </c>
      <c r="G248" s="1">
        <v>2</v>
      </c>
      <c r="H248" s="1">
        <v>3</v>
      </c>
      <c r="I248" s="1">
        <v>30</v>
      </c>
      <c r="J248" s="1">
        <v>15</v>
      </c>
      <c r="K248" s="6">
        <f>ROUNDUP(最重要的表!AD219*最重要的表!$J$35,0)</f>
        <v>16051</v>
      </c>
      <c r="L248" s="7">
        <f>ROUNDUP(最重要的表!AE219*最重要的表!$J$35,0)</f>
        <v>1229</v>
      </c>
      <c r="M248" s="8">
        <f>ROUNDUP(最重要的表!AF219*最重要的表!$J$35,0)</f>
        <v>769</v>
      </c>
      <c r="N248" s="6">
        <f>ROUNDUP(最重要的表!AG219*最重要的表!$J$35,0)</f>
        <v>317</v>
      </c>
      <c r="O248" s="7">
        <f>ROUNDUP(最重要的表!AH219*最重要的表!$J$35,0)</f>
        <v>25</v>
      </c>
      <c r="P248" s="8">
        <f>ROUNDUP(最重要的表!AI219*最重要的表!$J$35,0)</f>
        <v>17</v>
      </c>
      <c r="Q248" s="1">
        <f t="shared" si="26"/>
        <v>41094</v>
      </c>
      <c r="R248" s="1">
        <f t="shared" si="27"/>
        <v>3204</v>
      </c>
      <c r="S248" s="1">
        <f t="shared" si="28"/>
        <v>2112</v>
      </c>
      <c r="T248" s="1">
        <v>10000</v>
      </c>
      <c r="U248" s="1">
        <v>0</v>
      </c>
      <c r="V248" s="1">
        <v>1050000</v>
      </c>
      <c r="Y248" s="1">
        <f t="shared" si="25"/>
        <v>1</v>
      </c>
      <c r="Z248" s="1">
        <f t="shared" si="31"/>
        <v>1</v>
      </c>
      <c r="AA248" s="1">
        <f t="shared" si="29"/>
        <v>0</v>
      </c>
    </row>
    <row r="249" spans="1:27" x14ac:dyDescent="0.25">
      <c r="A249" s="1">
        <f t="shared" si="30"/>
        <v>11444</v>
      </c>
      <c r="B249" s="1">
        <v>1</v>
      </c>
      <c r="C249" s="1" t="s">
        <v>63</v>
      </c>
      <c r="D249" s="1">
        <v>8</v>
      </c>
      <c r="E249" s="1" t="s">
        <v>138</v>
      </c>
      <c r="F249" s="1">
        <v>14</v>
      </c>
      <c r="G249" s="1">
        <v>2</v>
      </c>
      <c r="H249" s="1">
        <v>4</v>
      </c>
      <c r="I249" s="1">
        <v>40</v>
      </c>
      <c r="J249" s="1">
        <v>35</v>
      </c>
      <c r="K249" s="6">
        <f>ROUNDUP(最重要的表!AD220*最重要的表!$J$35,0)</f>
        <v>17193</v>
      </c>
      <c r="L249" s="7">
        <f>ROUNDUP(最重要的表!AE220*最重要的表!$J$35,0)</f>
        <v>1316</v>
      </c>
      <c r="M249" s="8">
        <f>ROUNDUP(最重要的表!AF220*最重要的表!$J$35,0)</f>
        <v>823</v>
      </c>
      <c r="N249" s="6">
        <f>ROUNDUP(最重要的表!AG220*最重要的表!$J$35,0)</f>
        <v>347</v>
      </c>
      <c r="O249" s="7">
        <f>ROUNDUP(最重要的表!AH220*最重要的表!$J$35,0)</f>
        <v>27</v>
      </c>
      <c r="P249" s="8">
        <f>ROUNDUP(最重要的表!AI220*最重要的表!$J$35,0)</f>
        <v>18</v>
      </c>
      <c r="Q249" s="1">
        <f t="shared" si="26"/>
        <v>44606</v>
      </c>
      <c r="R249" s="1">
        <f t="shared" si="27"/>
        <v>3449</v>
      </c>
      <c r="S249" s="1">
        <f t="shared" si="28"/>
        <v>2245</v>
      </c>
      <c r="T249" s="1">
        <v>11500</v>
      </c>
      <c r="U249" s="1">
        <v>0</v>
      </c>
      <c r="V249" s="1">
        <v>1270000</v>
      </c>
      <c r="Y249" s="1">
        <f t="shared" si="25"/>
        <v>1</v>
      </c>
      <c r="Z249" s="1">
        <f t="shared" si="31"/>
        <v>1</v>
      </c>
      <c r="AA249" s="1">
        <f t="shared" si="29"/>
        <v>0</v>
      </c>
    </row>
    <row r="250" spans="1:27" x14ac:dyDescent="0.25">
      <c r="A250" s="1">
        <f t="shared" si="30"/>
        <v>11445</v>
      </c>
      <c r="B250" s="1">
        <v>1</v>
      </c>
      <c r="C250" s="1" t="s">
        <v>63</v>
      </c>
      <c r="D250" s="1">
        <v>8</v>
      </c>
      <c r="E250" s="1" t="s">
        <v>57</v>
      </c>
      <c r="F250" s="1">
        <v>15</v>
      </c>
      <c r="G250" s="1">
        <v>3</v>
      </c>
      <c r="H250" s="1">
        <v>0</v>
      </c>
      <c r="I250" s="1">
        <v>40</v>
      </c>
      <c r="J250" s="1">
        <v>35</v>
      </c>
      <c r="K250" s="6">
        <f>ROUNDUP(最重要的表!AD221*最重要的表!$J$35,0)</f>
        <v>20199</v>
      </c>
      <c r="L250" s="7">
        <f>ROUNDUP(最重要的表!AE221*最重要的表!$J$35,0)</f>
        <v>1546</v>
      </c>
      <c r="M250" s="8">
        <f>ROUNDUP(最重要的表!AF221*最重要的表!$J$35,0)</f>
        <v>966</v>
      </c>
      <c r="N250" s="6">
        <f>ROUNDUP(最重要的表!AG221*最重要的表!$J$35,0)</f>
        <v>377</v>
      </c>
      <c r="O250" s="7">
        <f>ROUNDUP(最重要的表!AH221*最重要的表!$J$35,0)</f>
        <v>29</v>
      </c>
      <c r="P250" s="8">
        <f>ROUNDUP(最重要的表!AI221*最重要的表!$J$35,0)</f>
        <v>19</v>
      </c>
      <c r="Q250" s="6">
        <f t="shared" si="26"/>
        <v>49982</v>
      </c>
      <c r="R250" s="7">
        <f t="shared" si="27"/>
        <v>3837</v>
      </c>
      <c r="S250" s="8">
        <f t="shared" si="28"/>
        <v>2467</v>
      </c>
      <c r="T250" s="6">
        <v>13500</v>
      </c>
      <c r="U250" s="7">
        <v>0</v>
      </c>
      <c r="V250" s="8">
        <v>1500000</v>
      </c>
      <c r="Y250" s="1">
        <f t="shared" si="25"/>
        <v>1</v>
      </c>
      <c r="Z250" s="1">
        <f t="shared" si="31"/>
        <v>1</v>
      </c>
      <c r="AA250" s="1">
        <f t="shared" si="29"/>
        <v>0</v>
      </c>
    </row>
    <row r="251" spans="1:27" x14ac:dyDescent="0.25">
      <c r="A251" s="1">
        <f t="shared" si="30"/>
        <v>11451</v>
      </c>
      <c r="B251" s="1">
        <v>1</v>
      </c>
      <c r="C251" s="1" t="s">
        <v>63</v>
      </c>
      <c r="D251" s="1">
        <v>8</v>
      </c>
      <c r="E251" s="1" t="s">
        <v>261</v>
      </c>
      <c r="F251" s="1">
        <v>16</v>
      </c>
      <c r="G251" s="1">
        <v>3</v>
      </c>
      <c r="H251" s="1">
        <v>1</v>
      </c>
      <c r="I251" s="1">
        <v>40</v>
      </c>
      <c r="J251" s="1">
        <v>35</v>
      </c>
      <c r="K251" s="6">
        <f>ROUNDUP(最重要的表!AD222*最重要的表!$J$35,0)</f>
        <v>21116</v>
      </c>
      <c r="L251" s="7">
        <f>ROUNDUP(最重要的表!AE222*最重要的表!$J$35,0)</f>
        <v>1616</v>
      </c>
      <c r="M251" s="8">
        <f>ROUNDUP(最重要的表!AF222*最重要的表!$J$35,0)</f>
        <v>1011</v>
      </c>
      <c r="N251" s="6">
        <f>ROUNDUP(最重要的表!AG222*最重要的表!$J$35,0)</f>
        <v>406</v>
      </c>
      <c r="O251" s="7">
        <f>ROUNDUP(最重要的表!AH222*最重要的表!$J$35,0)</f>
        <v>32</v>
      </c>
      <c r="P251" s="8">
        <f>ROUNDUP(最重要的表!AI222*最重要的表!$J$35,0)</f>
        <v>20</v>
      </c>
      <c r="Q251" s="1">
        <f t="shared" si="26"/>
        <v>53190</v>
      </c>
      <c r="R251" s="1">
        <f t="shared" si="27"/>
        <v>4144</v>
      </c>
      <c r="S251" s="1">
        <f t="shared" si="28"/>
        <v>2591</v>
      </c>
      <c r="T251" s="1">
        <v>15000</v>
      </c>
      <c r="U251" s="1">
        <v>0</v>
      </c>
      <c r="V251" s="1">
        <v>1760000</v>
      </c>
      <c r="Y251" s="1">
        <f t="shared" si="25"/>
        <v>1</v>
      </c>
      <c r="Z251" s="1">
        <f t="shared" si="31"/>
        <v>1</v>
      </c>
      <c r="AA251" s="1">
        <f t="shared" si="29"/>
        <v>0</v>
      </c>
    </row>
    <row r="252" spans="1:27" x14ac:dyDescent="0.25">
      <c r="A252" s="1">
        <f t="shared" si="30"/>
        <v>11452</v>
      </c>
      <c r="B252" s="1">
        <v>1</v>
      </c>
      <c r="C252" s="1" t="s">
        <v>63</v>
      </c>
      <c r="D252" s="1">
        <v>8</v>
      </c>
      <c r="E252" s="1" t="s">
        <v>262</v>
      </c>
      <c r="F252" s="1">
        <v>17</v>
      </c>
      <c r="G252" s="1">
        <v>3</v>
      </c>
      <c r="H252" s="1">
        <v>2</v>
      </c>
      <c r="I252" s="1">
        <v>40</v>
      </c>
      <c r="J252" s="1">
        <v>35</v>
      </c>
      <c r="K252" s="6">
        <f>ROUNDUP(最重要的表!AD223*最重要的表!$J$35,0)</f>
        <v>22032</v>
      </c>
      <c r="L252" s="7">
        <f>ROUNDUP(最重要的表!AE223*最重要的表!$J$35,0)</f>
        <v>1686</v>
      </c>
      <c r="M252" s="8">
        <f>ROUNDUP(最重要的表!AF223*最重要的表!$J$35,0)</f>
        <v>1055</v>
      </c>
      <c r="N252" s="6">
        <f>ROUNDUP(最重要的表!AG223*最重要的表!$J$35,0)</f>
        <v>436</v>
      </c>
      <c r="O252" s="7">
        <f>ROUNDUP(最重要的表!AH223*最重要的表!$J$35,0)</f>
        <v>34</v>
      </c>
      <c r="P252" s="8">
        <f>ROUNDUP(最重要的表!AI223*最重要的表!$J$35,0)</f>
        <v>22</v>
      </c>
      <c r="Q252" s="1">
        <f t="shared" si="26"/>
        <v>56476</v>
      </c>
      <c r="R252" s="1">
        <f t="shared" si="27"/>
        <v>4372</v>
      </c>
      <c r="S252" s="1">
        <f t="shared" si="28"/>
        <v>2793</v>
      </c>
      <c r="T252" s="1">
        <v>17000</v>
      </c>
      <c r="U252" s="1">
        <v>0</v>
      </c>
      <c r="V252" s="1">
        <v>2000000</v>
      </c>
      <c r="Y252" s="1">
        <f t="shared" si="25"/>
        <v>1</v>
      </c>
      <c r="Z252" s="1">
        <f t="shared" si="31"/>
        <v>1</v>
      </c>
      <c r="AA252" s="1">
        <f t="shared" si="29"/>
        <v>0</v>
      </c>
    </row>
    <row r="253" spans="1:27" x14ac:dyDescent="0.25">
      <c r="A253" s="1">
        <f t="shared" si="30"/>
        <v>11453</v>
      </c>
      <c r="B253" s="1">
        <v>1</v>
      </c>
      <c r="C253" s="1" t="s">
        <v>63</v>
      </c>
      <c r="D253" s="1">
        <v>8</v>
      </c>
      <c r="E253" s="1" t="s">
        <v>263</v>
      </c>
      <c r="F253" s="1">
        <v>18</v>
      </c>
      <c r="G253" s="1">
        <v>3</v>
      </c>
      <c r="H253" s="1">
        <v>3</v>
      </c>
      <c r="I253" s="1">
        <v>40</v>
      </c>
      <c r="J253" s="1">
        <v>35</v>
      </c>
      <c r="K253" s="6">
        <f>ROUNDUP(最重要的表!AD224*最重要的表!$J$35,0)</f>
        <v>22935</v>
      </c>
      <c r="L253" s="7">
        <f>ROUNDUP(最重要的表!AE224*最重要的表!$J$35,0)</f>
        <v>1755</v>
      </c>
      <c r="M253" s="8">
        <f>ROUNDUP(最重要的表!AF224*最重要的表!$J$35,0)</f>
        <v>1098</v>
      </c>
      <c r="N253" s="6">
        <f>ROUNDUP(最重要的表!AG224*最重要的表!$J$35,0)</f>
        <v>452</v>
      </c>
      <c r="O253" s="7">
        <f>ROUNDUP(最重要的表!AH224*最重要的表!$J$35,0)</f>
        <v>35</v>
      </c>
      <c r="P253" s="8">
        <f>ROUNDUP(最重要的表!AI224*最重要的表!$J$35,0)</f>
        <v>22</v>
      </c>
      <c r="Q253" s="1">
        <f t="shared" si="26"/>
        <v>58643</v>
      </c>
      <c r="R253" s="1">
        <f t="shared" si="27"/>
        <v>4520</v>
      </c>
      <c r="S253" s="1">
        <f t="shared" si="28"/>
        <v>2836</v>
      </c>
      <c r="T253" s="1">
        <v>18500</v>
      </c>
      <c r="U253" s="1">
        <v>0</v>
      </c>
      <c r="V253" s="1">
        <v>2300000</v>
      </c>
      <c r="Y253" s="1">
        <f t="shared" si="25"/>
        <v>1</v>
      </c>
      <c r="Z253" s="1">
        <f t="shared" si="31"/>
        <v>1</v>
      </c>
      <c r="AA253" s="1">
        <f t="shared" si="29"/>
        <v>0</v>
      </c>
    </row>
    <row r="254" spans="1:27" x14ac:dyDescent="0.25">
      <c r="A254" s="1">
        <f t="shared" si="30"/>
        <v>11454</v>
      </c>
      <c r="B254" s="1">
        <v>1</v>
      </c>
      <c r="C254" s="1" t="s">
        <v>63</v>
      </c>
      <c r="D254" s="1">
        <v>8</v>
      </c>
      <c r="E254" s="1" t="s">
        <v>264</v>
      </c>
      <c r="F254" s="1">
        <v>19</v>
      </c>
      <c r="G254" s="1">
        <v>3</v>
      </c>
      <c r="H254" s="1">
        <v>4</v>
      </c>
      <c r="I254" s="1">
        <v>50</v>
      </c>
      <c r="J254" s="1">
        <v>45</v>
      </c>
      <c r="K254" s="6">
        <f>ROUNDUP(最重要的表!AD225*最重要的表!$J$35,0)</f>
        <v>23851</v>
      </c>
      <c r="L254" s="7">
        <f>ROUNDUP(最重要的表!AE225*最重要的表!$J$35,0)</f>
        <v>1826</v>
      </c>
      <c r="M254" s="8">
        <f>ROUNDUP(最重要的表!AF225*最重要的表!$J$35,0)</f>
        <v>1141</v>
      </c>
      <c r="N254" s="6">
        <f>ROUNDUP(最重要的表!AG225*最重要的表!$J$35,0)</f>
        <v>482</v>
      </c>
      <c r="O254" s="7">
        <f>ROUNDUP(最重要的表!AH225*最重要的表!$J$35,0)</f>
        <v>37</v>
      </c>
      <c r="P254" s="8">
        <f>ROUNDUP(最重要的表!AI225*最重要的表!$J$35,0)</f>
        <v>23</v>
      </c>
      <c r="Q254" s="1">
        <f t="shared" si="26"/>
        <v>61929</v>
      </c>
      <c r="R254" s="1">
        <f t="shared" si="27"/>
        <v>4749</v>
      </c>
      <c r="S254" s="1">
        <f t="shared" si="28"/>
        <v>2958</v>
      </c>
      <c r="T254" s="1">
        <v>21000</v>
      </c>
      <c r="U254" s="1">
        <v>0</v>
      </c>
      <c r="V254" s="1">
        <v>2600000</v>
      </c>
      <c r="Y254" s="1">
        <f t="shared" si="25"/>
        <v>1</v>
      </c>
      <c r="Z254" s="1">
        <f t="shared" si="31"/>
        <v>1</v>
      </c>
      <c r="AA254" s="1">
        <f t="shared" si="29"/>
        <v>0</v>
      </c>
    </row>
    <row r="255" spans="1:27" x14ac:dyDescent="0.25">
      <c r="A255" s="1">
        <f t="shared" si="30"/>
        <v>11455</v>
      </c>
      <c r="B255" s="1">
        <v>1</v>
      </c>
      <c r="C255" s="1" t="s">
        <v>63</v>
      </c>
      <c r="D255" s="1">
        <v>8</v>
      </c>
      <c r="E255" s="1" t="s">
        <v>265</v>
      </c>
      <c r="F255" s="1">
        <v>20</v>
      </c>
      <c r="G255" s="1">
        <v>4</v>
      </c>
      <c r="H255" s="1">
        <v>0</v>
      </c>
      <c r="I255" s="1">
        <v>50</v>
      </c>
      <c r="J255" s="1">
        <v>45</v>
      </c>
      <c r="K255" s="6">
        <f>ROUNDUP(最重要的表!AD226*最重要的表!$J$35,0)</f>
        <v>26271</v>
      </c>
      <c r="L255" s="7">
        <f>ROUNDUP(最重要的表!AE226*最重要的表!$J$35,0)</f>
        <v>2011</v>
      </c>
      <c r="M255" s="8">
        <f>ROUNDUP(最重要的表!AF226*最重要的表!$J$35,0)</f>
        <v>1257</v>
      </c>
      <c r="N255" s="6">
        <f>ROUNDUP(最重要的表!AG226*最重要的表!$J$35,0)</f>
        <v>497</v>
      </c>
      <c r="O255" s="7">
        <f>ROUNDUP(最重要的表!AH226*最重要的表!$J$35,0)</f>
        <v>38</v>
      </c>
      <c r="P255" s="8">
        <f>ROUNDUP(最重要的表!AI226*最重要的表!$J$35,0)</f>
        <v>25</v>
      </c>
      <c r="Q255" s="6">
        <f t="shared" si="26"/>
        <v>65534</v>
      </c>
      <c r="R255" s="7">
        <f t="shared" si="27"/>
        <v>5013</v>
      </c>
      <c r="S255" s="8">
        <f t="shared" si="28"/>
        <v>3232</v>
      </c>
      <c r="T255" s="6">
        <v>23500</v>
      </c>
      <c r="U255" s="7">
        <v>0</v>
      </c>
      <c r="V255" s="8">
        <v>2900000</v>
      </c>
      <c r="Y255" s="1">
        <f t="shared" si="25"/>
        <v>1</v>
      </c>
      <c r="Z255" s="1">
        <f t="shared" si="31"/>
        <v>1</v>
      </c>
      <c r="AA255" s="1">
        <f t="shared" si="29"/>
        <v>0</v>
      </c>
    </row>
    <row r="256" spans="1:27" x14ac:dyDescent="0.25">
      <c r="A256" s="1">
        <f t="shared" si="30"/>
        <v>11461</v>
      </c>
      <c r="B256" s="1">
        <v>1</v>
      </c>
      <c r="C256" s="1" t="s">
        <v>63</v>
      </c>
      <c r="D256" s="1">
        <v>8</v>
      </c>
      <c r="E256" s="1" t="s">
        <v>266</v>
      </c>
      <c r="F256" s="1">
        <v>21</v>
      </c>
      <c r="G256" s="1">
        <v>4</v>
      </c>
      <c r="H256" s="1">
        <v>1</v>
      </c>
      <c r="I256" s="1">
        <v>50</v>
      </c>
      <c r="J256" s="1">
        <v>45</v>
      </c>
      <c r="K256" s="6">
        <f>ROUNDUP(最重要的表!AD227*最重要的表!$J$35,0)</f>
        <v>27458</v>
      </c>
      <c r="L256" s="7">
        <f>ROUNDUP(最重要的表!AE227*最重要的表!$J$35,0)</f>
        <v>2102</v>
      </c>
      <c r="M256" s="8">
        <f>ROUNDUP(最重要的表!AF227*最重要的表!$J$35,0)</f>
        <v>1314</v>
      </c>
      <c r="N256" s="6">
        <f>ROUNDUP(最重要的表!AG227*最重要的表!$J$35,0)</f>
        <v>527</v>
      </c>
      <c r="O256" s="7">
        <f>ROUNDUP(最重要的表!AH227*最重要的表!$J$35,0)</f>
        <v>41</v>
      </c>
      <c r="P256" s="8">
        <f>ROUNDUP(最重要的表!AI227*最重要的表!$J$35,0)</f>
        <v>26</v>
      </c>
      <c r="Q256" s="1">
        <f t="shared" si="26"/>
        <v>69091</v>
      </c>
      <c r="R256" s="1">
        <f t="shared" si="27"/>
        <v>5341</v>
      </c>
      <c r="S256" s="1">
        <f t="shared" si="28"/>
        <v>3368</v>
      </c>
      <c r="T256" s="1">
        <v>26000</v>
      </c>
      <c r="U256" s="1">
        <v>0</v>
      </c>
      <c r="V256" s="1">
        <v>3200000</v>
      </c>
      <c r="Y256" s="1">
        <f t="shared" si="25"/>
        <v>1</v>
      </c>
      <c r="Z256" s="1">
        <f t="shared" si="31"/>
        <v>1</v>
      </c>
      <c r="AA256" s="1">
        <f t="shared" si="29"/>
        <v>0</v>
      </c>
    </row>
    <row r="257" spans="1:27" x14ac:dyDescent="0.25">
      <c r="A257" s="1">
        <f t="shared" si="30"/>
        <v>11462</v>
      </c>
      <c r="B257" s="1">
        <v>1</v>
      </c>
      <c r="C257" s="1" t="s">
        <v>63</v>
      </c>
      <c r="D257" s="1">
        <v>8</v>
      </c>
      <c r="E257" s="1" t="s">
        <v>267</v>
      </c>
      <c r="F257" s="1">
        <v>22</v>
      </c>
      <c r="G257" s="1">
        <v>4</v>
      </c>
      <c r="H257" s="1">
        <v>2</v>
      </c>
      <c r="I257" s="1">
        <v>50</v>
      </c>
      <c r="J257" s="1">
        <v>45</v>
      </c>
      <c r="K257" s="6">
        <f>ROUNDUP(最重要的表!AD228*最重要的表!$J$35,0)</f>
        <v>28661</v>
      </c>
      <c r="L257" s="7">
        <f>ROUNDUP(最重要的表!AE228*最重要的表!$J$35,0)</f>
        <v>2194</v>
      </c>
      <c r="M257" s="8">
        <f>ROUNDUP(最重要的表!AF228*最重要的表!$J$35,0)</f>
        <v>1371</v>
      </c>
      <c r="N257" s="6">
        <f>ROUNDUP(最重要的表!AG228*最重要的表!$J$35,0)</f>
        <v>542</v>
      </c>
      <c r="O257" s="7">
        <f>ROUNDUP(最重要的表!AH228*最重要的表!$J$35,0)</f>
        <v>42</v>
      </c>
      <c r="P257" s="8">
        <f>ROUNDUP(最重要的表!AI228*最重要的表!$J$35,0)</f>
        <v>27</v>
      </c>
      <c r="Q257" s="1">
        <f t="shared" si="26"/>
        <v>71479</v>
      </c>
      <c r="R257" s="1">
        <f t="shared" si="27"/>
        <v>5512</v>
      </c>
      <c r="S257" s="1">
        <f t="shared" si="28"/>
        <v>3504</v>
      </c>
      <c r="T257" s="1">
        <v>28500</v>
      </c>
      <c r="U257" s="1">
        <v>0</v>
      </c>
      <c r="V257" s="1">
        <v>3600000</v>
      </c>
      <c r="Y257" s="1">
        <f t="shared" si="25"/>
        <v>1</v>
      </c>
      <c r="Z257" s="1">
        <f t="shared" si="31"/>
        <v>1</v>
      </c>
      <c r="AA257" s="1">
        <f t="shared" si="29"/>
        <v>0</v>
      </c>
    </row>
    <row r="258" spans="1:27" x14ac:dyDescent="0.25">
      <c r="A258" s="1">
        <f t="shared" si="30"/>
        <v>11463</v>
      </c>
      <c r="B258" s="1">
        <v>1</v>
      </c>
      <c r="C258" s="1" t="s">
        <v>63</v>
      </c>
      <c r="D258" s="1">
        <v>8</v>
      </c>
      <c r="E258" s="1" t="s">
        <v>268</v>
      </c>
      <c r="F258" s="1">
        <v>23</v>
      </c>
      <c r="G258" s="1">
        <v>4</v>
      </c>
      <c r="H258" s="1">
        <v>3</v>
      </c>
      <c r="I258" s="1">
        <v>50</v>
      </c>
      <c r="J258" s="1">
        <v>45</v>
      </c>
      <c r="K258" s="6">
        <f>ROUNDUP(最重要的表!AD229*最重要的表!$J$35,0)</f>
        <v>29848</v>
      </c>
      <c r="L258" s="7">
        <f>ROUNDUP(最重要的表!AE229*最重要的表!$J$35,0)</f>
        <v>2284</v>
      </c>
      <c r="M258" s="8">
        <f>ROUNDUP(最重要的表!AF229*最重要的表!$J$35,0)</f>
        <v>1429</v>
      </c>
      <c r="N258" s="6">
        <f>ROUNDUP(最重要的表!AG229*最重要的表!$J$35,0)</f>
        <v>572</v>
      </c>
      <c r="O258" s="7">
        <f>ROUNDUP(最重要的表!AH229*最重要的表!$J$35,0)</f>
        <v>44</v>
      </c>
      <c r="P258" s="8">
        <f>ROUNDUP(最重要的表!AI229*最重要的表!$J$35,0)</f>
        <v>28</v>
      </c>
      <c r="Q258" s="1">
        <f t="shared" si="26"/>
        <v>75036</v>
      </c>
      <c r="R258" s="1">
        <f t="shared" si="27"/>
        <v>5760</v>
      </c>
      <c r="S258" s="1">
        <f t="shared" si="28"/>
        <v>3641</v>
      </c>
      <c r="T258" s="1">
        <v>31000</v>
      </c>
      <c r="U258" s="1">
        <v>0</v>
      </c>
      <c r="V258" s="1">
        <v>4000000</v>
      </c>
      <c r="Y258" s="1">
        <f t="shared" si="25"/>
        <v>1</v>
      </c>
      <c r="Z258" s="1">
        <f t="shared" si="31"/>
        <v>1</v>
      </c>
      <c r="AA258" s="1">
        <f t="shared" si="29"/>
        <v>0</v>
      </c>
    </row>
    <row r="259" spans="1:27" x14ac:dyDescent="0.25">
      <c r="A259" s="1">
        <f t="shared" si="30"/>
        <v>11464</v>
      </c>
      <c r="B259" s="1">
        <v>1</v>
      </c>
      <c r="C259" s="1" t="s">
        <v>63</v>
      </c>
      <c r="D259" s="1">
        <v>8</v>
      </c>
      <c r="E259" s="1" t="s">
        <v>269</v>
      </c>
      <c r="F259" s="1">
        <v>24</v>
      </c>
      <c r="G259" s="1">
        <v>4</v>
      </c>
      <c r="H259" s="1">
        <v>4</v>
      </c>
      <c r="I259" s="1">
        <v>60</v>
      </c>
      <c r="J259" s="1">
        <v>55</v>
      </c>
      <c r="K259" s="6">
        <f>ROUNDUP(最重要的表!AD230*最重要的表!$J$35,0)</f>
        <v>31049</v>
      </c>
      <c r="L259" s="7">
        <f>ROUNDUP(最重要的表!AE230*最重要的表!$J$35,0)</f>
        <v>2376</v>
      </c>
      <c r="M259" s="8">
        <f>ROUNDUP(最重要的表!AF230*最重要的表!$J$35,0)</f>
        <v>1486</v>
      </c>
      <c r="N259" s="6">
        <f>ROUNDUP(最重要的表!AG230*最重要的表!$J$35,0)</f>
        <v>602</v>
      </c>
      <c r="O259" s="7">
        <f>ROUNDUP(最重要的表!AH230*最重要的表!$J$35,0)</f>
        <v>46</v>
      </c>
      <c r="P259" s="8">
        <f>ROUNDUP(最重要的表!AI230*最重要的表!$J$35,0)</f>
        <v>29</v>
      </c>
      <c r="Q259" s="1">
        <f t="shared" si="26"/>
        <v>78607</v>
      </c>
      <c r="R259" s="1">
        <f t="shared" si="27"/>
        <v>6010</v>
      </c>
      <c r="S259" s="1">
        <f t="shared" si="28"/>
        <v>3777</v>
      </c>
      <c r="T259" s="1">
        <v>33500</v>
      </c>
      <c r="U259" s="1">
        <v>0</v>
      </c>
      <c r="V259" s="1">
        <v>4400000</v>
      </c>
      <c r="Y259" s="1">
        <f t="shared" si="25"/>
        <v>1</v>
      </c>
      <c r="Z259" s="1">
        <f t="shared" si="31"/>
        <v>1</v>
      </c>
      <c r="AA259" s="1">
        <f t="shared" si="29"/>
        <v>0</v>
      </c>
    </row>
    <row r="260" spans="1:27" x14ac:dyDescent="0.25">
      <c r="A260" s="1">
        <f t="shared" si="30"/>
        <v>11465</v>
      </c>
      <c r="B260" s="1">
        <v>1</v>
      </c>
      <c r="C260" s="1" t="s">
        <v>63</v>
      </c>
      <c r="D260" s="1">
        <v>8</v>
      </c>
      <c r="E260" s="1" t="s">
        <v>270</v>
      </c>
      <c r="F260" s="1">
        <v>25</v>
      </c>
      <c r="G260" s="1">
        <v>5</v>
      </c>
      <c r="H260" s="1">
        <v>0</v>
      </c>
      <c r="I260" s="1">
        <v>60</v>
      </c>
      <c r="J260" s="1">
        <v>55</v>
      </c>
      <c r="K260" s="6">
        <f>ROUNDUP(最重要的表!AD231*最重要的表!$J$35,0)</f>
        <v>34145</v>
      </c>
      <c r="L260" s="7">
        <f>ROUNDUP(最重要的表!AE231*最重要的表!$J$35,0)</f>
        <v>2613</v>
      </c>
      <c r="M260" s="8">
        <f>ROUNDUP(最重要的表!AF231*最重要的表!$J$35,0)</f>
        <v>1633</v>
      </c>
      <c r="N260" s="6">
        <f>ROUNDUP(最重要的表!AG231*最重要的表!$J$35,0)</f>
        <v>647</v>
      </c>
      <c r="O260" s="7">
        <f>ROUNDUP(最重要的表!AH231*最重要的表!$J$35,0)</f>
        <v>50</v>
      </c>
      <c r="P260" s="8">
        <f>ROUNDUP(最重要的表!AI231*最重要的表!$J$35,0)</f>
        <v>32</v>
      </c>
      <c r="Q260" s="6">
        <f t="shared" si="26"/>
        <v>85258</v>
      </c>
      <c r="R260" s="7">
        <f t="shared" si="27"/>
        <v>6563</v>
      </c>
      <c r="S260" s="8">
        <f t="shared" si="28"/>
        <v>4161</v>
      </c>
      <c r="T260" s="6">
        <v>36000</v>
      </c>
      <c r="U260" s="7">
        <v>0</v>
      </c>
      <c r="V260" s="8">
        <v>4800000</v>
      </c>
      <c r="Y260" s="1">
        <f t="shared" si="25"/>
        <v>1</v>
      </c>
      <c r="Z260" s="1">
        <f t="shared" si="31"/>
        <v>1</v>
      </c>
      <c r="AA260" s="1">
        <f t="shared" si="29"/>
        <v>0</v>
      </c>
    </row>
    <row r="261" spans="1:27" x14ac:dyDescent="0.25">
      <c r="A261" s="1">
        <f t="shared" si="30"/>
        <v>11471</v>
      </c>
      <c r="B261" s="1">
        <v>1</v>
      </c>
      <c r="C261" s="1" t="s">
        <v>63</v>
      </c>
      <c r="D261" s="1">
        <v>8</v>
      </c>
      <c r="E261" s="1" t="s">
        <v>271</v>
      </c>
      <c r="F261" s="1">
        <v>26</v>
      </c>
      <c r="G261" s="1">
        <v>5</v>
      </c>
      <c r="H261" s="1">
        <v>1</v>
      </c>
      <c r="I261" s="1">
        <v>60</v>
      </c>
      <c r="J261" s="1">
        <v>55</v>
      </c>
      <c r="K261" s="6">
        <f>ROUNDUP(最重要的表!AD232*最重要的表!$J$35,0)</f>
        <v>35693</v>
      </c>
      <c r="L261" s="7">
        <f>ROUNDUP(最重要的表!AE232*最重要的表!$J$35,0)</f>
        <v>2732</v>
      </c>
      <c r="M261" s="8">
        <f>ROUNDUP(最重要的表!AF232*最重要的表!$J$35,0)</f>
        <v>1708</v>
      </c>
      <c r="N261" s="6">
        <f>ROUNDUP(最重要的表!AG232*最重要的表!$J$35,0)</f>
        <v>693</v>
      </c>
      <c r="O261" s="7">
        <f>ROUNDUP(最重要的表!AH232*最重要的表!$J$35,0)</f>
        <v>53</v>
      </c>
      <c r="P261" s="8">
        <f>ROUNDUP(最重要的表!AI232*最重要的表!$J$35,0)</f>
        <v>34</v>
      </c>
      <c r="Q261" s="1">
        <f t="shared" si="26"/>
        <v>90440</v>
      </c>
      <c r="R261" s="1">
        <f t="shared" si="27"/>
        <v>6919</v>
      </c>
      <c r="S261" s="1">
        <f t="shared" si="28"/>
        <v>4394</v>
      </c>
      <c r="T261" s="1">
        <v>39000</v>
      </c>
      <c r="U261" s="1">
        <v>0</v>
      </c>
      <c r="V261" s="1">
        <v>5200000</v>
      </c>
      <c r="Y261" s="1">
        <f t="shared" si="25"/>
        <v>1</v>
      </c>
      <c r="Z261" s="1">
        <f t="shared" si="31"/>
        <v>1</v>
      </c>
      <c r="AA261" s="1">
        <f t="shared" si="29"/>
        <v>0</v>
      </c>
    </row>
    <row r="262" spans="1:27" x14ac:dyDescent="0.25">
      <c r="A262" s="1">
        <f t="shared" si="30"/>
        <v>11472</v>
      </c>
      <c r="B262" s="1">
        <v>1</v>
      </c>
      <c r="C262" s="1" t="s">
        <v>63</v>
      </c>
      <c r="D262" s="1">
        <v>8</v>
      </c>
      <c r="E262" s="1" t="s">
        <v>272</v>
      </c>
      <c r="F262" s="1">
        <v>27</v>
      </c>
      <c r="G262" s="1">
        <v>5</v>
      </c>
      <c r="H262" s="1">
        <v>2</v>
      </c>
      <c r="I262" s="1">
        <v>60</v>
      </c>
      <c r="J262" s="1">
        <v>55</v>
      </c>
      <c r="K262" s="6">
        <f>ROUNDUP(最重要的表!AD233*最重要的表!$J$35,0)</f>
        <v>37226</v>
      </c>
      <c r="L262" s="7">
        <f>ROUNDUP(最重要的表!AE233*最重要的表!$J$35,0)</f>
        <v>2849</v>
      </c>
      <c r="M262" s="8">
        <f>ROUNDUP(最重要的表!AF233*最重要的表!$J$35,0)</f>
        <v>1782</v>
      </c>
      <c r="N262" s="6">
        <f>ROUNDUP(最重要的表!AG233*最重要的表!$J$35,0)</f>
        <v>723</v>
      </c>
      <c r="O262" s="7">
        <f>ROUNDUP(最重要的表!AH233*最重要的表!$J$35,0)</f>
        <v>56</v>
      </c>
      <c r="P262" s="8">
        <f>ROUNDUP(最重要的表!AI233*最重要的表!$J$35,0)</f>
        <v>35</v>
      </c>
      <c r="Q262" s="1">
        <f t="shared" si="26"/>
        <v>94343</v>
      </c>
      <c r="R262" s="1">
        <f t="shared" si="27"/>
        <v>7273</v>
      </c>
      <c r="S262" s="1">
        <f t="shared" si="28"/>
        <v>4547</v>
      </c>
      <c r="T262" s="1">
        <v>42000</v>
      </c>
      <c r="U262" s="1">
        <v>0</v>
      </c>
      <c r="V262" s="1">
        <v>5600000</v>
      </c>
      <c r="Y262" s="1">
        <f t="shared" si="25"/>
        <v>1</v>
      </c>
      <c r="Z262" s="1">
        <f t="shared" si="31"/>
        <v>1</v>
      </c>
      <c r="AA262" s="1">
        <f t="shared" si="29"/>
        <v>0</v>
      </c>
    </row>
    <row r="263" spans="1:27" x14ac:dyDescent="0.25">
      <c r="A263" s="1">
        <f t="shared" si="30"/>
        <v>11473</v>
      </c>
      <c r="B263" s="1">
        <v>1</v>
      </c>
      <c r="C263" s="1" t="s">
        <v>63</v>
      </c>
      <c r="D263" s="1">
        <v>8</v>
      </c>
      <c r="E263" s="1" t="s">
        <v>273</v>
      </c>
      <c r="F263" s="1">
        <v>28</v>
      </c>
      <c r="G263" s="1">
        <v>5</v>
      </c>
      <c r="H263" s="1">
        <v>3</v>
      </c>
      <c r="I263" s="1">
        <v>60</v>
      </c>
      <c r="J263" s="1">
        <v>55</v>
      </c>
      <c r="K263" s="6">
        <f>ROUNDUP(最重要的表!AD234*最重要的表!$J$35,0)</f>
        <v>38774</v>
      </c>
      <c r="L263" s="7">
        <f>ROUNDUP(最重要的表!AE234*最重要的表!$J$35,0)</f>
        <v>2967</v>
      </c>
      <c r="M263" s="8">
        <f>ROUNDUP(最重要的表!AF234*最重要的表!$J$35,0)</f>
        <v>1855</v>
      </c>
      <c r="N263" s="6">
        <f>ROUNDUP(最重要的表!AG234*最重要的表!$J$35,0)</f>
        <v>768</v>
      </c>
      <c r="O263" s="7">
        <f>ROUNDUP(最重要的表!AH234*最重要的表!$J$35,0)</f>
        <v>59</v>
      </c>
      <c r="P263" s="8">
        <f>ROUNDUP(最重要的表!AI234*最重要的表!$J$35,0)</f>
        <v>37</v>
      </c>
      <c r="Q263" s="1">
        <f t="shared" si="26"/>
        <v>99446</v>
      </c>
      <c r="R263" s="1">
        <f t="shared" si="27"/>
        <v>7628</v>
      </c>
      <c r="S263" s="1">
        <f t="shared" si="28"/>
        <v>4778</v>
      </c>
      <c r="T263" s="1">
        <v>45000</v>
      </c>
      <c r="U263" s="1">
        <v>0</v>
      </c>
      <c r="V263" s="1">
        <v>6000000</v>
      </c>
      <c r="Y263" s="1">
        <f t="shared" si="25"/>
        <v>1</v>
      </c>
      <c r="Z263" s="1">
        <f t="shared" si="31"/>
        <v>1</v>
      </c>
      <c r="AA263" s="1">
        <f t="shared" si="29"/>
        <v>0</v>
      </c>
    </row>
    <row r="264" spans="1:27" x14ac:dyDescent="0.25">
      <c r="A264" s="1">
        <f t="shared" si="30"/>
        <v>11474</v>
      </c>
      <c r="B264" s="1">
        <v>1</v>
      </c>
      <c r="C264" s="1" t="s">
        <v>63</v>
      </c>
      <c r="D264" s="1">
        <v>8</v>
      </c>
      <c r="E264" s="1" t="s">
        <v>274</v>
      </c>
      <c r="F264" s="1">
        <v>29</v>
      </c>
      <c r="G264" s="1">
        <v>5</v>
      </c>
      <c r="H264" s="1">
        <v>4</v>
      </c>
      <c r="I264" s="1">
        <v>70</v>
      </c>
      <c r="J264" s="1">
        <v>65</v>
      </c>
      <c r="K264" s="6">
        <f>ROUNDUP(最重要的表!AD235*最重要的表!$J$35,0)</f>
        <v>40307</v>
      </c>
      <c r="L264" s="7">
        <f>ROUNDUP(最重要的表!AE235*最重要的表!$J$35,0)</f>
        <v>3085</v>
      </c>
      <c r="M264" s="8">
        <f>ROUNDUP(最重要的表!AF235*最重要的表!$J$35,0)</f>
        <v>1929</v>
      </c>
      <c r="N264" s="6">
        <f>ROUNDUP(最重要的表!AG235*最重要的表!$J$35,0)</f>
        <v>797</v>
      </c>
      <c r="O264" s="7">
        <f>ROUNDUP(最重要的表!AH235*最重要的表!$J$35,0)</f>
        <v>61</v>
      </c>
      <c r="P264" s="8">
        <f>ROUNDUP(最重要的表!AI235*最重要的表!$J$35,0)</f>
        <v>40</v>
      </c>
      <c r="Q264" s="1">
        <f t="shared" si="26"/>
        <v>103270</v>
      </c>
      <c r="R264" s="1">
        <f t="shared" si="27"/>
        <v>7904</v>
      </c>
      <c r="S264" s="1">
        <f t="shared" si="28"/>
        <v>5089</v>
      </c>
      <c r="T264" s="1">
        <v>48000</v>
      </c>
      <c r="U264" s="1">
        <v>0</v>
      </c>
      <c r="V264" s="1">
        <v>6400000</v>
      </c>
      <c r="Y264" s="1">
        <f t="shared" si="25"/>
        <v>1</v>
      </c>
      <c r="Z264" s="1">
        <f t="shared" si="31"/>
        <v>1</v>
      </c>
      <c r="AA264" s="1">
        <f t="shared" si="29"/>
        <v>0</v>
      </c>
    </row>
    <row r="265" spans="1:27" x14ac:dyDescent="0.25">
      <c r="A265" s="1">
        <f t="shared" si="30"/>
        <v>11475</v>
      </c>
      <c r="B265" s="1">
        <v>1</v>
      </c>
      <c r="C265" s="1" t="s">
        <v>63</v>
      </c>
      <c r="D265" s="1">
        <v>8</v>
      </c>
      <c r="E265" s="1" t="s">
        <v>387</v>
      </c>
      <c r="F265" s="1">
        <v>30</v>
      </c>
      <c r="G265" s="1">
        <v>6</v>
      </c>
      <c r="H265" s="1">
        <v>0</v>
      </c>
      <c r="I265" s="1">
        <v>70</v>
      </c>
      <c r="J265" s="1">
        <v>65</v>
      </c>
      <c r="K265" s="6">
        <f>ROUNDUP(最重要的表!AD236*最重要的表!$J$35,0)</f>
        <v>44395</v>
      </c>
      <c r="L265" s="7">
        <f>ROUNDUP(最重要的表!AE236*最重要的表!$J$35,0)</f>
        <v>3398</v>
      </c>
      <c r="M265" s="8">
        <f>ROUNDUP(最重要的表!AF236*最重要的表!$J$35,0)</f>
        <v>2125</v>
      </c>
      <c r="N265" s="6">
        <f>ROUNDUP(最重要的表!AG236*最重要的表!$J$35,0)</f>
        <v>842</v>
      </c>
      <c r="O265" s="7">
        <f>ROUNDUP(最重要的表!AH236*最重要的表!$J$35,0)</f>
        <v>65</v>
      </c>
      <c r="P265" s="8">
        <f>ROUNDUP(最重要的表!AI236*最重要的表!$J$35,0)</f>
        <v>41</v>
      </c>
      <c r="Q265" s="6">
        <f t="shared" si="26"/>
        <v>110913</v>
      </c>
      <c r="R265" s="7">
        <f t="shared" si="27"/>
        <v>8533</v>
      </c>
      <c r="S265" s="8">
        <f t="shared" si="28"/>
        <v>5364</v>
      </c>
      <c r="T265" s="1">
        <v>51000</v>
      </c>
      <c r="U265" s="1">
        <v>0</v>
      </c>
      <c r="V265" s="8">
        <v>6800000</v>
      </c>
      <c r="Y265" s="1">
        <f t="shared" si="25"/>
        <v>1</v>
      </c>
      <c r="Z265" s="1">
        <f t="shared" si="31"/>
        <v>1</v>
      </c>
      <c r="AA265" s="1">
        <f t="shared" si="29"/>
        <v>0</v>
      </c>
    </row>
    <row r="266" spans="1:27" x14ac:dyDescent="0.25">
      <c r="A266" s="1">
        <f t="shared" si="30"/>
        <v>11481</v>
      </c>
      <c r="B266" s="1">
        <v>1</v>
      </c>
      <c r="C266" s="1" t="s">
        <v>63</v>
      </c>
      <c r="D266" s="1">
        <v>8</v>
      </c>
      <c r="E266" s="1" t="s">
        <v>276</v>
      </c>
      <c r="F266" s="1">
        <v>31</v>
      </c>
      <c r="G266" s="1">
        <v>6</v>
      </c>
      <c r="H266" s="1">
        <v>1</v>
      </c>
      <c r="I266" s="1">
        <v>70</v>
      </c>
      <c r="J266" s="1">
        <v>65</v>
      </c>
      <c r="K266" s="6">
        <f>ROUNDUP(最重要的表!AD237*最重要的表!$J$35,0)</f>
        <v>46394</v>
      </c>
      <c r="L266" s="7">
        <f>ROUNDUP(最重要的表!AE237*最重要的表!$J$35,0)</f>
        <v>3551</v>
      </c>
      <c r="M266" s="8">
        <f>ROUNDUP(最重要的表!AF237*最重要的表!$J$35,0)</f>
        <v>2220</v>
      </c>
      <c r="N266" s="6">
        <f>ROUNDUP(最重要的表!AG237*最重要的表!$J$35,0)</f>
        <v>888</v>
      </c>
      <c r="O266" s="7">
        <f>ROUNDUP(最重要的表!AH237*最重要的表!$J$35,0)</f>
        <v>68</v>
      </c>
      <c r="P266" s="8">
        <f>ROUNDUP(最重要的表!AI237*最重要的表!$J$35,0)</f>
        <v>43</v>
      </c>
      <c r="Q266" s="1">
        <f t="shared" si="26"/>
        <v>116546</v>
      </c>
      <c r="R266" s="1">
        <f t="shared" si="27"/>
        <v>8923</v>
      </c>
      <c r="S266" s="1">
        <f t="shared" si="28"/>
        <v>5617</v>
      </c>
      <c r="T266" s="1">
        <v>54000</v>
      </c>
      <c r="U266" s="1">
        <v>0</v>
      </c>
      <c r="V266" s="1">
        <v>7200000</v>
      </c>
      <c r="Y266" s="1">
        <f t="shared" si="25"/>
        <v>1</v>
      </c>
      <c r="Z266" s="1">
        <f t="shared" si="31"/>
        <v>1</v>
      </c>
      <c r="AA266" s="1">
        <f t="shared" si="29"/>
        <v>0</v>
      </c>
    </row>
    <row r="267" spans="1:27" x14ac:dyDescent="0.25">
      <c r="A267" s="1">
        <f t="shared" si="30"/>
        <v>11482</v>
      </c>
      <c r="B267" s="1">
        <v>1</v>
      </c>
      <c r="C267" s="1" t="s">
        <v>63</v>
      </c>
      <c r="D267" s="1">
        <v>8</v>
      </c>
      <c r="E267" s="1" t="s">
        <v>277</v>
      </c>
      <c r="F267" s="1">
        <v>32</v>
      </c>
      <c r="G267" s="1">
        <v>6</v>
      </c>
      <c r="H267" s="1">
        <v>2</v>
      </c>
      <c r="I267" s="1">
        <v>70</v>
      </c>
      <c r="J267" s="1">
        <v>65</v>
      </c>
      <c r="K267" s="6">
        <f>ROUNDUP(最重要的表!AD238*最重要的表!$J$35,0)</f>
        <v>48407</v>
      </c>
      <c r="L267" s="7">
        <f>ROUNDUP(最重要的表!AE238*最重要的表!$J$35,0)</f>
        <v>3705</v>
      </c>
      <c r="M267" s="8">
        <f>ROUNDUP(最重要的表!AF238*最重要的表!$J$35,0)</f>
        <v>2317</v>
      </c>
      <c r="N267" s="6">
        <f>ROUNDUP(最重要的表!AG238*最重要的表!$J$35,0)</f>
        <v>918</v>
      </c>
      <c r="O267" s="7">
        <f>ROUNDUP(最重要的表!AH238*最重要的表!$J$35,0)</f>
        <v>71</v>
      </c>
      <c r="P267" s="8">
        <f>ROUNDUP(最重要的表!AI238*最重要的表!$J$35,0)</f>
        <v>45</v>
      </c>
      <c r="Q267" s="1">
        <f t="shared" si="26"/>
        <v>120929</v>
      </c>
      <c r="R267" s="1">
        <f t="shared" si="27"/>
        <v>9314</v>
      </c>
      <c r="S267" s="1">
        <f t="shared" si="28"/>
        <v>5872</v>
      </c>
      <c r="T267" s="1">
        <v>57000</v>
      </c>
      <c r="U267" s="1">
        <v>0</v>
      </c>
      <c r="V267" s="1">
        <v>7600000</v>
      </c>
      <c r="Y267" s="1">
        <f t="shared" si="25"/>
        <v>1</v>
      </c>
      <c r="Z267" s="1">
        <f t="shared" si="31"/>
        <v>1</v>
      </c>
      <c r="AA267" s="1">
        <f t="shared" si="29"/>
        <v>0</v>
      </c>
    </row>
    <row r="268" spans="1:27" x14ac:dyDescent="0.25">
      <c r="A268" s="1">
        <f t="shared" si="30"/>
        <v>11483</v>
      </c>
      <c r="B268" s="1">
        <v>1</v>
      </c>
      <c r="C268" s="1" t="s">
        <v>63</v>
      </c>
      <c r="D268" s="1">
        <v>8</v>
      </c>
      <c r="E268" s="1" t="s">
        <v>278</v>
      </c>
      <c r="F268" s="1">
        <v>33</v>
      </c>
      <c r="G268" s="1">
        <v>6</v>
      </c>
      <c r="H268" s="1">
        <v>3</v>
      </c>
      <c r="I268" s="1">
        <v>70</v>
      </c>
      <c r="J268" s="1">
        <v>65</v>
      </c>
      <c r="K268" s="6">
        <f>ROUNDUP(最重要的表!AD239*最重要的表!$J$35,0)</f>
        <v>50406</v>
      </c>
      <c r="L268" s="7">
        <f>ROUNDUP(最重要的表!AE239*最重要的表!$J$35,0)</f>
        <v>3858</v>
      </c>
      <c r="M268" s="8">
        <f>ROUNDUP(最重要的表!AF239*最重要的表!$J$35,0)</f>
        <v>2412</v>
      </c>
      <c r="N268" s="6">
        <f>ROUNDUP(最重要的表!AG239*最重要的表!$J$35,0)</f>
        <v>963</v>
      </c>
      <c r="O268" s="7">
        <f>ROUNDUP(最重要的表!AH239*最重要的表!$J$35,0)</f>
        <v>74</v>
      </c>
      <c r="P268" s="8">
        <f>ROUNDUP(最重要的表!AI239*最重要的表!$J$35,0)</f>
        <v>46</v>
      </c>
      <c r="Q268" s="1">
        <f t="shared" si="26"/>
        <v>126483</v>
      </c>
      <c r="R268" s="1">
        <f t="shared" si="27"/>
        <v>9704</v>
      </c>
      <c r="S268" s="1">
        <f t="shared" si="28"/>
        <v>6046</v>
      </c>
      <c r="T268" s="1">
        <v>60000</v>
      </c>
      <c r="U268" s="1">
        <v>0</v>
      </c>
      <c r="V268" s="1">
        <v>8000000</v>
      </c>
      <c r="Y268" s="1">
        <f t="shared" si="25"/>
        <v>1</v>
      </c>
      <c r="Z268" s="1">
        <f t="shared" si="31"/>
        <v>1</v>
      </c>
      <c r="AA268" s="1">
        <f t="shared" si="29"/>
        <v>0</v>
      </c>
    </row>
    <row r="269" spans="1:27" x14ac:dyDescent="0.25">
      <c r="A269" s="1">
        <f t="shared" si="30"/>
        <v>11484</v>
      </c>
      <c r="B269" s="1">
        <v>1</v>
      </c>
      <c r="C269" s="1" t="s">
        <v>63</v>
      </c>
      <c r="D269" s="1">
        <v>8</v>
      </c>
      <c r="E269" s="1" t="s">
        <v>279</v>
      </c>
      <c r="F269" s="1">
        <v>34</v>
      </c>
      <c r="G269" s="1">
        <v>6</v>
      </c>
      <c r="H269" s="1">
        <v>4</v>
      </c>
      <c r="I269" s="1">
        <v>80</v>
      </c>
      <c r="J269" s="1">
        <v>75</v>
      </c>
      <c r="K269" s="6">
        <f>ROUNDUP(最重要的表!AD240*最重要的表!$J$35,0)</f>
        <v>52405</v>
      </c>
      <c r="L269" s="7">
        <f>ROUNDUP(最重要的表!AE240*最重要的表!$J$35,0)</f>
        <v>4011</v>
      </c>
      <c r="M269" s="8">
        <f>ROUNDUP(最重要的表!AF240*最重要的表!$J$35,0)</f>
        <v>2507</v>
      </c>
      <c r="N269" s="6">
        <f>ROUNDUP(最重要的表!AG240*最重要的表!$J$35,0)</f>
        <v>993</v>
      </c>
      <c r="O269" s="7">
        <f>ROUNDUP(最重要的表!AH240*最重要的表!$J$35,0)</f>
        <v>76</v>
      </c>
      <c r="P269" s="8">
        <f>ROUNDUP(最重要的表!AI240*最重要的表!$J$35,0)</f>
        <v>49</v>
      </c>
      <c r="Q269" s="1">
        <f t="shared" si="26"/>
        <v>130852</v>
      </c>
      <c r="R269" s="1">
        <f t="shared" si="27"/>
        <v>10015</v>
      </c>
      <c r="S269" s="1">
        <f t="shared" si="28"/>
        <v>6378</v>
      </c>
      <c r="T269" s="1">
        <v>61000</v>
      </c>
      <c r="U269" s="1">
        <v>0</v>
      </c>
      <c r="V269" s="1">
        <v>8100000</v>
      </c>
      <c r="Y269" s="1">
        <f t="shared" si="25"/>
        <v>1</v>
      </c>
      <c r="Z269" s="1">
        <f t="shared" si="31"/>
        <v>1</v>
      </c>
      <c r="AA269" s="1">
        <f t="shared" si="29"/>
        <v>0</v>
      </c>
    </row>
    <row r="270" spans="1:27" x14ac:dyDescent="0.25">
      <c r="A270" s="1">
        <f t="shared" si="30"/>
        <v>11485</v>
      </c>
      <c r="B270" s="1">
        <v>1</v>
      </c>
      <c r="C270" s="1" t="s">
        <v>63</v>
      </c>
      <c r="D270" s="1">
        <v>8</v>
      </c>
      <c r="E270" s="1" t="s">
        <v>280</v>
      </c>
      <c r="F270" s="1">
        <v>35</v>
      </c>
      <c r="G270" s="1">
        <v>7</v>
      </c>
      <c r="H270" s="1">
        <v>0</v>
      </c>
      <c r="I270" s="1">
        <v>80</v>
      </c>
      <c r="J270" s="1">
        <v>75</v>
      </c>
      <c r="K270" s="6">
        <f>ROUNDUP(最重要的表!AD241*最重要的表!$J$35,0)</f>
        <v>57725</v>
      </c>
      <c r="L270" s="7">
        <f>ROUNDUP(最重要的表!AE241*最重要的表!$J$35,0)</f>
        <v>4418</v>
      </c>
      <c r="M270" s="8">
        <f>ROUNDUP(最重要的表!AF241*最重要的表!$J$35,0)</f>
        <v>2762</v>
      </c>
      <c r="N270" s="6">
        <f>ROUNDUP(最重要的表!AG241*最重要的表!$J$35,0)</f>
        <v>1098</v>
      </c>
      <c r="O270" s="7">
        <f>ROUNDUP(最重要的表!AH241*最重要的表!$J$35,0)</f>
        <v>84</v>
      </c>
      <c r="P270" s="8">
        <f>ROUNDUP(最重要的表!AI241*最重要的表!$J$35,0)</f>
        <v>53</v>
      </c>
      <c r="Q270" s="6">
        <f t="shared" si="26"/>
        <v>144467</v>
      </c>
      <c r="R270" s="7">
        <f t="shared" si="27"/>
        <v>11054</v>
      </c>
      <c r="S270" s="8">
        <f t="shared" si="28"/>
        <v>6949</v>
      </c>
      <c r="T270" s="1">
        <v>62000</v>
      </c>
      <c r="U270" s="1">
        <v>0</v>
      </c>
      <c r="V270" s="1">
        <v>8200000</v>
      </c>
      <c r="Y270" s="1">
        <f t="shared" si="25"/>
        <v>1</v>
      </c>
      <c r="Z270" s="1">
        <f t="shared" si="31"/>
        <v>1</v>
      </c>
      <c r="AA270" s="1">
        <f t="shared" si="29"/>
        <v>0</v>
      </c>
    </row>
    <row r="271" spans="1:27" x14ac:dyDescent="0.25">
      <c r="A271" s="1">
        <f t="shared" si="30"/>
        <v>11491</v>
      </c>
      <c r="B271" s="1">
        <v>1</v>
      </c>
      <c r="C271" s="1" t="s">
        <v>63</v>
      </c>
      <c r="D271" s="1">
        <v>8</v>
      </c>
      <c r="E271" s="1" t="s">
        <v>281</v>
      </c>
      <c r="F271" s="1">
        <v>36</v>
      </c>
      <c r="G271" s="1">
        <v>7</v>
      </c>
      <c r="H271" s="1">
        <v>1</v>
      </c>
      <c r="I271" s="1">
        <v>80</v>
      </c>
      <c r="J271" s="1">
        <v>75</v>
      </c>
      <c r="K271" s="6">
        <f>ROUNDUP(最重要的表!AD242*最重要的表!$J$35,0)</f>
        <v>60325</v>
      </c>
      <c r="L271" s="7">
        <f>ROUNDUP(最重要的表!AE242*最重要的表!$J$35,0)</f>
        <v>4617</v>
      </c>
      <c r="M271" s="8">
        <f>ROUNDUP(最重要的表!AF242*最重要的表!$J$35,0)</f>
        <v>2886</v>
      </c>
      <c r="N271" s="6">
        <f>ROUNDUP(最重要的表!AG242*最重要的表!$J$35,0)</f>
        <v>1159</v>
      </c>
      <c r="O271" s="7">
        <f>ROUNDUP(最重要的表!AH242*最重要的表!$J$35,0)</f>
        <v>89</v>
      </c>
      <c r="P271" s="8">
        <f>ROUNDUP(最重要的表!AI242*最重要的表!$J$35,0)</f>
        <v>57</v>
      </c>
      <c r="Q271" s="1">
        <f t="shared" si="26"/>
        <v>151886</v>
      </c>
      <c r="R271" s="1">
        <f t="shared" si="27"/>
        <v>11648</v>
      </c>
      <c r="S271" s="1">
        <f t="shared" si="28"/>
        <v>7389</v>
      </c>
      <c r="T271" s="1">
        <v>63000</v>
      </c>
      <c r="U271" s="1">
        <v>0</v>
      </c>
      <c r="V271" s="1">
        <v>8300000</v>
      </c>
      <c r="Y271" s="1">
        <f t="shared" si="25"/>
        <v>1</v>
      </c>
      <c r="Z271" s="1">
        <f t="shared" si="31"/>
        <v>1</v>
      </c>
      <c r="AA271" s="1">
        <f t="shared" si="29"/>
        <v>0</v>
      </c>
    </row>
    <row r="272" spans="1:27" x14ac:dyDescent="0.25">
      <c r="A272" s="1">
        <f t="shared" si="30"/>
        <v>11492</v>
      </c>
      <c r="B272" s="1">
        <v>1</v>
      </c>
      <c r="C272" s="1" t="s">
        <v>63</v>
      </c>
      <c r="D272" s="1">
        <v>8</v>
      </c>
      <c r="E272" s="1" t="s">
        <v>282</v>
      </c>
      <c r="F272" s="1">
        <v>37</v>
      </c>
      <c r="G272" s="1">
        <v>7</v>
      </c>
      <c r="H272" s="1">
        <v>2</v>
      </c>
      <c r="I272" s="1">
        <v>80</v>
      </c>
      <c r="J272" s="1">
        <v>75</v>
      </c>
      <c r="K272" s="6">
        <f>ROUNDUP(最重要的表!AD243*最重要的表!$J$35,0)</f>
        <v>62940</v>
      </c>
      <c r="L272" s="7">
        <f>ROUNDUP(最重要的表!AE243*最重要的表!$J$35,0)</f>
        <v>4817</v>
      </c>
      <c r="M272" s="8">
        <f>ROUNDUP(最重要的表!AF243*最重要的表!$J$35,0)</f>
        <v>3011</v>
      </c>
      <c r="N272" s="6">
        <f>ROUNDUP(最重要的表!AG243*最重要的表!$J$35,0)</f>
        <v>1203</v>
      </c>
      <c r="O272" s="7">
        <f>ROUNDUP(最重要的表!AH243*最重要的表!$J$35,0)</f>
        <v>92</v>
      </c>
      <c r="P272" s="8">
        <f>ROUNDUP(最重要的表!AI243*最重要的表!$J$35,0)</f>
        <v>58</v>
      </c>
      <c r="Q272" s="1">
        <f t="shared" si="26"/>
        <v>157977</v>
      </c>
      <c r="R272" s="1">
        <f t="shared" si="27"/>
        <v>12085</v>
      </c>
      <c r="S272" s="1">
        <f t="shared" si="28"/>
        <v>7593</v>
      </c>
      <c r="T272" s="1">
        <v>64000</v>
      </c>
      <c r="U272" s="1">
        <v>0</v>
      </c>
      <c r="V272" s="1">
        <v>8400000</v>
      </c>
      <c r="Y272" s="1">
        <f t="shared" si="25"/>
        <v>1</v>
      </c>
      <c r="Z272" s="1">
        <f t="shared" si="31"/>
        <v>1</v>
      </c>
      <c r="AA272" s="1">
        <f t="shared" si="29"/>
        <v>0</v>
      </c>
    </row>
    <row r="273" spans="1:27" x14ac:dyDescent="0.25">
      <c r="A273" s="1">
        <f t="shared" si="30"/>
        <v>11493</v>
      </c>
      <c r="B273" s="1">
        <v>1</v>
      </c>
      <c r="C273" s="1" t="s">
        <v>63</v>
      </c>
      <c r="D273" s="1">
        <v>8</v>
      </c>
      <c r="E273" s="1" t="s">
        <v>283</v>
      </c>
      <c r="F273" s="1">
        <v>38</v>
      </c>
      <c r="G273" s="1">
        <v>7</v>
      </c>
      <c r="H273" s="1">
        <v>3</v>
      </c>
      <c r="I273" s="1">
        <v>80</v>
      </c>
      <c r="J273" s="1">
        <v>75</v>
      </c>
      <c r="K273" s="6">
        <f>ROUNDUP(最重要的表!AD244*最重要的表!$J$35,0)</f>
        <v>65540</v>
      </c>
      <c r="L273" s="7">
        <f>ROUNDUP(最重要的表!AE244*最重要的表!$J$35,0)</f>
        <v>5016</v>
      </c>
      <c r="M273" s="8">
        <f>ROUNDUP(最重要的表!AF244*最重要的表!$J$35,0)</f>
        <v>3135</v>
      </c>
      <c r="N273" s="6">
        <f>ROUNDUP(最重要的表!AG244*最重要的表!$J$35,0)</f>
        <v>1248</v>
      </c>
      <c r="O273" s="7">
        <f>ROUNDUP(最重要的表!AH244*最重要的表!$J$35,0)</f>
        <v>96</v>
      </c>
      <c r="P273" s="8">
        <f>ROUNDUP(最重要的表!AI244*最重要的表!$J$35,0)</f>
        <v>60</v>
      </c>
      <c r="Q273" s="1">
        <f t="shared" si="26"/>
        <v>164132</v>
      </c>
      <c r="R273" s="1">
        <f t="shared" si="27"/>
        <v>12600</v>
      </c>
      <c r="S273" s="1">
        <f t="shared" si="28"/>
        <v>7875</v>
      </c>
      <c r="T273" s="1">
        <v>65000</v>
      </c>
      <c r="U273" s="1">
        <v>0</v>
      </c>
      <c r="V273" s="1">
        <v>8500000</v>
      </c>
      <c r="Y273" s="1">
        <f t="shared" si="25"/>
        <v>1</v>
      </c>
      <c r="Z273" s="1">
        <f t="shared" si="31"/>
        <v>1</v>
      </c>
      <c r="AA273" s="1">
        <f t="shared" si="29"/>
        <v>0</v>
      </c>
    </row>
    <row r="274" spans="1:27" x14ac:dyDescent="0.25">
      <c r="A274" s="1">
        <f t="shared" si="30"/>
        <v>11494</v>
      </c>
      <c r="B274" s="1">
        <v>1</v>
      </c>
      <c r="C274" s="1" t="s">
        <v>63</v>
      </c>
      <c r="D274" s="1">
        <v>8</v>
      </c>
      <c r="E274" s="1" t="s">
        <v>284</v>
      </c>
      <c r="F274" s="1">
        <v>39</v>
      </c>
      <c r="G274" s="1">
        <v>7</v>
      </c>
      <c r="H274" s="1">
        <v>4</v>
      </c>
      <c r="I274" s="1">
        <v>84</v>
      </c>
      <c r="J274" s="1">
        <v>80</v>
      </c>
      <c r="K274" s="6">
        <f>ROUNDUP(最重要的表!AD245*最重要的表!$J$35,0)</f>
        <v>68155</v>
      </c>
      <c r="L274" s="7">
        <f>ROUNDUP(最重要的表!AE245*最重要的表!$J$35,0)</f>
        <v>5216</v>
      </c>
      <c r="M274" s="8">
        <f>ROUNDUP(最重要的表!AF245*最重要的表!$J$35,0)</f>
        <v>3261</v>
      </c>
      <c r="N274" s="6">
        <f>ROUNDUP(最重要的表!AG245*最重要的表!$J$35,0)</f>
        <v>1308</v>
      </c>
      <c r="O274" s="7">
        <f>ROUNDUP(最重要的表!AH245*最重要的表!$J$35,0)</f>
        <v>101</v>
      </c>
      <c r="P274" s="8">
        <f>ROUNDUP(最重要的表!AI245*最重要的表!$J$35,0)</f>
        <v>64</v>
      </c>
      <c r="Q274" s="1">
        <f t="shared" si="26"/>
        <v>171487</v>
      </c>
      <c r="R274" s="1">
        <f t="shared" si="27"/>
        <v>13195</v>
      </c>
      <c r="S274" s="1">
        <f t="shared" si="28"/>
        <v>8317</v>
      </c>
      <c r="T274" s="1">
        <v>66000</v>
      </c>
      <c r="U274" s="1">
        <v>0</v>
      </c>
      <c r="V274" s="1">
        <v>8600000</v>
      </c>
      <c r="Y274" s="1">
        <f t="shared" si="25"/>
        <v>1</v>
      </c>
      <c r="Z274" s="1">
        <f t="shared" si="31"/>
        <v>1</v>
      </c>
      <c r="AA274" s="1">
        <f t="shared" si="29"/>
        <v>0</v>
      </c>
    </row>
    <row r="275" spans="1:27" x14ac:dyDescent="0.25">
      <c r="A275" s="1">
        <f t="shared" si="30"/>
        <v>11495</v>
      </c>
      <c r="B275" s="1">
        <v>1</v>
      </c>
      <c r="C275" s="1" t="s">
        <v>63</v>
      </c>
      <c r="D275" s="1">
        <v>8</v>
      </c>
      <c r="E275" s="1" t="s">
        <v>285</v>
      </c>
      <c r="F275" s="1">
        <v>40</v>
      </c>
      <c r="G275" s="1">
        <v>8</v>
      </c>
      <c r="H275" s="1">
        <v>0</v>
      </c>
      <c r="I275" s="1">
        <v>84</v>
      </c>
      <c r="J275" s="1">
        <v>80</v>
      </c>
      <c r="K275" s="6">
        <f>ROUNDUP(最重要的表!AD246*最重要的表!$J$35,0)</f>
        <v>75038</v>
      </c>
      <c r="L275" s="7">
        <f>ROUNDUP(最重要的表!AE246*最重要的表!$J$35,0)</f>
        <v>5742</v>
      </c>
      <c r="M275" s="8">
        <f>ROUNDUP(最重要的表!AF246*最重要的表!$J$35,0)</f>
        <v>3590</v>
      </c>
      <c r="N275" s="6">
        <f>ROUNDUP(最重要的表!AG246*最重要的表!$J$35,0)</f>
        <v>1429</v>
      </c>
      <c r="O275" s="7">
        <f>ROUNDUP(最重要的表!AH246*最重要的表!$J$35,0)</f>
        <v>110</v>
      </c>
      <c r="P275" s="8">
        <f>ROUNDUP(最重要的表!AI246*最重要的表!$J$35,0)</f>
        <v>69</v>
      </c>
      <c r="Q275" s="6">
        <f t="shared" si="26"/>
        <v>187929</v>
      </c>
      <c r="R275" s="7">
        <f t="shared" si="27"/>
        <v>14432</v>
      </c>
      <c r="S275" s="8">
        <f t="shared" si="28"/>
        <v>9041</v>
      </c>
      <c r="T275" s="1">
        <v>67000</v>
      </c>
      <c r="U275" s="1">
        <v>0</v>
      </c>
      <c r="V275" s="1">
        <v>8700000</v>
      </c>
      <c r="Y275" s="1">
        <f t="shared" ref="Y275:Y336" si="32">IF(L275&lt;L2111,1,0)</f>
        <v>1</v>
      </c>
      <c r="Z275" s="1">
        <f t="shared" si="31"/>
        <v>1</v>
      </c>
      <c r="AA275" s="1">
        <f t="shared" si="29"/>
        <v>0</v>
      </c>
    </row>
    <row r="276" spans="1:27" x14ac:dyDescent="0.25">
      <c r="A276" s="1">
        <f t="shared" si="30"/>
        <v>11501</v>
      </c>
      <c r="B276" s="1">
        <v>1</v>
      </c>
      <c r="C276" s="1" t="s">
        <v>63</v>
      </c>
      <c r="D276" s="1">
        <v>8</v>
      </c>
      <c r="E276" s="1" t="s">
        <v>286</v>
      </c>
      <c r="F276" s="1">
        <v>41</v>
      </c>
      <c r="G276" s="1">
        <v>8</v>
      </c>
      <c r="H276" s="1">
        <v>1</v>
      </c>
      <c r="I276" s="1">
        <v>84</v>
      </c>
      <c r="J276" s="1">
        <v>80</v>
      </c>
      <c r="K276" s="6">
        <f>ROUNDUP(最重要的表!AD247*最重要的表!$J$35,0)</f>
        <v>78434</v>
      </c>
      <c r="L276" s="7">
        <f>ROUNDUP(最重要的表!AE247*最重要的表!$J$35,0)</f>
        <v>6002</v>
      </c>
      <c r="M276" s="8">
        <f>ROUNDUP(最重要的表!AF247*最重要的表!$J$35,0)</f>
        <v>3752</v>
      </c>
      <c r="N276" s="6">
        <f>ROUNDUP(最重要的表!AG247*最重要的表!$J$35,0)</f>
        <v>1504</v>
      </c>
      <c r="O276" s="7">
        <f>ROUNDUP(最重要的表!AH247*最重要的表!$J$35,0)</f>
        <v>115</v>
      </c>
      <c r="P276" s="8">
        <f>ROUNDUP(最重要的表!AI247*最重要的表!$J$35,0)</f>
        <v>73</v>
      </c>
      <c r="Q276" s="1">
        <f t="shared" si="26"/>
        <v>197250</v>
      </c>
      <c r="R276" s="1">
        <f t="shared" si="27"/>
        <v>15087</v>
      </c>
      <c r="S276" s="1">
        <f t="shared" si="28"/>
        <v>9519</v>
      </c>
      <c r="T276" s="1">
        <v>68000</v>
      </c>
      <c r="U276" s="1">
        <v>0</v>
      </c>
      <c r="V276" s="1">
        <v>8800000</v>
      </c>
      <c r="Y276" s="1">
        <f t="shared" si="32"/>
        <v>1</v>
      </c>
      <c r="Z276" s="1">
        <f t="shared" si="31"/>
        <v>1</v>
      </c>
      <c r="AA276" s="1">
        <f t="shared" si="29"/>
        <v>0</v>
      </c>
    </row>
    <row r="277" spans="1:27" x14ac:dyDescent="0.25">
      <c r="A277" s="1">
        <f t="shared" si="30"/>
        <v>11502</v>
      </c>
      <c r="B277" s="1">
        <v>1</v>
      </c>
      <c r="C277" s="1" t="s">
        <v>63</v>
      </c>
      <c r="D277" s="1">
        <v>8</v>
      </c>
      <c r="E277" s="1" t="s">
        <v>287</v>
      </c>
      <c r="F277" s="1">
        <v>42</v>
      </c>
      <c r="G277" s="1">
        <v>8</v>
      </c>
      <c r="H277" s="1">
        <v>2</v>
      </c>
      <c r="I277" s="1">
        <v>84</v>
      </c>
      <c r="J277" s="1">
        <v>80</v>
      </c>
      <c r="K277" s="6">
        <f>ROUNDUP(最重要的表!AD248*最重要的表!$J$35,0)</f>
        <v>81831</v>
      </c>
      <c r="L277" s="7">
        <f>ROUNDUP(最重要的表!AE248*最重要的表!$J$35,0)</f>
        <v>6262</v>
      </c>
      <c r="M277" s="8">
        <f>ROUNDUP(最重要的表!AF248*最重要的表!$J$35,0)</f>
        <v>3915</v>
      </c>
      <c r="N277" s="6">
        <f>ROUNDUP(最重要的表!AG248*最重要的表!$J$35,0)</f>
        <v>1594</v>
      </c>
      <c r="O277" s="7">
        <f>ROUNDUP(最重要的表!AH248*最重要的表!$J$35,0)</f>
        <v>122</v>
      </c>
      <c r="P277" s="8">
        <f>ROUNDUP(最重要的表!AI248*最重要的表!$J$35,0)</f>
        <v>78</v>
      </c>
      <c r="Q277" s="1">
        <f t="shared" si="26"/>
        <v>207757</v>
      </c>
      <c r="R277" s="1">
        <f t="shared" si="27"/>
        <v>15900</v>
      </c>
      <c r="S277" s="1">
        <f t="shared" si="28"/>
        <v>10077</v>
      </c>
      <c r="T277" s="1">
        <v>69000</v>
      </c>
      <c r="U277" s="1">
        <v>0</v>
      </c>
      <c r="V277" s="1">
        <v>8900000</v>
      </c>
      <c r="Y277" s="1">
        <f t="shared" si="32"/>
        <v>1</v>
      </c>
      <c r="Z277" s="1">
        <f t="shared" si="31"/>
        <v>1</v>
      </c>
      <c r="AA277" s="1">
        <f t="shared" si="29"/>
        <v>0</v>
      </c>
    </row>
    <row r="278" spans="1:27" x14ac:dyDescent="0.25">
      <c r="A278" s="1">
        <f t="shared" si="30"/>
        <v>11503</v>
      </c>
      <c r="B278" s="1">
        <v>1</v>
      </c>
      <c r="C278" s="1" t="s">
        <v>63</v>
      </c>
      <c r="D278" s="1">
        <v>8</v>
      </c>
      <c r="E278" s="1" t="s">
        <v>288</v>
      </c>
      <c r="F278" s="1">
        <v>43</v>
      </c>
      <c r="G278" s="1">
        <v>8</v>
      </c>
      <c r="H278" s="1">
        <v>3</v>
      </c>
      <c r="I278" s="1">
        <v>84</v>
      </c>
      <c r="J278" s="1">
        <v>80</v>
      </c>
      <c r="K278" s="6">
        <f>ROUNDUP(最重要的表!AD249*最重要的表!$J$35,0)</f>
        <v>85212</v>
      </c>
      <c r="L278" s="7">
        <f>ROUNDUP(最重要的表!AE249*最重要的表!$J$35,0)</f>
        <v>6521</v>
      </c>
      <c r="M278" s="8">
        <f>ROUNDUP(最重要的表!AF249*最重要的表!$J$35,0)</f>
        <v>4076</v>
      </c>
      <c r="N278" s="6">
        <f>ROUNDUP(最重要的表!AG249*最重要的表!$J$35,0)</f>
        <v>1669</v>
      </c>
      <c r="O278" s="7">
        <f>ROUNDUP(最重要的表!AH249*最重要的表!$J$35,0)</f>
        <v>128</v>
      </c>
      <c r="P278" s="8">
        <f>ROUNDUP(最重要的表!AI249*最重要的表!$J$35,0)</f>
        <v>81</v>
      </c>
      <c r="Q278" s="1">
        <f t="shared" si="26"/>
        <v>217063</v>
      </c>
      <c r="R278" s="1">
        <f t="shared" si="27"/>
        <v>16633</v>
      </c>
      <c r="S278" s="1">
        <f t="shared" si="28"/>
        <v>10475</v>
      </c>
      <c r="T278" s="1">
        <v>70000</v>
      </c>
      <c r="U278" s="1">
        <v>0</v>
      </c>
      <c r="V278" s="1">
        <v>9000000</v>
      </c>
      <c r="Y278" s="1">
        <f t="shared" si="32"/>
        <v>1</v>
      </c>
      <c r="Z278" s="1">
        <f t="shared" si="31"/>
        <v>1</v>
      </c>
      <c r="AA278" s="1">
        <f t="shared" si="29"/>
        <v>0</v>
      </c>
    </row>
    <row r="279" spans="1:27" x14ac:dyDescent="0.25">
      <c r="A279" s="1">
        <f t="shared" si="30"/>
        <v>11504</v>
      </c>
      <c r="B279" s="1">
        <v>1</v>
      </c>
      <c r="C279" s="1" t="s">
        <v>63</v>
      </c>
      <c r="D279" s="1">
        <v>8</v>
      </c>
      <c r="E279" s="1" t="s">
        <v>289</v>
      </c>
      <c r="F279" s="1">
        <v>44</v>
      </c>
      <c r="G279" s="1">
        <v>8</v>
      </c>
      <c r="H279" s="1">
        <v>4</v>
      </c>
      <c r="I279" s="1">
        <v>87</v>
      </c>
      <c r="J279" s="1">
        <v>85</v>
      </c>
      <c r="K279" s="6">
        <f>ROUNDUP(最重要的表!AD250*最重要的表!$J$35,0)</f>
        <v>88608</v>
      </c>
      <c r="L279" s="7">
        <f>ROUNDUP(最重要的表!AE250*最重要的表!$J$35,0)</f>
        <v>6781</v>
      </c>
      <c r="M279" s="8">
        <f>ROUNDUP(最重要的表!AF250*最重要的表!$J$35,0)</f>
        <v>4238</v>
      </c>
      <c r="N279" s="6">
        <f>ROUNDUP(最重要的表!AG250*最重要的表!$J$35,0)</f>
        <v>1744</v>
      </c>
      <c r="O279" s="7">
        <f>ROUNDUP(最重要的表!AH250*最重要的表!$J$35,0)</f>
        <v>134</v>
      </c>
      <c r="P279" s="8">
        <f>ROUNDUP(最重要的表!AI250*最重要的表!$J$35,0)</f>
        <v>84</v>
      </c>
      <c r="Q279" s="1">
        <f t="shared" si="26"/>
        <v>226384</v>
      </c>
      <c r="R279" s="1">
        <f t="shared" si="27"/>
        <v>17367</v>
      </c>
      <c r="S279" s="1">
        <f t="shared" si="28"/>
        <v>10874</v>
      </c>
      <c r="T279" s="1">
        <v>71000</v>
      </c>
      <c r="U279" s="1">
        <v>0</v>
      </c>
      <c r="V279" s="1">
        <v>9100000</v>
      </c>
      <c r="Y279" s="1">
        <f t="shared" si="32"/>
        <v>1</v>
      </c>
      <c r="Z279" s="1">
        <f t="shared" si="31"/>
        <v>1</v>
      </c>
      <c r="AA279" s="1">
        <f t="shared" si="29"/>
        <v>0</v>
      </c>
    </row>
    <row r="280" spans="1:27" x14ac:dyDescent="0.25">
      <c r="A280" s="1">
        <f t="shared" si="30"/>
        <v>11505</v>
      </c>
      <c r="B280" s="1">
        <v>1</v>
      </c>
      <c r="C280" s="1" t="s">
        <v>63</v>
      </c>
      <c r="D280" s="1">
        <v>8</v>
      </c>
      <c r="E280" s="1" t="s">
        <v>290</v>
      </c>
      <c r="F280" s="1">
        <v>45</v>
      </c>
      <c r="G280" s="1">
        <v>9</v>
      </c>
      <c r="H280" s="1">
        <v>0</v>
      </c>
      <c r="I280" s="1">
        <v>87</v>
      </c>
      <c r="J280" s="1">
        <v>85</v>
      </c>
      <c r="K280" s="6">
        <f>ROUNDUP(最重要的表!AD251*最重要的表!$J$35,0)</f>
        <v>97565</v>
      </c>
      <c r="L280" s="7">
        <f>ROUNDUP(最重要的表!AE251*最重要的表!$J$35,0)</f>
        <v>7466</v>
      </c>
      <c r="M280" s="8">
        <f>ROUNDUP(最重要的表!AF251*最重要的表!$J$35,0)</f>
        <v>4667</v>
      </c>
      <c r="N280" s="6">
        <f>ROUNDUP(最重要的表!AG251*最重要的表!$J$35,0)</f>
        <v>1865</v>
      </c>
      <c r="O280" s="7">
        <f>ROUNDUP(最重要的表!AH251*最重要的表!$J$35,0)</f>
        <v>143</v>
      </c>
      <c r="P280" s="8">
        <f>ROUNDUP(最重要的表!AI251*最重要的表!$J$35,0)</f>
        <v>90</v>
      </c>
      <c r="Q280" s="6">
        <f t="shared" si="26"/>
        <v>244900</v>
      </c>
      <c r="R280" s="7">
        <f t="shared" si="27"/>
        <v>18763</v>
      </c>
      <c r="S280" s="8">
        <f t="shared" si="28"/>
        <v>11777</v>
      </c>
      <c r="T280" s="1">
        <v>72000</v>
      </c>
      <c r="U280" s="1">
        <v>0</v>
      </c>
      <c r="V280" s="1">
        <v>9200000</v>
      </c>
      <c r="Y280" s="1">
        <f t="shared" si="32"/>
        <v>1</v>
      </c>
      <c r="Z280" s="1">
        <f t="shared" si="31"/>
        <v>1</v>
      </c>
      <c r="AA280" s="1">
        <f t="shared" si="29"/>
        <v>0</v>
      </c>
    </row>
    <row r="281" spans="1:27" x14ac:dyDescent="0.25">
      <c r="A281" s="1">
        <f t="shared" si="30"/>
        <v>11511</v>
      </c>
      <c r="B281" s="1">
        <v>1</v>
      </c>
      <c r="C281" s="1" t="s">
        <v>63</v>
      </c>
      <c r="D281" s="1">
        <v>8</v>
      </c>
      <c r="E281" s="1" t="s">
        <v>291</v>
      </c>
      <c r="F281" s="1">
        <v>46</v>
      </c>
      <c r="G281" s="1">
        <v>9</v>
      </c>
      <c r="H281" s="1">
        <v>1</v>
      </c>
      <c r="I281" s="1">
        <v>87</v>
      </c>
      <c r="J281" s="1">
        <v>85</v>
      </c>
      <c r="K281" s="6">
        <f>ROUNDUP(最重要的表!AD252*最重要的表!$J$35,0)</f>
        <v>101954</v>
      </c>
      <c r="L281" s="7">
        <f>ROUNDUP(最重要的表!AE252*最重要的表!$J$35,0)</f>
        <v>7802</v>
      </c>
      <c r="M281" s="8">
        <f>ROUNDUP(最重要的表!AF252*最重要的表!$J$35,0)</f>
        <v>4876</v>
      </c>
      <c r="N281" s="6">
        <f>ROUNDUP(最重要的表!AG252*最重要的表!$J$35,0)</f>
        <v>1954</v>
      </c>
      <c r="O281" s="7">
        <f>ROUNDUP(最重要的表!AH252*最重要的表!$J$35,0)</f>
        <v>150</v>
      </c>
      <c r="P281" s="8">
        <f>ROUNDUP(最重要的表!AI252*最重要的表!$J$35,0)</f>
        <v>95</v>
      </c>
      <c r="Q281" s="1">
        <f t="shared" si="26"/>
        <v>256320</v>
      </c>
      <c r="R281" s="1">
        <f t="shared" si="27"/>
        <v>19652</v>
      </c>
      <c r="S281" s="1">
        <f t="shared" si="28"/>
        <v>12381</v>
      </c>
      <c r="T281" s="1">
        <v>73000</v>
      </c>
      <c r="U281" s="1">
        <v>0</v>
      </c>
      <c r="V281" s="1">
        <v>9300000</v>
      </c>
      <c r="Y281" s="1">
        <f t="shared" si="32"/>
        <v>1</v>
      </c>
      <c r="Z281" s="1">
        <f t="shared" si="31"/>
        <v>1</v>
      </c>
      <c r="AA281" s="1">
        <f t="shared" si="29"/>
        <v>0</v>
      </c>
    </row>
    <row r="282" spans="1:27" x14ac:dyDescent="0.25">
      <c r="A282" s="1">
        <f t="shared" si="30"/>
        <v>11512</v>
      </c>
      <c r="B282" s="1">
        <v>1</v>
      </c>
      <c r="C282" s="1" t="s">
        <v>63</v>
      </c>
      <c r="D282" s="1">
        <v>8</v>
      </c>
      <c r="E282" s="1" t="s">
        <v>292</v>
      </c>
      <c r="F282" s="1">
        <v>47</v>
      </c>
      <c r="G282" s="1">
        <v>9</v>
      </c>
      <c r="H282" s="1">
        <v>2</v>
      </c>
      <c r="I282" s="1">
        <v>87</v>
      </c>
      <c r="J282" s="1">
        <v>85</v>
      </c>
      <c r="K282" s="6">
        <f>ROUNDUP(最重要的表!AD253*最重要的表!$J$35,0)</f>
        <v>106342</v>
      </c>
      <c r="L282" s="7">
        <f>ROUNDUP(最重要的表!AE253*最重要的表!$J$35,0)</f>
        <v>8138</v>
      </c>
      <c r="M282" s="8">
        <f>ROUNDUP(最重要的表!AF253*最重要的表!$J$35,0)</f>
        <v>5087</v>
      </c>
      <c r="N282" s="6">
        <f>ROUNDUP(最重要的表!AG253*最重要的表!$J$35,0)</f>
        <v>2045</v>
      </c>
      <c r="O282" s="7">
        <f>ROUNDUP(最重要的表!AH253*最重要的表!$J$35,0)</f>
        <v>157</v>
      </c>
      <c r="P282" s="8">
        <f>ROUNDUP(最重要的表!AI253*最重要的表!$J$35,0)</f>
        <v>98</v>
      </c>
      <c r="Q282" s="1">
        <f t="shared" si="26"/>
        <v>267897</v>
      </c>
      <c r="R282" s="1">
        <f t="shared" si="27"/>
        <v>20541</v>
      </c>
      <c r="S282" s="1">
        <f t="shared" si="28"/>
        <v>12829</v>
      </c>
      <c r="T282" s="1">
        <v>74000</v>
      </c>
      <c r="U282" s="1">
        <v>0</v>
      </c>
      <c r="V282" s="1">
        <v>9400000</v>
      </c>
      <c r="Y282" s="1">
        <f t="shared" si="32"/>
        <v>1</v>
      </c>
      <c r="Z282" s="1">
        <f t="shared" si="31"/>
        <v>1</v>
      </c>
      <c r="AA282" s="1">
        <f t="shared" si="29"/>
        <v>0</v>
      </c>
    </row>
    <row r="283" spans="1:27" x14ac:dyDescent="0.25">
      <c r="A283" s="1">
        <f t="shared" si="30"/>
        <v>11513</v>
      </c>
      <c r="B283" s="1">
        <v>1</v>
      </c>
      <c r="C283" s="1" t="s">
        <v>63</v>
      </c>
      <c r="D283" s="1">
        <v>8</v>
      </c>
      <c r="E283" s="1" t="s">
        <v>293</v>
      </c>
      <c r="F283" s="1">
        <v>48</v>
      </c>
      <c r="G283" s="1">
        <v>9</v>
      </c>
      <c r="H283" s="1">
        <v>3</v>
      </c>
      <c r="I283" s="1">
        <v>87</v>
      </c>
      <c r="J283" s="1">
        <v>85</v>
      </c>
      <c r="K283" s="6">
        <f>ROUNDUP(最重要的表!AD254*最重要的表!$J$35,0)</f>
        <v>110745</v>
      </c>
      <c r="L283" s="7">
        <f>ROUNDUP(最重要的表!AE254*最重要的表!$J$35,0)</f>
        <v>8475</v>
      </c>
      <c r="M283" s="8">
        <f>ROUNDUP(最重要的表!AF254*最重要的表!$J$35,0)</f>
        <v>5297</v>
      </c>
      <c r="N283" s="6">
        <f>ROUNDUP(最重要的表!AG254*最重要的表!$J$35,0)</f>
        <v>2135</v>
      </c>
      <c r="O283" s="7">
        <f>ROUNDUP(最重要的表!AH254*最重要的表!$J$35,0)</f>
        <v>164</v>
      </c>
      <c r="P283" s="8">
        <f>ROUNDUP(最重要的表!AI254*最重要的表!$J$35,0)</f>
        <v>103</v>
      </c>
      <c r="Q283" s="1">
        <f t="shared" si="26"/>
        <v>279410</v>
      </c>
      <c r="R283" s="1">
        <f t="shared" si="27"/>
        <v>21431</v>
      </c>
      <c r="S283" s="1">
        <f t="shared" si="28"/>
        <v>13434</v>
      </c>
      <c r="T283" s="1">
        <v>75000</v>
      </c>
      <c r="U283" s="1">
        <v>0</v>
      </c>
      <c r="V283" s="1">
        <v>9500000</v>
      </c>
      <c r="Y283" s="1">
        <f t="shared" si="32"/>
        <v>1</v>
      </c>
      <c r="Z283" s="1">
        <f t="shared" si="31"/>
        <v>1</v>
      </c>
      <c r="AA283" s="1">
        <f t="shared" si="29"/>
        <v>0</v>
      </c>
    </row>
    <row r="284" spans="1:27" x14ac:dyDescent="0.25">
      <c r="A284" s="1">
        <f t="shared" si="30"/>
        <v>11514</v>
      </c>
      <c r="B284" s="1">
        <v>1</v>
      </c>
      <c r="C284" s="1" t="s">
        <v>63</v>
      </c>
      <c r="D284" s="1">
        <v>8</v>
      </c>
      <c r="E284" s="1" t="s">
        <v>294</v>
      </c>
      <c r="F284" s="1">
        <v>49</v>
      </c>
      <c r="G284" s="1">
        <v>9</v>
      </c>
      <c r="H284" s="1">
        <v>4</v>
      </c>
      <c r="I284" s="1">
        <v>90</v>
      </c>
      <c r="J284" s="1">
        <v>90</v>
      </c>
      <c r="K284" s="6">
        <f>ROUNDUP(最重要的表!AD255*最重要的表!$J$35,0)</f>
        <v>115134</v>
      </c>
      <c r="L284" s="7">
        <f>ROUNDUP(最重要的表!AE255*最重要的表!$J$35,0)</f>
        <v>8811</v>
      </c>
      <c r="M284" s="8">
        <f>ROUNDUP(最重要的表!AF255*最重要的表!$J$35,0)</f>
        <v>5508</v>
      </c>
      <c r="N284" s="6">
        <f>ROUNDUP(最重要的表!AG255*最重要的表!$J$35,0)</f>
        <v>2226</v>
      </c>
      <c r="O284" s="7">
        <f>ROUNDUP(最重要的表!AH255*最重要的表!$J$35,0)</f>
        <v>171</v>
      </c>
      <c r="P284" s="8">
        <f>ROUNDUP(最重要的表!AI255*最重要的表!$J$35,0)</f>
        <v>107</v>
      </c>
      <c r="Q284" s="1">
        <f t="shared" si="26"/>
        <v>290988</v>
      </c>
      <c r="R284" s="1">
        <f t="shared" si="27"/>
        <v>22320</v>
      </c>
      <c r="S284" s="1">
        <f t="shared" si="28"/>
        <v>13961</v>
      </c>
      <c r="T284" s="1">
        <v>76000</v>
      </c>
      <c r="U284" s="1">
        <v>0</v>
      </c>
      <c r="V284" s="1">
        <v>9600000</v>
      </c>
      <c r="Y284" s="1">
        <f t="shared" si="32"/>
        <v>1</v>
      </c>
      <c r="Z284" s="1">
        <f t="shared" si="31"/>
        <v>1</v>
      </c>
      <c r="AA284" s="1">
        <f t="shared" si="29"/>
        <v>0</v>
      </c>
    </row>
    <row r="285" spans="1:27" x14ac:dyDescent="0.25">
      <c r="A285" s="1">
        <f t="shared" si="30"/>
        <v>11515</v>
      </c>
      <c r="B285" s="1">
        <v>1</v>
      </c>
      <c r="C285" s="1" t="s">
        <v>63</v>
      </c>
      <c r="D285" s="1">
        <v>8</v>
      </c>
      <c r="E285" s="1" t="s">
        <v>295</v>
      </c>
      <c r="F285" s="1">
        <v>50</v>
      </c>
      <c r="G285" s="1">
        <v>10</v>
      </c>
      <c r="H285" s="1">
        <v>0</v>
      </c>
      <c r="I285" s="1">
        <v>0</v>
      </c>
      <c r="J285" s="1">
        <v>90</v>
      </c>
      <c r="K285" s="6">
        <f>ROUNDUP(最重要的表!AD256*最重要的表!$J$35,0)</f>
        <v>126841</v>
      </c>
      <c r="L285" s="7">
        <f>ROUNDUP(最重要的表!AE256*最重要的表!$J$35,0)</f>
        <v>9706</v>
      </c>
      <c r="M285" s="8">
        <f>ROUNDUP(最重要的表!AF256*最重要的表!$J$35,0)</f>
        <v>6067</v>
      </c>
      <c r="N285" s="6">
        <f>ROUNDUP(最重要的表!AG256*最重要的表!$J$35,0)</f>
        <v>2436</v>
      </c>
      <c r="O285" s="7">
        <f>ROUNDUP(最重要的表!AH256*最重要的表!$J$35,0)</f>
        <v>187</v>
      </c>
      <c r="P285" s="8">
        <f>ROUNDUP(最重要的表!AI256*最重要的表!$J$35,0)</f>
        <v>118</v>
      </c>
      <c r="Q285" s="6">
        <f t="shared" si="26"/>
        <v>319285</v>
      </c>
      <c r="R285" s="7">
        <f t="shared" si="27"/>
        <v>24479</v>
      </c>
      <c r="S285" s="8">
        <f t="shared" si="28"/>
        <v>15389</v>
      </c>
      <c r="T285" s="1">
        <v>0</v>
      </c>
      <c r="U285" s="1">
        <v>0</v>
      </c>
      <c r="V285" s="1">
        <v>0</v>
      </c>
      <c r="Y285" s="1">
        <f t="shared" si="32"/>
        <v>1</v>
      </c>
      <c r="AA285" s="1">
        <f t="shared" si="29"/>
        <v>0</v>
      </c>
    </row>
    <row r="286" spans="1:27" ht="11.25" customHeight="1" x14ac:dyDescent="0.25">
      <c r="A286" s="1">
        <f t="shared" si="30"/>
        <v>11521</v>
      </c>
      <c r="B286" s="1">
        <v>1</v>
      </c>
      <c r="C286" s="1" t="s">
        <v>63</v>
      </c>
      <c r="D286" s="1">
        <v>5</v>
      </c>
      <c r="E286" s="1" t="s">
        <v>381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6">
        <f>ROUNDUP(最重要的表!AD257*最重要的表!$J$36,0)</f>
        <v>3059</v>
      </c>
      <c r="L286" s="7">
        <f>ROUNDUP(最重要的表!AE257*最重要的表!$J$36,0)</f>
        <v>234</v>
      </c>
      <c r="M286" s="8">
        <f>ROUNDUP(最重要的表!AF257*最重要的表!$J$36,0)</f>
        <v>147</v>
      </c>
      <c r="N286" s="6">
        <f>ROUNDUP(最重要的表!AG257*最重要的表!$J$36,0)</f>
        <v>80</v>
      </c>
      <c r="O286" s="7">
        <f>ROUNDUP(最重要的表!AH257*最重要的表!$J$36,0)</f>
        <v>6</v>
      </c>
      <c r="P286" s="8">
        <f>ROUNDUP(最重要的表!AI257*最重要的表!$J$36,0)</f>
        <v>5</v>
      </c>
      <c r="Q286" s="6">
        <f t="shared" si="26"/>
        <v>9379</v>
      </c>
      <c r="R286" s="7">
        <f t="shared" si="27"/>
        <v>708</v>
      </c>
      <c r="S286" s="8">
        <f t="shared" si="28"/>
        <v>542</v>
      </c>
      <c r="T286" s="6">
        <v>50</v>
      </c>
      <c r="U286" s="7">
        <v>0</v>
      </c>
      <c r="V286" s="8">
        <v>9000</v>
      </c>
      <c r="Y286" s="1">
        <f t="shared" si="32"/>
        <v>1</v>
      </c>
      <c r="Z286" s="1">
        <f>IF(L286&gt;L287,0,1)</f>
        <v>1</v>
      </c>
      <c r="AA286" s="1">
        <f t="shared" si="29"/>
        <v>0</v>
      </c>
    </row>
    <row r="287" spans="1:27" x14ac:dyDescent="0.25">
      <c r="A287" s="1">
        <f t="shared" si="30"/>
        <v>11522</v>
      </c>
      <c r="B287" s="1">
        <v>1</v>
      </c>
      <c r="C287" s="1" t="s">
        <v>63</v>
      </c>
      <c r="D287" s="1">
        <v>5</v>
      </c>
      <c r="E287" s="1" t="s">
        <v>382</v>
      </c>
      <c r="F287" s="1">
        <v>1</v>
      </c>
      <c r="G287" s="1">
        <v>0</v>
      </c>
      <c r="H287" s="1">
        <v>1</v>
      </c>
      <c r="I287" s="1">
        <v>5</v>
      </c>
      <c r="J287" s="1">
        <v>0</v>
      </c>
      <c r="K287" s="6">
        <f>ROUNDUP(最重要的表!AD258*最重要的表!$J$36,0)</f>
        <v>3530</v>
      </c>
      <c r="L287" s="7">
        <f>ROUNDUP(最重要的表!AE258*最重要的表!$J$36,0)</f>
        <v>270</v>
      </c>
      <c r="M287" s="8">
        <f>ROUNDUP(最重要的表!AF258*最重要的表!$J$36,0)</f>
        <v>170</v>
      </c>
      <c r="N287" s="6">
        <f>ROUNDUP(最重要的表!AG258*最重要的表!$J$36,0)</f>
        <v>95</v>
      </c>
      <c r="O287" s="7">
        <f>ROUNDUP(最重要的表!AH258*最重要的表!$J$36,0)</f>
        <v>8</v>
      </c>
      <c r="P287" s="8">
        <f>ROUNDUP(最重要的表!AI258*最重要的表!$J$36,0)</f>
        <v>5</v>
      </c>
      <c r="Q287" s="1">
        <f t="shared" ref="Q287:Q336" si="33">K287+N287*79</f>
        <v>11035</v>
      </c>
      <c r="R287" s="1">
        <f t="shared" ref="R287:R336" si="34">L287+O287*79</f>
        <v>902</v>
      </c>
      <c r="S287" s="1">
        <f t="shared" ref="S287:S336" si="35">M287+P287*79</f>
        <v>565</v>
      </c>
      <c r="T287" s="1">
        <v>180</v>
      </c>
      <c r="U287" s="1">
        <v>0</v>
      </c>
      <c r="V287" s="1">
        <v>25000</v>
      </c>
      <c r="Y287" s="1">
        <f t="shared" si="32"/>
        <v>1</v>
      </c>
      <c r="Z287" s="1">
        <f t="shared" ref="Z287:Z335" si="36">IF(L287&gt;L288,0,1)</f>
        <v>1</v>
      </c>
      <c r="AA287" s="1">
        <f t="shared" si="29"/>
        <v>0</v>
      </c>
    </row>
    <row r="288" spans="1:27" x14ac:dyDescent="0.25">
      <c r="A288" s="1">
        <f t="shared" si="30"/>
        <v>11523</v>
      </c>
      <c r="B288" s="1">
        <v>1</v>
      </c>
      <c r="C288" s="1" t="s">
        <v>63</v>
      </c>
      <c r="D288" s="1">
        <v>5</v>
      </c>
      <c r="E288" s="1" t="s">
        <v>140</v>
      </c>
      <c r="F288" s="1">
        <v>2</v>
      </c>
      <c r="G288" s="1">
        <v>0</v>
      </c>
      <c r="H288" s="1">
        <v>2</v>
      </c>
      <c r="I288" s="1">
        <v>5</v>
      </c>
      <c r="J288" s="1">
        <v>0</v>
      </c>
      <c r="K288" s="6">
        <f>ROUNDUP(最重要的表!AD259*最重要的表!$J$36,0)</f>
        <v>4000</v>
      </c>
      <c r="L288" s="7">
        <f>ROUNDUP(最重要的表!AE259*最重要的表!$J$36,0)</f>
        <v>306</v>
      </c>
      <c r="M288" s="8">
        <f>ROUNDUP(最重要的表!AF259*最重要的表!$J$36,0)</f>
        <v>192</v>
      </c>
      <c r="N288" s="6">
        <f>ROUNDUP(最重要的表!AG259*最重要的表!$J$36,0)</f>
        <v>95</v>
      </c>
      <c r="O288" s="7">
        <f>ROUNDUP(最重要的表!AH259*最重要的表!$J$36,0)</f>
        <v>8</v>
      </c>
      <c r="P288" s="8">
        <f>ROUNDUP(最重要的表!AI259*最重要的表!$J$36,0)</f>
        <v>5</v>
      </c>
      <c r="Q288" s="1">
        <f t="shared" si="33"/>
        <v>11505</v>
      </c>
      <c r="R288" s="1">
        <f t="shared" si="34"/>
        <v>938</v>
      </c>
      <c r="S288" s="1">
        <f t="shared" si="35"/>
        <v>587</v>
      </c>
      <c r="T288" s="1">
        <v>350</v>
      </c>
      <c r="U288" s="1">
        <v>0</v>
      </c>
      <c r="V288" s="1">
        <v>43000</v>
      </c>
      <c r="Y288" s="1">
        <f t="shared" si="32"/>
        <v>1</v>
      </c>
      <c r="Z288" s="1">
        <f t="shared" si="36"/>
        <v>1</v>
      </c>
      <c r="AA288" s="1">
        <f t="shared" ref="AA288:AA336" si="37">IF(L288&gt;L1206,0,1)</f>
        <v>0</v>
      </c>
    </row>
    <row r="289" spans="1:27" x14ac:dyDescent="0.25">
      <c r="A289" s="1">
        <f t="shared" si="30"/>
        <v>11524</v>
      </c>
      <c r="B289" s="1">
        <v>1</v>
      </c>
      <c r="C289" s="1" t="s">
        <v>63</v>
      </c>
      <c r="D289" s="1">
        <v>5</v>
      </c>
      <c r="E289" s="1" t="s">
        <v>161</v>
      </c>
      <c r="F289" s="1">
        <v>3</v>
      </c>
      <c r="G289" s="1">
        <v>0</v>
      </c>
      <c r="H289" s="1">
        <v>3</v>
      </c>
      <c r="I289" s="1">
        <v>5</v>
      </c>
      <c r="J289" s="1">
        <v>0</v>
      </c>
      <c r="K289" s="6">
        <f>ROUNDUP(最重要的表!AD260*最重要的表!$J$36,0)</f>
        <v>4470</v>
      </c>
      <c r="L289" s="7">
        <f>ROUNDUP(最重要的表!AE260*最重要的表!$J$36,0)</f>
        <v>342</v>
      </c>
      <c r="M289" s="8">
        <f>ROUNDUP(最重要的表!AF260*最重要的表!$J$36,0)</f>
        <v>215</v>
      </c>
      <c r="N289" s="6">
        <f>ROUNDUP(最重要的表!AG260*最重要的表!$J$36,0)</f>
        <v>111</v>
      </c>
      <c r="O289" s="7">
        <f>ROUNDUP(最重要的表!AH260*最重要的表!$J$36,0)</f>
        <v>9</v>
      </c>
      <c r="P289" s="8">
        <f>ROUNDUP(最重要的表!AI260*最重要的表!$J$36,0)</f>
        <v>6</v>
      </c>
      <c r="Q289" s="1">
        <f t="shared" si="33"/>
        <v>13239</v>
      </c>
      <c r="R289" s="1">
        <f t="shared" si="34"/>
        <v>1053</v>
      </c>
      <c r="S289" s="1">
        <f t="shared" si="35"/>
        <v>689</v>
      </c>
      <c r="T289" s="1">
        <v>600</v>
      </c>
      <c r="U289" s="1">
        <v>0</v>
      </c>
      <c r="V289" s="1">
        <v>67000</v>
      </c>
      <c r="Y289" s="1">
        <f t="shared" si="32"/>
        <v>1</v>
      </c>
      <c r="Z289" s="1">
        <f t="shared" si="36"/>
        <v>1</v>
      </c>
      <c r="AA289" s="1">
        <f t="shared" si="37"/>
        <v>0</v>
      </c>
    </row>
    <row r="290" spans="1:27" x14ac:dyDescent="0.25">
      <c r="A290" s="1">
        <f t="shared" si="30"/>
        <v>11525</v>
      </c>
      <c r="B290" s="1">
        <v>1</v>
      </c>
      <c r="C290" s="1" t="s">
        <v>63</v>
      </c>
      <c r="D290" s="1">
        <v>5</v>
      </c>
      <c r="E290" s="1" t="s">
        <v>162</v>
      </c>
      <c r="F290" s="1">
        <v>4</v>
      </c>
      <c r="G290" s="1">
        <v>0</v>
      </c>
      <c r="H290" s="1">
        <v>4</v>
      </c>
      <c r="I290" s="1">
        <v>20</v>
      </c>
      <c r="J290" s="1">
        <v>5</v>
      </c>
      <c r="K290" s="6">
        <f>ROUNDUP(最重要的表!AD261*最重要的表!$J$36,0)</f>
        <v>4941</v>
      </c>
      <c r="L290" s="7">
        <f>ROUNDUP(最重要的表!AE261*最重要的表!$J$36,0)</f>
        <v>378</v>
      </c>
      <c r="M290" s="8">
        <f>ROUNDUP(最重要的表!AF261*最重要的表!$J$36,0)</f>
        <v>237</v>
      </c>
      <c r="N290" s="6">
        <f>ROUNDUP(最重要的表!AG261*最重要的表!$J$36,0)</f>
        <v>126</v>
      </c>
      <c r="O290" s="7">
        <f>ROUNDUP(最重要的表!AH261*最重要的表!$J$36,0)</f>
        <v>10</v>
      </c>
      <c r="P290" s="8">
        <f>ROUNDUP(最重要的表!AI261*最重要的表!$J$36,0)</f>
        <v>6</v>
      </c>
      <c r="Q290" s="1">
        <f t="shared" si="33"/>
        <v>14895</v>
      </c>
      <c r="R290" s="1">
        <f t="shared" si="34"/>
        <v>1168</v>
      </c>
      <c r="S290" s="1">
        <f t="shared" si="35"/>
        <v>711</v>
      </c>
      <c r="T290" s="1">
        <v>1000</v>
      </c>
      <c r="U290" s="1">
        <v>0</v>
      </c>
      <c r="V290" s="1">
        <v>100000</v>
      </c>
      <c r="Y290" s="1">
        <f t="shared" si="32"/>
        <v>1</v>
      </c>
      <c r="Z290" s="1">
        <f t="shared" si="36"/>
        <v>1</v>
      </c>
      <c r="AA290" s="1">
        <f t="shared" si="37"/>
        <v>0</v>
      </c>
    </row>
    <row r="291" spans="1:27" x14ac:dyDescent="0.25">
      <c r="A291" s="1">
        <f t="shared" si="30"/>
        <v>11531</v>
      </c>
      <c r="B291" s="1">
        <v>1</v>
      </c>
      <c r="C291" s="1" t="s">
        <v>63</v>
      </c>
      <c r="D291" s="1">
        <v>5</v>
      </c>
      <c r="E291" s="1" t="s">
        <v>59</v>
      </c>
      <c r="F291" s="1">
        <v>5</v>
      </c>
      <c r="G291" s="1">
        <v>1</v>
      </c>
      <c r="H291" s="1">
        <v>0</v>
      </c>
      <c r="I291" s="1">
        <v>20</v>
      </c>
      <c r="J291" s="1">
        <v>5</v>
      </c>
      <c r="K291" s="6">
        <f>ROUNDUP(最重要的表!AD262*最重要的表!$J$36,0)</f>
        <v>6117</v>
      </c>
      <c r="L291" s="7">
        <f>ROUNDUP(最重要的表!AE262*最重要的表!$J$36,0)</f>
        <v>468</v>
      </c>
      <c r="M291" s="8">
        <f>ROUNDUP(最重要的表!AF262*最重要的表!$J$36,0)</f>
        <v>293</v>
      </c>
      <c r="N291" s="6">
        <f>ROUNDUP(最重要的表!AG262*最重要的表!$J$36,0)</f>
        <v>142</v>
      </c>
      <c r="O291" s="7">
        <f>ROUNDUP(最重要的表!AH262*最重要的表!$J$36,0)</f>
        <v>11</v>
      </c>
      <c r="P291" s="8">
        <f>ROUNDUP(最重要的表!AI262*最重要的表!$J$36,0)</f>
        <v>8</v>
      </c>
      <c r="Q291" s="6">
        <f t="shared" si="33"/>
        <v>17335</v>
      </c>
      <c r="R291" s="7">
        <f t="shared" si="34"/>
        <v>1337</v>
      </c>
      <c r="S291" s="8">
        <f t="shared" si="35"/>
        <v>925</v>
      </c>
      <c r="T291" s="6">
        <v>1500</v>
      </c>
      <c r="U291" s="7">
        <v>0</v>
      </c>
      <c r="V291" s="8">
        <v>140000</v>
      </c>
      <c r="Y291" s="1">
        <f t="shared" si="32"/>
        <v>1</v>
      </c>
      <c r="Z291" s="1">
        <f t="shared" si="36"/>
        <v>1</v>
      </c>
      <c r="AA291" s="1">
        <f t="shared" si="37"/>
        <v>0</v>
      </c>
    </row>
    <row r="292" spans="1:27" x14ac:dyDescent="0.25">
      <c r="A292" s="1">
        <f t="shared" ref="A292:A336" si="38">A287+10</f>
        <v>11532</v>
      </c>
      <c r="B292" s="1">
        <v>1</v>
      </c>
      <c r="C292" s="1" t="s">
        <v>63</v>
      </c>
      <c r="D292" s="1">
        <v>5</v>
      </c>
      <c r="E292" s="1" t="s">
        <v>383</v>
      </c>
      <c r="F292" s="1">
        <v>6</v>
      </c>
      <c r="G292" s="1">
        <v>1</v>
      </c>
      <c r="H292" s="1">
        <v>1</v>
      </c>
      <c r="I292" s="1">
        <v>20</v>
      </c>
      <c r="J292" s="1">
        <v>5</v>
      </c>
      <c r="K292" s="6">
        <f>ROUNDUP(最重要的表!AD263*最重要的表!$J$36,0)</f>
        <v>6854</v>
      </c>
      <c r="L292" s="7">
        <f>ROUNDUP(最重要的表!AE263*最重要的表!$J$36,0)</f>
        <v>525</v>
      </c>
      <c r="M292" s="8">
        <f>ROUNDUP(最重要的表!AF263*最重要的表!$J$36,0)</f>
        <v>329</v>
      </c>
      <c r="N292" s="6">
        <f>ROUNDUP(最重要的表!AG263*最重要的表!$J$36,0)</f>
        <v>173</v>
      </c>
      <c r="O292" s="7">
        <f>ROUNDUP(最重要的表!AH263*最重要的表!$J$36,0)</f>
        <v>14</v>
      </c>
      <c r="P292" s="8">
        <f>ROUNDUP(最重要的表!AI263*最重要的表!$J$36,0)</f>
        <v>9</v>
      </c>
      <c r="Q292" s="1">
        <f t="shared" si="33"/>
        <v>20521</v>
      </c>
      <c r="R292" s="1">
        <f t="shared" si="34"/>
        <v>1631</v>
      </c>
      <c r="S292" s="1">
        <f t="shared" si="35"/>
        <v>1040</v>
      </c>
      <c r="T292" s="1">
        <v>2500</v>
      </c>
      <c r="U292" s="1">
        <v>0</v>
      </c>
      <c r="V292" s="1">
        <v>210000</v>
      </c>
      <c r="Y292" s="1">
        <f t="shared" si="32"/>
        <v>1</v>
      </c>
      <c r="Z292" s="1">
        <f t="shared" si="36"/>
        <v>1</v>
      </c>
      <c r="AA292" s="1">
        <f t="shared" si="37"/>
        <v>0</v>
      </c>
    </row>
    <row r="293" spans="1:27" x14ac:dyDescent="0.25">
      <c r="A293" s="1">
        <f t="shared" si="38"/>
        <v>11533</v>
      </c>
      <c r="B293" s="1">
        <v>1</v>
      </c>
      <c r="C293" s="1" t="s">
        <v>63</v>
      </c>
      <c r="D293" s="1">
        <v>5</v>
      </c>
      <c r="E293" s="1" t="s">
        <v>142</v>
      </c>
      <c r="F293" s="1">
        <v>7</v>
      </c>
      <c r="G293" s="1">
        <v>1</v>
      </c>
      <c r="H293" s="1">
        <v>2</v>
      </c>
      <c r="I293" s="1">
        <v>20</v>
      </c>
      <c r="J293" s="1">
        <v>5</v>
      </c>
      <c r="K293" s="6">
        <f>ROUNDUP(最重要的表!AD264*最重要的表!$J$36,0)</f>
        <v>7590</v>
      </c>
      <c r="L293" s="7">
        <f>ROUNDUP(最重要的表!AE264*最重要的表!$J$36,0)</f>
        <v>581</v>
      </c>
      <c r="M293" s="8">
        <f>ROUNDUP(最重要的表!AF264*最重要的表!$J$36,0)</f>
        <v>364</v>
      </c>
      <c r="N293" s="6">
        <f>ROUNDUP(最重要的表!AG264*最重要的表!$J$36,0)</f>
        <v>189</v>
      </c>
      <c r="O293" s="7">
        <f>ROUNDUP(最重要的表!AH264*最重要的表!$J$36,0)</f>
        <v>15</v>
      </c>
      <c r="P293" s="8">
        <f>ROUNDUP(最重要的表!AI264*最重要的表!$J$36,0)</f>
        <v>10</v>
      </c>
      <c r="Q293" s="1">
        <f t="shared" si="33"/>
        <v>22521</v>
      </c>
      <c r="R293" s="1">
        <f t="shared" si="34"/>
        <v>1766</v>
      </c>
      <c r="S293" s="1">
        <f t="shared" si="35"/>
        <v>1154</v>
      </c>
      <c r="T293" s="1">
        <v>3500</v>
      </c>
      <c r="U293" s="1">
        <v>0</v>
      </c>
      <c r="V293" s="1">
        <v>270000</v>
      </c>
      <c r="Y293" s="1">
        <f t="shared" si="32"/>
        <v>1</v>
      </c>
      <c r="Z293" s="1">
        <f t="shared" si="36"/>
        <v>1</v>
      </c>
      <c r="AA293" s="1">
        <f t="shared" si="37"/>
        <v>0</v>
      </c>
    </row>
    <row r="294" spans="1:27" x14ac:dyDescent="0.25">
      <c r="A294" s="1">
        <f t="shared" si="38"/>
        <v>11534</v>
      </c>
      <c r="B294" s="1">
        <v>1</v>
      </c>
      <c r="C294" s="1" t="s">
        <v>63</v>
      </c>
      <c r="D294" s="1">
        <v>5</v>
      </c>
      <c r="E294" s="1" t="s">
        <v>143</v>
      </c>
      <c r="F294" s="1">
        <v>8</v>
      </c>
      <c r="G294" s="1">
        <v>1</v>
      </c>
      <c r="H294" s="1">
        <v>3</v>
      </c>
      <c r="I294" s="1">
        <v>20</v>
      </c>
      <c r="J294" s="1">
        <v>5</v>
      </c>
      <c r="K294" s="6">
        <f>ROUNDUP(最重要的表!AD265*最重要的表!$J$36,0)</f>
        <v>8328</v>
      </c>
      <c r="L294" s="7">
        <f>ROUNDUP(最重要的表!AE265*最重要的表!$J$36,0)</f>
        <v>638</v>
      </c>
      <c r="M294" s="8">
        <f>ROUNDUP(最重要的表!AF265*最重要的表!$J$36,0)</f>
        <v>399</v>
      </c>
      <c r="N294" s="6">
        <f>ROUNDUP(最重要的表!AG265*最重要的表!$J$36,0)</f>
        <v>220</v>
      </c>
      <c r="O294" s="7">
        <f>ROUNDUP(最重要的表!AH265*最重要的表!$J$36,0)</f>
        <v>17</v>
      </c>
      <c r="P294" s="8">
        <f>ROUNDUP(最重要的表!AI265*最重要的表!$J$36,0)</f>
        <v>11</v>
      </c>
      <c r="Q294" s="1">
        <f t="shared" si="33"/>
        <v>25708</v>
      </c>
      <c r="R294" s="1">
        <f t="shared" si="34"/>
        <v>1981</v>
      </c>
      <c r="S294" s="1">
        <f t="shared" si="35"/>
        <v>1268</v>
      </c>
      <c r="T294" s="1">
        <v>5000</v>
      </c>
      <c r="U294" s="1">
        <v>0</v>
      </c>
      <c r="V294" s="1">
        <v>360000</v>
      </c>
      <c r="Y294" s="1">
        <f t="shared" si="32"/>
        <v>1</v>
      </c>
      <c r="Z294" s="1">
        <f t="shared" si="36"/>
        <v>1</v>
      </c>
      <c r="AA294" s="1">
        <f t="shared" si="37"/>
        <v>0</v>
      </c>
    </row>
    <row r="295" spans="1:27" x14ac:dyDescent="0.25">
      <c r="A295" s="1">
        <f t="shared" si="38"/>
        <v>11535</v>
      </c>
      <c r="B295" s="1">
        <v>1</v>
      </c>
      <c r="C295" s="1" t="s">
        <v>63</v>
      </c>
      <c r="D295" s="1">
        <v>5</v>
      </c>
      <c r="E295" s="1" t="s">
        <v>144</v>
      </c>
      <c r="F295" s="1">
        <v>9</v>
      </c>
      <c r="G295" s="1">
        <v>1</v>
      </c>
      <c r="H295" s="1">
        <v>4</v>
      </c>
      <c r="I295" s="1">
        <v>30</v>
      </c>
      <c r="J295" s="1">
        <v>15</v>
      </c>
      <c r="K295" s="6">
        <f>ROUNDUP(最重要的表!AD266*最重要的表!$J$36,0)</f>
        <v>9065</v>
      </c>
      <c r="L295" s="7">
        <f>ROUNDUP(最重要的表!AE266*最重要的表!$J$36,0)</f>
        <v>694</v>
      </c>
      <c r="M295" s="8">
        <f>ROUNDUP(最重要的表!AF266*最重要的表!$J$36,0)</f>
        <v>435</v>
      </c>
      <c r="N295" s="6">
        <f>ROUNDUP(最重要的表!AG266*最重要的表!$J$36,0)</f>
        <v>252</v>
      </c>
      <c r="O295" s="7">
        <f>ROUNDUP(最重要的表!AH266*最重要的表!$J$36,0)</f>
        <v>20</v>
      </c>
      <c r="P295" s="8">
        <f>ROUNDUP(最重要的表!AI266*最重要的表!$J$36,0)</f>
        <v>12</v>
      </c>
      <c r="Q295" s="1">
        <f t="shared" si="33"/>
        <v>28973</v>
      </c>
      <c r="R295" s="1">
        <f t="shared" si="34"/>
        <v>2274</v>
      </c>
      <c r="S295" s="1">
        <f t="shared" si="35"/>
        <v>1383</v>
      </c>
      <c r="T295" s="1">
        <v>6500</v>
      </c>
      <c r="U295" s="1">
        <v>0</v>
      </c>
      <c r="V295" s="1">
        <v>450000</v>
      </c>
      <c r="Y295" s="1">
        <f t="shared" si="32"/>
        <v>1</v>
      </c>
      <c r="Z295" s="1">
        <f t="shared" si="36"/>
        <v>1</v>
      </c>
      <c r="AA295" s="1">
        <f t="shared" si="37"/>
        <v>0</v>
      </c>
    </row>
    <row r="296" spans="1:27" x14ac:dyDescent="0.25">
      <c r="A296" s="1">
        <f t="shared" si="38"/>
        <v>11541</v>
      </c>
      <c r="B296" s="1">
        <v>1</v>
      </c>
      <c r="C296" s="1" t="s">
        <v>63</v>
      </c>
      <c r="D296" s="1">
        <v>5</v>
      </c>
      <c r="E296" s="1" t="s">
        <v>60</v>
      </c>
      <c r="F296" s="1">
        <v>10</v>
      </c>
      <c r="G296" s="1">
        <v>2</v>
      </c>
      <c r="H296" s="1">
        <v>0</v>
      </c>
      <c r="I296" s="1">
        <v>30</v>
      </c>
      <c r="J296" s="1">
        <v>15</v>
      </c>
      <c r="K296" s="6">
        <f>ROUNDUP(最重要的表!AD267*最重要的表!$J$36,0)</f>
        <v>11009</v>
      </c>
      <c r="L296" s="7">
        <f>ROUNDUP(最重要的表!AE267*最重要的表!$J$36,0)</f>
        <v>843</v>
      </c>
      <c r="M296" s="8">
        <f>ROUNDUP(最重要的表!AF267*最重要的表!$J$36,0)</f>
        <v>527</v>
      </c>
      <c r="N296" s="6">
        <f>ROUNDUP(最重要的表!AG267*最重要的表!$J$36,0)</f>
        <v>252</v>
      </c>
      <c r="O296" s="7">
        <f>ROUNDUP(最重要的表!AH267*最重要的表!$J$36,0)</f>
        <v>20</v>
      </c>
      <c r="P296" s="8">
        <f>ROUNDUP(最重要的表!AI267*最重要的表!$J$36,0)</f>
        <v>12</v>
      </c>
      <c r="Q296" s="6">
        <f t="shared" si="33"/>
        <v>30917</v>
      </c>
      <c r="R296" s="7">
        <f t="shared" si="34"/>
        <v>2423</v>
      </c>
      <c r="S296" s="8">
        <f t="shared" si="35"/>
        <v>1475</v>
      </c>
      <c r="T296" s="6">
        <v>7500</v>
      </c>
      <c r="U296" s="7">
        <v>0</v>
      </c>
      <c r="V296" s="8">
        <v>580000</v>
      </c>
      <c r="Y296" s="1">
        <f t="shared" si="32"/>
        <v>1</v>
      </c>
      <c r="Z296" s="1">
        <f t="shared" si="36"/>
        <v>1</v>
      </c>
      <c r="AA296" s="1">
        <f t="shared" si="37"/>
        <v>0</v>
      </c>
    </row>
    <row r="297" spans="1:27" x14ac:dyDescent="0.25">
      <c r="A297" s="1">
        <f t="shared" si="38"/>
        <v>11542</v>
      </c>
      <c r="B297" s="1">
        <v>1</v>
      </c>
      <c r="C297" s="1" t="s">
        <v>63</v>
      </c>
      <c r="D297" s="1">
        <v>5</v>
      </c>
      <c r="E297" s="1" t="s">
        <v>384</v>
      </c>
      <c r="F297" s="1">
        <v>11</v>
      </c>
      <c r="G297" s="1">
        <v>2</v>
      </c>
      <c r="H297" s="1">
        <v>1</v>
      </c>
      <c r="I297" s="1">
        <v>30</v>
      </c>
      <c r="J297" s="1">
        <v>15</v>
      </c>
      <c r="K297" s="6">
        <f>ROUNDUP(最重要的表!AD268*最重要的表!$J$36,0)</f>
        <v>11998</v>
      </c>
      <c r="L297" s="7">
        <f>ROUNDUP(最重要的表!AE268*最重要的表!$J$36,0)</f>
        <v>918</v>
      </c>
      <c r="M297" s="8">
        <f>ROUNDUP(最重要的表!AF268*最重要的表!$J$36,0)</f>
        <v>575</v>
      </c>
      <c r="N297" s="6">
        <f>ROUNDUP(最重要的表!AG268*最重要的表!$J$36,0)</f>
        <v>284</v>
      </c>
      <c r="O297" s="7">
        <f>ROUNDUP(最重要的表!AH268*最重要的表!$J$36,0)</f>
        <v>22</v>
      </c>
      <c r="P297" s="8">
        <f>ROUNDUP(最重要的表!AI268*最重要的表!$J$36,0)</f>
        <v>15</v>
      </c>
      <c r="Q297" s="1">
        <f t="shared" si="33"/>
        <v>34434</v>
      </c>
      <c r="R297" s="1">
        <f t="shared" si="34"/>
        <v>2656</v>
      </c>
      <c r="S297" s="1">
        <f t="shared" si="35"/>
        <v>1760</v>
      </c>
      <c r="T297" s="1">
        <v>8500</v>
      </c>
      <c r="U297" s="1">
        <v>0</v>
      </c>
      <c r="V297" s="1">
        <v>730000</v>
      </c>
      <c r="Y297" s="1">
        <f t="shared" si="32"/>
        <v>1</v>
      </c>
      <c r="Z297" s="1">
        <f t="shared" si="36"/>
        <v>1</v>
      </c>
      <c r="AA297" s="1">
        <f t="shared" si="37"/>
        <v>0</v>
      </c>
    </row>
    <row r="298" spans="1:27" x14ac:dyDescent="0.25">
      <c r="A298" s="1">
        <f t="shared" si="38"/>
        <v>11543</v>
      </c>
      <c r="B298" s="1">
        <v>1</v>
      </c>
      <c r="C298" s="1" t="s">
        <v>63</v>
      </c>
      <c r="D298" s="1">
        <v>5</v>
      </c>
      <c r="E298" s="1" t="s">
        <v>146</v>
      </c>
      <c r="F298" s="1">
        <v>12</v>
      </c>
      <c r="G298" s="1">
        <v>2</v>
      </c>
      <c r="H298" s="1">
        <v>2</v>
      </c>
      <c r="I298" s="1">
        <v>30</v>
      </c>
      <c r="J298" s="1">
        <v>15</v>
      </c>
      <c r="K298" s="6">
        <f>ROUNDUP(最重要的表!AD269*最重要的表!$J$36,0)</f>
        <v>12986</v>
      </c>
      <c r="L298" s="7">
        <f>ROUNDUP(最重要的表!AE269*最重要的表!$J$36,0)</f>
        <v>994</v>
      </c>
      <c r="M298" s="8">
        <f>ROUNDUP(最重要的表!AF269*最重要的表!$J$36,0)</f>
        <v>622</v>
      </c>
      <c r="N298" s="6">
        <f>ROUNDUP(最重要的表!AG269*最重要的表!$J$36,0)</f>
        <v>299</v>
      </c>
      <c r="O298" s="7">
        <f>ROUNDUP(最重要的表!AH269*最重要的表!$J$36,0)</f>
        <v>23</v>
      </c>
      <c r="P298" s="8">
        <f>ROUNDUP(最重要的表!AI269*最重要的表!$J$36,0)</f>
        <v>15</v>
      </c>
      <c r="Q298" s="1">
        <f t="shared" si="33"/>
        <v>36607</v>
      </c>
      <c r="R298" s="1">
        <f t="shared" si="34"/>
        <v>2811</v>
      </c>
      <c r="S298" s="1">
        <f t="shared" si="35"/>
        <v>1807</v>
      </c>
      <c r="T298" s="1">
        <v>9000</v>
      </c>
      <c r="U298" s="1">
        <v>0</v>
      </c>
      <c r="V298" s="1">
        <v>870000</v>
      </c>
      <c r="Y298" s="1">
        <f t="shared" si="32"/>
        <v>1</v>
      </c>
      <c r="Z298" s="1">
        <f t="shared" si="36"/>
        <v>1</v>
      </c>
      <c r="AA298" s="1">
        <f t="shared" si="37"/>
        <v>0</v>
      </c>
    </row>
    <row r="299" spans="1:27" x14ac:dyDescent="0.25">
      <c r="A299" s="1">
        <f t="shared" si="38"/>
        <v>11544</v>
      </c>
      <c r="B299" s="1">
        <v>1</v>
      </c>
      <c r="C299" s="1" t="s">
        <v>63</v>
      </c>
      <c r="D299" s="1">
        <v>5</v>
      </c>
      <c r="E299" s="1" t="s">
        <v>147</v>
      </c>
      <c r="F299" s="1">
        <v>13</v>
      </c>
      <c r="G299" s="1">
        <v>2</v>
      </c>
      <c r="H299" s="1">
        <v>3</v>
      </c>
      <c r="I299" s="1">
        <v>30</v>
      </c>
      <c r="J299" s="1">
        <v>15</v>
      </c>
      <c r="K299" s="6">
        <f>ROUNDUP(最重要的表!AD270*最重要的表!$J$36,0)</f>
        <v>13989</v>
      </c>
      <c r="L299" s="7">
        <f>ROUNDUP(最重要的表!AE270*最重要的表!$J$36,0)</f>
        <v>1071</v>
      </c>
      <c r="M299" s="8">
        <f>ROUNDUP(最重要的表!AF270*最重要的表!$J$36,0)</f>
        <v>670</v>
      </c>
      <c r="N299" s="6">
        <f>ROUNDUP(最重要的表!AG270*最重要的表!$J$36,0)</f>
        <v>330</v>
      </c>
      <c r="O299" s="7">
        <f>ROUNDUP(最重要的表!AH270*最重要的表!$J$36,0)</f>
        <v>26</v>
      </c>
      <c r="P299" s="8">
        <f>ROUNDUP(最重要的表!AI270*最重要的表!$J$36,0)</f>
        <v>17</v>
      </c>
      <c r="Q299" s="1">
        <f t="shared" si="33"/>
        <v>40059</v>
      </c>
      <c r="R299" s="1">
        <f t="shared" si="34"/>
        <v>3125</v>
      </c>
      <c r="S299" s="1">
        <f t="shared" si="35"/>
        <v>2013</v>
      </c>
      <c r="T299" s="1">
        <v>10000</v>
      </c>
      <c r="U299" s="1">
        <v>0</v>
      </c>
      <c r="V299" s="1">
        <v>1050000</v>
      </c>
      <c r="Y299" s="1">
        <f t="shared" si="32"/>
        <v>1</v>
      </c>
      <c r="Z299" s="1">
        <f t="shared" si="36"/>
        <v>1</v>
      </c>
      <c r="AA299" s="1">
        <f t="shared" si="37"/>
        <v>0</v>
      </c>
    </row>
    <row r="300" spans="1:27" x14ac:dyDescent="0.25">
      <c r="A300" s="1">
        <f t="shared" si="38"/>
        <v>11545</v>
      </c>
      <c r="B300" s="1">
        <v>1</v>
      </c>
      <c r="C300" s="1" t="s">
        <v>63</v>
      </c>
      <c r="D300" s="1">
        <v>5</v>
      </c>
      <c r="E300" s="1" t="s">
        <v>148</v>
      </c>
      <c r="F300" s="1">
        <v>14</v>
      </c>
      <c r="G300" s="1">
        <v>2</v>
      </c>
      <c r="H300" s="1">
        <v>4</v>
      </c>
      <c r="I300" s="1">
        <v>40</v>
      </c>
      <c r="J300" s="1">
        <v>35</v>
      </c>
      <c r="K300" s="6">
        <f>ROUNDUP(最重要的表!AD271*最重要的表!$J$36,0)</f>
        <v>14978</v>
      </c>
      <c r="L300" s="7">
        <f>ROUNDUP(最重要的表!AE271*最重要的表!$J$36,0)</f>
        <v>1146</v>
      </c>
      <c r="M300" s="8">
        <f>ROUNDUP(最重要的表!AF271*最重要的表!$J$36,0)</f>
        <v>717</v>
      </c>
      <c r="N300" s="6">
        <f>ROUNDUP(最重要的表!AG271*最重要的表!$J$36,0)</f>
        <v>362</v>
      </c>
      <c r="O300" s="7">
        <f>ROUNDUP(最重要的表!AH271*最重要的表!$J$36,0)</f>
        <v>28</v>
      </c>
      <c r="P300" s="8">
        <f>ROUNDUP(最重要的表!AI271*最重要的表!$J$36,0)</f>
        <v>18</v>
      </c>
      <c r="Q300" s="1">
        <f t="shared" si="33"/>
        <v>43576</v>
      </c>
      <c r="R300" s="1">
        <f t="shared" si="34"/>
        <v>3358</v>
      </c>
      <c r="S300" s="1">
        <f t="shared" si="35"/>
        <v>2139</v>
      </c>
      <c r="T300" s="1">
        <v>11500</v>
      </c>
      <c r="U300" s="1">
        <v>0</v>
      </c>
      <c r="V300" s="1">
        <v>1270000</v>
      </c>
      <c r="Y300" s="1">
        <f t="shared" si="32"/>
        <v>1</v>
      </c>
      <c r="Z300" s="1">
        <f t="shared" si="36"/>
        <v>1</v>
      </c>
      <c r="AA300" s="1">
        <f t="shared" si="37"/>
        <v>0</v>
      </c>
    </row>
    <row r="301" spans="1:27" x14ac:dyDescent="0.25">
      <c r="A301" s="1">
        <f t="shared" si="38"/>
        <v>11551</v>
      </c>
      <c r="B301" s="1">
        <v>1</v>
      </c>
      <c r="C301" s="1" t="s">
        <v>63</v>
      </c>
      <c r="D301" s="1">
        <v>5</v>
      </c>
      <c r="E301" s="1" t="s">
        <v>61</v>
      </c>
      <c r="F301" s="1">
        <v>15</v>
      </c>
      <c r="G301" s="1">
        <v>3</v>
      </c>
      <c r="H301" s="1">
        <v>0</v>
      </c>
      <c r="I301" s="1">
        <v>40</v>
      </c>
      <c r="J301" s="1">
        <v>35</v>
      </c>
      <c r="K301" s="6">
        <f>ROUNDUP(最重要的表!AD272*最重要的表!$J$36,0)</f>
        <v>17612</v>
      </c>
      <c r="L301" s="7">
        <f>ROUNDUP(最重要的表!AE272*最重要的表!$J$36,0)</f>
        <v>1348</v>
      </c>
      <c r="M301" s="8">
        <f>ROUNDUP(最重要的表!AF272*最重要的表!$J$36,0)</f>
        <v>843</v>
      </c>
      <c r="N301" s="6">
        <f>ROUNDUP(最重要的表!AG272*最重要的表!$J$36,0)</f>
        <v>393</v>
      </c>
      <c r="O301" s="7">
        <f>ROUNDUP(最重要的表!AH272*最重要的表!$J$36,0)</f>
        <v>30</v>
      </c>
      <c r="P301" s="8">
        <f>ROUNDUP(最重要的表!AI272*最重要的表!$J$36,0)</f>
        <v>20</v>
      </c>
      <c r="Q301" s="6">
        <f t="shared" si="33"/>
        <v>48659</v>
      </c>
      <c r="R301" s="7">
        <f t="shared" si="34"/>
        <v>3718</v>
      </c>
      <c r="S301" s="8">
        <f t="shared" si="35"/>
        <v>2423</v>
      </c>
      <c r="T301" s="6">
        <v>13500</v>
      </c>
      <c r="U301" s="7">
        <v>0</v>
      </c>
      <c r="V301" s="8">
        <v>1500000</v>
      </c>
      <c r="Y301" s="1">
        <f t="shared" si="32"/>
        <v>1</v>
      </c>
      <c r="Z301" s="1">
        <f t="shared" si="36"/>
        <v>1</v>
      </c>
      <c r="AA301" s="1">
        <f t="shared" si="37"/>
        <v>0</v>
      </c>
    </row>
    <row r="302" spans="1:27" x14ac:dyDescent="0.25">
      <c r="A302" s="1">
        <f t="shared" si="38"/>
        <v>11552</v>
      </c>
      <c r="B302" s="1">
        <v>1</v>
      </c>
      <c r="C302" s="1" t="s">
        <v>63</v>
      </c>
      <c r="D302" s="1">
        <v>5</v>
      </c>
      <c r="E302" s="1" t="s">
        <v>296</v>
      </c>
      <c r="F302" s="1">
        <v>16</v>
      </c>
      <c r="G302" s="1">
        <v>3</v>
      </c>
      <c r="H302" s="1">
        <v>1</v>
      </c>
      <c r="I302" s="1">
        <v>40</v>
      </c>
      <c r="J302" s="1">
        <v>35</v>
      </c>
      <c r="K302" s="6">
        <f>ROUNDUP(最重要的表!AD273*最重要的表!$J$36,0)</f>
        <v>18412</v>
      </c>
      <c r="L302" s="7">
        <f>ROUNDUP(最重要的表!AE273*最重要的表!$J$36,0)</f>
        <v>1409</v>
      </c>
      <c r="M302" s="8">
        <f>ROUNDUP(最重要的表!AF273*最重要的表!$J$36,0)</f>
        <v>881</v>
      </c>
      <c r="N302" s="6">
        <f>ROUNDUP(最重要的表!AG273*最重要的表!$J$36,0)</f>
        <v>424</v>
      </c>
      <c r="O302" s="7">
        <f>ROUNDUP(最重要的表!AH273*最重要的表!$J$36,0)</f>
        <v>33</v>
      </c>
      <c r="P302" s="8">
        <f>ROUNDUP(最重要的表!AI273*最重要的表!$J$36,0)</f>
        <v>21</v>
      </c>
      <c r="Q302" s="1">
        <f t="shared" si="33"/>
        <v>51908</v>
      </c>
      <c r="R302" s="1">
        <f t="shared" si="34"/>
        <v>4016</v>
      </c>
      <c r="S302" s="1">
        <f t="shared" si="35"/>
        <v>2540</v>
      </c>
      <c r="T302" s="1">
        <v>15000</v>
      </c>
      <c r="U302" s="1">
        <v>0</v>
      </c>
      <c r="V302" s="1">
        <v>1760000</v>
      </c>
      <c r="Y302" s="1">
        <f t="shared" si="32"/>
        <v>1</v>
      </c>
      <c r="Z302" s="1">
        <f t="shared" si="36"/>
        <v>1</v>
      </c>
      <c r="AA302" s="1">
        <f t="shared" si="37"/>
        <v>0</v>
      </c>
    </row>
    <row r="303" spans="1:27" x14ac:dyDescent="0.25">
      <c r="A303" s="1">
        <f t="shared" si="38"/>
        <v>11553</v>
      </c>
      <c r="B303" s="1">
        <v>1</v>
      </c>
      <c r="C303" s="1" t="s">
        <v>63</v>
      </c>
      <c r="D303" s="1">
        <v>5</v>
      </c>
      <c r="E303" s="1" t="s">
        <v>297</v>
      </c>
      <c r="F303" s="1">
        <v>17</v>
      </c>
      <c r="G303" s="1">
        <v>3</v>
      </c>
      <c r="H303" s="1">
        <v>2</v>
      </c>
      <c r="I303" s="1">
        <v>40</v>
      </c>
      <c r="J303" s="1">
        <v>35</v>
      </c>
      <c r="K303" s="6">
        <f>ROUNDUP(最重要的表!AD274*最重要的表!$J$36,0)</f>
        <v>19227</v>
      </c>
      <c r="L303" s="7">
        <f>ROUNDUP(最重要的表!AE274*最重要的表!$J$36,0)</f>
        <v>1472</v>
      </c>
      <c r="M303" s="8">
        <f>ROUNDUP(最重要的表!AF274*最重要的表!$J$36,0)</f>
        <v>921</v>
      </c>
      <c r="N303" s="6">
        <f>ROUNDUP(最重要的表!AG274*最重要的表!$J$36,0)</f>
        <v>455</v>
      </c>
      <c r="O303" s="7">
        <f>ROUNDUP(最重要的表!AH274*最重要的表!$J$36,0)</f>
        <v>35</v>
      </c>
      <c r="P303" s="8">
        <f>ROUNDUP(最重要的表!AI274*最重要的表!$J$36,0)</f>
        <v>23</v>
      </c>
      <c r="Q303" s="1">
        <f t="shared" si="33"/>
        <v>55172</v>
      </c>
      <c r="R303" s="1">
        <f t="shared" si="34"/>
        <v>4237</v>
      </c>
      <c r="S303" s="1">
        <f t="shared" si="35"/>
        <v>2738</v>
      </c>
      <c r="T303" s="1">
        <v>17000</v>
      </c>
      <c r="U303" s="1">
        <v>0</v>
      </c>
      <c r="V303" s="1">
        <v>2000000</v>
      </c>
      <c r="Y303" s="1">
        <f t="shared" si="32"/>
        <v>1</v>
      </c>
      <c r="Z303" s="1">
        <f t="shared" si="36"/>
        <v>1</v>
      </c>
      <c r="AA303" s="1">
        <f t="shared" si="37"/>
        <v>0</v>
      </c>
    </row>
    <row r="304" spans="1:27" x14ac:dyDescent="0.25">
      <c r="A304" s="1">
        <f t="shared" si="38"/>
        <v>11554</v>
      </c>
      <c r="B304" s="1">
        <v>1</v>
      </c>
      <c r="C304" s="1" t="s">
        <v>63</v>
      </c>
      <c r="D304" s="1">
        <v>5</v>
      </c>
      <c r="E304" s="1" t="s">
        <v>298</v>
      </c>
      <c r="F304" s="1">
        <v>18</v>
      </c>
      <c r="G304" s="1">
        <v>3</v>
      </c>
      <c r="H304" s="1">
        <v>3</v>
      </c>
      <c r="I304" s="1">
        <v>40</v>
      </c>
      <c r="J304" s="1">
        <v>35</v>
      </c>
      <c r="K304" s="6">
        <f>ROUNDUP(最重要的表!AD275*最重要的表!$J$36,0)</f>
        <v>20027</v>
      </c>
      <c r="L304" s="7">
        <f>ROUNDUP(最重要的表!AE275*最重要的表!$J$36,0)</f>
        <v>1533</v>
      </c>
      <c r="M304" s="8">
        <f>ROUNDUP(最重要的表!AF275*最重要的表!$J$36,0)</f>
        <v>959</v>
      </c>
      <c r="N304" s="6">
        <f>ROUNDUP(最重要的表!AG275*最重要的表!$J$36,0)</f>
        <v>472</v>
      </c>
      <c r="O304" s="7">
        <f>ROUNDUP(最重要的表!AH275*最重要的表!$J$36,0)</f>
        <v>36</v>
      </c>
      <c r="P304" s="8">
        <f>ROUNDUP(最重要的表!AI275*最重要的表!$J$36,0)</f>
        <v>23</v>
      </c>
      <c r="Q304" s="1">
        <f t="shared" si="33"/>
        <v>57315</v>
      </c>
      <c r="R304" s="1">
        <f t="shared" si="34"/>
        <v>4377</v>
      </c>
      <c r="S304" s="1">
        <f t="shared" si="35"/>
        <v>2776</v>
      </c>
      <c r="T304" s="1">
        <v>18500</v>
      </c>
      <c r="U304" s="1">
        <v>0</v>
      </c>
      <c r="V304" s="1">
        <v>2300000</v>
      </c>
      <c r="Y304" s="1">
        <f t="shared" si="32"/>
        <v>1</v>
      </c>
      <c r="Z304" s="1">
        <f t="shared" si="36"/>
        <v>1</v>
      </c>
      <c r="AA304" s="1">
        <f t="shared" si="37"/>
        <v>0</v>
      </c>
    </row>
    <row r="305" spans="1:27" x14ac:dyDescent="0.25">
      <c r="A305" s="1">
        <f t="shared" si="38"/>
        <v>11555</v>
      </c>
      <c r="B305" s="1">
        <v>1</v>
      </c>
      <c r="C305" s="1" t="s">
        <v>63</v>
      </c>
      <c r="D305" s="1">
        <v>5</v>
      </c>
      <c r="E305" s="1" t="s">
        <v>299</v>
      </c>
      <c r="F305" s="1">
        <v>19</v>
      </c>
      <c r="G305" s="1">
        <v>3</v>
      </c>
      <c r="H305" s="1">
        <v>4</v>
      </c>
      <c r="I305" s="1">
        <v>50</v>
      </c>
      <c r="J305" s="1">
        <v>45</v>
      </c>
      <c r="K305" s="6">
        <f>ROUNDUP(最重要的表!AD276*最重要的表!$J$36,0)</f>
        <v>20826</v>
      </c>
      <c r="L305" s="7">
        <f>ROUNDUP(最重要的表!AE276*最重要的表!$J$36,0)</f>
        <v>1594</v>
      </c>
      <c r="M305" s="8">
        <f>ROUNDUP(最重要的表!AF276*最重要的表!$J$36,0)</f>
        <v>996</v>
      </c>
      <c r="N305" s="6">
        <f>ROUNDUP(最重要的表!AG276*最重要的表!$J$36,0)</f>
        <v>503</v>
      </c>
      <c r="O305" s="7">
        <f>ROUNDUP(最重要的表!AH276*最重要的表!$J$36,0)</f>
        <v>39</v>
      </c>
      <c r="P305" s="8">
        <f>ROUNDUP(最重要的表!AI276*最重要的表!$J$36,0)</f>
        <v>24</v>
      </c>
      <c r="Q305" s="1">
        <f t="shared" si="33"/>
        <v>60563</v>
      </c>
      <c r="R305" s="1">
        <f t="shared" si="34"/>
        <v>4675</v>
      </c>
      <c r="S305" s="1">
        <f t="shared" si="35"/>
        <v>2892</v>
      </c>
      <c r="T305" s="1">
        <v>21000</v>
      </c>
      <c r="U305" s="1">
        <v>0</v>
      </c>
      <c r="V305" s="1">
        <v>2600000</v>
      </c>
      <c r="Y305" s="1">
        <f t="shared" si="32"/>
        <v>1</v>
      </c>
      <c r="Z305" s="1">
        <f t="shared" si="36"/>
        <v>1</v>
      </c>
      <c r="AA305" s="1">
        <f t="shared" si="37"/>
        <v>0</v>
      </c>
    </row>
    <row r="306" spans="1:27" x14ac:dyDescent="0.25">
      <c r="A306" s="1">
        <f t="shared" si="38"/>
        <v>11561</v>
      </c>
      <c r="B306" s="1">
        <v>1</v>
      </c>
      <c r="C306" s="1" t="s">
        <v>63</v>
      </c>
      <c r="D306" s="1">
        <v>5</v>
      </c>
      <c r="E306" s="1" t="s">
        <v>300</v>
      </c>
      <c r="F306" s="1">
        <v>20</v>
      </c>
      <c r="G306" s="1">
        <v>4</v>
      </c>
      <c r="H306" s="1">
        <v>0</v>
      </c>
      <c r="I306" s="1">
        <v>50</v>
      </c>
      <c r="J306" s="1">
        <v>45</v>
      </c>
      <c r="K306" s="6">
        <f>ROUNDUP(最重要的表!AD277*最重要的表!$J$36,0)</f>
        <v>22912</v>
      </c>
      <c r="L306" s="7">
        <f>ROUNDUP(最重要的表!AE277*最重要的表!$J$36,0)</f>
        <v>1754</v>
      </c>
      <c r="M306" s="8">
        <f>ROUNDUP(最重要的表!AF277*最重要的表!$J$36,0)</f>
        <v>1097</v>
      </c>
      <c r="N306" s="6">
        <f>ROUNDUP(最重要的表!AG277*最重要的表!$J$36,0)</f>
        <v>519</v>
      </c>
      <c r="O306" s="7">
        <f>ROUNDUP(最重要的表!AH277*最重要的表!$J$36,0)</f>
        <v>40</v>
      </c>
      <c r="P306" s="8">
        <f>ROUNDUP(最重要的表!AI277*最重要的表!$J$36,0)</f>
        <v>26</v>
      </c>
      <c r="Q306" s="6">
        <f t="shared" si="33"/>
        <v>63913</v>
      </c>
      <c r="R306" s="7">
        <f t="shared" si="34"/>
        <v>4914</v>
      </c>
      <c r="S306" s="8">
        <f t="shared" si="35"/>
        <v>3151</v>
      </c>
      <c r="T306" s="6">
        <v>23500</v>
      </c>
      <c r="U306" s="7">
        <v>0</v>
      </c>
      <c r="V306" s="8">
        <v>2900000</v>
      </c>
      <c r="Y306" s="1">
        <f t="shared" si="32"/>
        <v>1</v>
      </c>
      <c r="Z306" s="1">
        <f t="shared" si="36"/>
        <v>1</v>
      </c>
      <c r="AA306" s="1">
        <f t="shared" si="37"/>
        <v>0</v>
      </c>
    </row>
    <row r="307" spans="1:27" x14ac:dyDescent="0.25">
      <c r="A307" s="1">
        <f t="shared" si="38"/>
        <v>11562</v>
      </c>
      <c r="B307" s="1">
        <v>1</v>
      </c>
      <c r="C307" s="1" t="s">
        <v>63</v>
      </c>
      <c r="D307" s="1">
        <v>5</v>
      </c>
      <c r="E307" s="1" t="s">
        <v>301</v>
      </c>
      <c r="F307" s="1">
        <v>21</v>
      </c>
      <c r="G307" s="1">
        <v>4</v>
      </c>
      <c r="H307" s="1">
        <v>1</v>
      </c>
      <c r="I307" s="1">
        <v>50</v>
      </c>
      <c r="J307" s="1">
        <v>45</v>
      </c>
      <c r="K307" s="6">
        <f>ROUNDUP(最重要的表!AD278*最重要的表!$J$36,0)</f>
        <v>23932</v>
      </c>
      <c r="L307" s="7">
        <f>ROUNDUP(最重要的表!AE278*最重要的表!$J$36,0)</f>
        <v>1832</v>
      </c>
      <c r="M307" s="8">
        <f>ROUNDUP(最重要的表!AF278*最重要的表!$J$36,0)</f>
        <v>1145</v>
      </c>
      <c r="N307" s="6">
        <f>ROUNDUP(最重要的表!AG278*最重要的表!$J$36,0)</f>
        <v>550</v>
      </c>
      <c r="O307" s="7">
        <f>ROUNDUP(最重要的表!AH278*最重要的表!$J$36,0)</f>
        <v>42</v>
      </c>
      <c r="P307" s="8">
        <f>ROUNDUP(最重要的表!AI278*最重要的表!$J$36,0)</f>
        <v>27</v>
      </c>
      <c r="Q307" s="1">
        <f t="shared" si="33"/>
        <v>67382</v>
      </c>
      <c r="R307" s="1">
        <f t="shared" si="34"/>
        <v>5150</v>
      </c>
      <c r="S307" s="1">
        <f t="shared" si="35"/>
        <v>3278</v>
      </c>
      <c r="T307" s="1">
        <v>26000</v>
      </c>
      <c r="U307" s="1">
        <v>0</v>
      </c>
      <c r="V307" s="1">
        <v>3200000</v>
      </c>
      <c r="Y307" s="1">
        <f t="shared" si="32"/>
        <v>1</v>
      </c>
      <c r="Z307" s="1">
        <f t="shared" si="36"/>
        <v>1</v>
      </c>
      <c r="AA307" s="1">
        <f t="shared" si="37"/>
        <v>0</v>
      </c>
    </row>
    <row r="308" spans="1:27" x14ac:dyDescent="0.25">
      <c r="A308" s="1">
        <f t="shared" si="38"/>
        <v>11563</v>
      </c>
      <c r="B308" s="1">
        <v>1</v>
      </c>
      <c r="C308" s="1" t="s">
        <v>63</v>
      </c>
      <c r="D308" s="1">
        <v>5</v>
      </c>
      <c r="E308" s="1" t="s">
        <v>302</v>
      </c>
      <c r="F308" s="1">
        <v>22</v>
      </c>
      <c r="G308" s="1">
        <v>4</v>
      </c>
      <c r="H308" s="1">
        <v>2</v>
      </c>
      <c r="I308" s="1">
        <v>50</v>
      </c>
      <c r="J308" s="1">
        <v>45</v>
      </c>
      <c r="K308" s="6">
        <f>ROUNDUP(最重要的表!AD279*最重要的表!$J$36,0)</f>
        <v>24966</v>
      </c>
      <c r="L308" s="7">
        <f>ROUNDUP(最重要的表!AE279*最重要的表!$J$36,0)</f>
        <v>1911</v>
      </c>
      <c r="M308" s="8">
        <f>ROUNDUP(最重要的表!AF279*最重要的表!$J$36,0)</f>
        <v>1194</v>
      </c>
      <c r="N308" s="6">
        <f>ROUNDUP(最重要的表!AG279*最重要的表!$J$36,0)</f>
        <v>566</v>
      </c>
      <c r="O308" s="7">
        <f>ROUNDUP(最重要的表!AH279*最重要的表!$J$36,0)</f>
        <v>44</v>
      </c>
      <c r="P308" s="8">
        <f>ROUNDUP(最重要的表!AI279*最重要的表!$J$36,0)</f>
        <v>28</v>
      </c>
      <c r="Q308" s="1">
        <f t="shared" si="33"/>
        <v>69680</v>
      </c>
      <c r="R308" s="1">
        <f t="shared" si="34"/>
        <v>5387</v>
      </c>
      <c r="S308" s="1">
        <f t="shared" si="35"/>
        <v>3406</v>
      </c>
      <c r="T308" s="1">
        <v>28500</v>
      </c>
      <c r="U308" s="1">
        <v>0</v>
      </c>
      <c r="V308" s="1">
        <v>3600000</v>
      </c>
      <c r="Y308" s="1">
        <f t="shared" si="32"/>
        <v>1</v>
      </c>
      <c r="Z308" s="1">
        <f t="shared" si="36"/>
        <v>1</v>
      </c>
      <c r="AA308" s="1">
        <f t="shared" si="37"/>
        <v>0</v>
      </c>
    </row>
    <row r="309" spans="1:27" x14ac:dyDescent="0.25">
      <c r="A309" s="1">
        <f t="shared" si="38"/>
        <v>11564</v>
      </c>
      <c r="B309" s="1">
        <v>1</v>
      </c>
      <c r="C309" s="1" t="s">
        <v>63</v>
      </c>
      <c r="D309" s="1">
        <v>5</v>
      </c>
      <c r="E309" s="1" t="s">
        <v>303</v>
      </c>
      <c r="F309" s="1">
        <v>23</v>
      </c>
      <c r="G309" s="1">
        <v>4</v>
      </c>
      <c r="H309" s="1">
        <v>3</v>
      </c>
      <c r="I309" s="1">
        <v>50</v>
      </c>
      <c r="J309" s="1">
        <v>45</v>
      </c>
      <c r="K309" s="6">
        <f>ROUNDUP(最重要的表!AD280*最重要的表!$J$36,0)</f>
        <v>26002</v>
      </c>
      <c r="L309" s="7">
        <f>ROUNDUP(最重要的表!AE280*最重要的表!$J$36,0)</f>
        <v>1990</v>
      </c>
      <c r="M309" s="8">
        <f>ROUNDUP(最重要的表!AF280*最重要的表!$J$36,0)</f>
        <v>1245</v>
      </c>
      <c r="N309" s="6">
        <f>ROUNDUP(最重要的表!AG280*最重要的表!$J$36,0)</f>
        <v>597</v>
      </c>
      <c r="O309" s="7">
        <f>ROUNDUP(最重要的表!AH280*最重要的表!$J$36,0)</f>
        <v>46</v>
      </c>
      <c r="P309" s="8">
        <f>ROUNDUP(最重要的表!AI280*最重要的表!$J$36,0)</f>
        <v>29</v>
      </c>
      <c r="Q309" s="1">
        <f t="shared" si="33"/>
        <v>73165</v>
      </c>
      <c r="R309" s="1">
        <f t="shared" si="34"/>
        <v>5624</v>
      </c>
      <c r="S309" s="1">
        <f t="shared" si="35"/>
        <v>3536</v>
      </c>
      <c r="T309" s="1">
        <v>31000</v>
      </c>
      <c r="U309" s="1">
        <v>0</v>
      </c>
      <c r="V309" s="1">
        <v>4000000</v>
      </c>
      <c r="Y309" s="1">
        <f t="shared" si="32"/>
        <v>1</v>
      </c>
      <c r="Z309" s="1">
        <f t="shared" si="36"/>
        <v>1</v>
      </c>
      <c r="AA309" s="1">
        <f t="shared" si="37"/>
        <v>0</v>
      </c>
    </row>
    <row r="310" spans="1:27" x14ac:dyDescent="0.25">
      <c r="A310" s="1">
        <f t="shared" si="38"/>
        <v>11565</v>
      </c>
      <c r="B310" s="1">
        <v>1</v>
      </c>
      <c r="C310" s="1" t="s">
        <v>63</v>
      </c>
      <c r="D310" s="1">
        <v>5</v>
      </c>
      <c r="E310" s="1" t="s">
        <v>304</v>
      </c>
      <c r="F310" s="1">
        <v>24</v>
      </c>
      <c r="G310" s="1">
        <v>4</v>
      </c>
      <c r="H310" s="1">
        <v>4</v>
      </c>
      <c r="I310" s="1">
        <v>60</v>
      </c>
      <c r="J310" s="1">
        <v>55</v>
      </c>
      <c r="K310" s="6">
        <f>ROUNDUP(最重要的表!AD281*最重要的表!$J$36,0)</f>
        <v>27036</v>
      </c>
      <c r="L310" s="7">
        <f>ROUNDUP(最重要的表!AE281*最重要的表!$J$36,0)</f>
        <v>2069</v>
      </c>
      <c r="M310" s="8">
        <f>ROUNDUP(最重要的表!AF281*最重要的表!$J$36,0)</f>
        <v>1294</v>
      </c>
      <c r="N310" s="6">
        <f>ROUNDUP(最重要的表!AG281*最重要的表!$J$36,0)</f>
        <v>628</v>
      </c>
      <c r="O310" s="7">
        <f>ROUNDUP(最重要的表!AH281*最重要的表!$J$36,0)</f>
        <v>48</v>
      </c>
      <c r="P310" s="8">
        <f>ROUNDUP(最重要的表!AI281*最重要的表!$J$36,0)</f>
        <v>30</v>
      </c>
      <c r="Q310" s="1">
        <f t="shared" si="33"/>
        <v>76648</v>
      </c>
      <c r="R310" s="1">
        <f t="shared" si="34"/>
        <v>5861</v>
      </c>
      <c r="S310" s="1">
        <f t="shared" si="35"/>
        <v>3664</v>
      </c>
      <c r="T310" s="1">
        <v>33500</v>
      </c>
      <c r="U310" s="1">
        <v>0</v>
      </c>
      <c r="V310" s="1">
        <v>4400000</v>
      </c>
      <c r="Y310" s="1">
        <f t="shared" si="32"/>
        <v>1</v>
      </c>
      <c r="Z310" s="1">
        <f t="shared" si="36"/>
        <v>1</v>
      </c>
      <c r="AA310" s="1">
        <f t="shared" si="37"/>
        <v>0</v>
      </c>
    </row>
    <row r="311" spans="1:27" x14ac:dyDescent="0.25">
      <c r="A311" s="1">
        <f t="shared" si="38"/>
        <v>11571</v>
      </c>
      <c r="B311" s="1">
        <v>1</v>
      </c>
      <c r="C311" s="1" t="s">
        <v>63</v>
      </c>
      <c r="D311" s="1">
        <v>5</v>
      </c>
      <c r="E311" s="1" t="s">
        <v>305</v>
      </c>
      <c r="F311" s="1">
        <v>25</v>
      </c>
      <c r="G311" s="1">
        <v>5</v>
      </c>
      <c r="H311" s="1">
        <v>0</v>
      </c>
      <c r="I311" s="1">
        <v>60</v>
      </c>
      <c r="J311" s="1">
        <v>55</v>
      </c>
      <c r="K311" s="6">
        <f>ROUNDUP(最重要的表!AD282*最重要的表!$J$36,0)</f>
        <v>29781</v>
      </c>
      <c r="L311" s="7">
        <f>ROUNDUP(最重要的表!AE282*最重要的表!$J$36,0)</f>
        <v>2279</v>
      </c>
      <c r="M311" s="8">
        <f>ROUNDUP(最重要的表!AF282*最重要的表!$J$36,0)</f>
        <v>1425</v>
      </c>
      <c r="N311" s="6">
        <f>ROUNDUP(最重要的表!AG282*最重要的表!$J$36,0)</f>
        <v>675</v>
      </c>
      <c r="O311" s="7">
        <f>ROUNDUP(最重要的表!AH282*最重要的表!$J$36,0)</f>
        <v>52</v>
      </c>
      <c r="P311" s="8">
        <f>ROUNDUP(最重要的表!AI282*最重要的表!$J$36,0)</f>
        <v>33</v>
      </c>
      <c r="Q311" s="6">
        <f t="shared" si="33"/>
        <v>83106</v>
      </c>
      <c r="R311" s="7">
        <f t="shared" si="34"/>
        <v>6387</v>
      </c>
      <c r="S311" s="8">
        <f t="shared" si="35"/>
        <v>4032</v>
      </c>
      <c r="T311" s="6">
        <v>36000</v>
      </c>
      <c r="U311" s="7">
        <v>0</v>
      </c>
      <c r="V311" s="8">
        <v>4800000</v>
      </c>
      <c r="Y311" s="1">
        <f t="shared" si="32"/>
        <v>1</v>
      </c>
      <c r="Z311" s="1">
        <f t="shared" si="36"/>
        <v>1</v>
      </c>
      <c r="AA311" s="1">
        <f t="shared" si="37"/>
        <v>0</v>
      </c>
    </row>
    <row r="312" spans="1:27" x14ac:dyDescent="0.25">
      <c r="A312" s="1">
        <f t="shared" si="38"/>
        <v>11572</v>
      </c>
      <c r="B312" s="1">
        <v>1</v>
      </c>
      <c r="C312" s="1" t="s">
        <v>63</v>
      </c>
      <c r="D312" s="1">
        <v>5</v>
      </c>
      <c r="E312" s="1" t="s">
        <v>306</v>
      </c>
      <c r="F312" s="1">
        <v>26</v>
      </c>
      <c r="G312" s="1">
        <v>5</v>
      </c>
      <c r="H312" s="1">
        <v>1</v>
      </c>
      <c r="I312" s="1">
        <v>60</v>
      </c>
      <c r="J312" s="1">
        <v>55</v>
      </c>
      <c r="K312" s="6">
        <f>ROUNDUP(最重要的表!AD283*最重要的表!$J$36,0)</f>
        <v>31130</v>
      </c>
      <c r="L312" s="7">
        <f>ROUNDUP(最重要的表!AE283*最重要的表!$J$36,0)</f>
        <v>2382</v>
      </c>
      <c r="M312" s="8">
        <f>ROUNDUP(最重要的表!AF283*最重要的表!$J$36,0)</f>
        <v>1490</v>
      </c>
      <c r="N312" s="6">
        <f>ROUNDUP(最重要的表!AG283*最重要的表!$J$36,0)</f>
        <v>723</v>
      </c>
      <c r="O312" s="7">
        <f>ROUNDUP(最重要的表!AH283*最重要的表!$J$36,0)</f>
        <v>56</v>
      </c>
      <c r="P312" s="8">
        <f>ROUNDUP(最重要的表!AI283*最重要的表!$J$36,0)</f>
        <v>35</v>
      </c>
      <c r="Q312" s="1">
        <f t="shared" si="33"/>
        <v>88247</v>
      </c>
      <c r="R312" s="1">
        <f t="shared" si="34"/>
        <v>6806</v>
      </c>
      <c r="S312" s="1">
        <f t="shared" si="35"/>
        <v>4255</v>
      </c>
      <c r="T312" s="1">
        <v>39000</v>
      </c>
      <c r="U312" s="1">
        <v>0</v>
      </c>
      <c r="V312" s="1">
        <v>5200000</v>
      </c>
      <c r="Y312" s="1">
        <f t="shared" si="32"/>
        <v>1</v>
      </c>
      <c r="Z312" s="1">
        <f t="shared" si="36"/>
        <v>1</v>
      </c>
      <c r="AA312" s="1">
        <f t="shared" si="37"/>
        <v>0</v>
      </c>
    </row>
    <row r="313" spans="1:27" x14ac:dyDescent="0.25">
      <c r="A313" s="1">
        <f t="shared" si="38"/>
        <v>11573</v>
      </c>
      <c r="B313" s="1">
        <v>1</v>
      </c>
      <c r="C313" s="1" t="s">
        <v>63</v>
      </c>
      <c r="D313" s="1">
        <v>5</v>
      </c>
      <c r="E313" s="1" t="s">
        <v>307</v>
      </c>
      <c r="F313" s="1">
        <v>27</v>
      </c>
      <c r="G313" s="1">
        <v>5</v>
      </c>
      <c r="H313" s="1">
        <v>2</v>
      </c>
      <c r="I313" s="1">
        <v>60</v>
      </c>
      <c r="J313" s="1">
        <v>55</v>
      </c>
      <c r="K313" s="6">
        <f>ROUNDUP(最重要的表!AD284*最重要的表!$J$36,0)</f>
        <v>32478</v>
      </c>
      <c r="L313" s="7">
        <f>ROUNDUP(最重要的表!AE284*最重要的表!$J$36,0)</f>
        <v>2486</v>
      </c>
      <c r="M313" s="8">
        <f>ROUNDUP(最重要的表!AF284*最重要的表!$J$36,0)</f>
        <v>1554</v>
      </c>
      <c r="N313" s="6">
        <f>ROUNDUP(最重要的表!AG284*最重要的表!$J$36,0)</f>
        <v>754</v>
      </c>
      <c r="O313" s="7">
        <f>ROUNDUP(最重要的表!AH284*最重要的表!$J$36,0)</f>
        <v>58</v>
      </c>
      <c r="P313" s="8">
        <f>ROUNDUP(最重要的表!AI284*最重要的表!$J$36,0)</f>
        <v>36</v>
      </c>
      <c r="Q313" s="1">
        <f t="shared" si="33"/>
        <v>92044</v>
      </c>
      <c r="R313" s="1">
        <f t="shared" si="34"/>
        <v>7068</v>
      </c>
      <c r="S313" s="1">
        <f t="shared" si="35"/>
        <v>4398</v>
      </c>
      <c r="T313" s="1">
        <v>42000</v>
      </c>
      <c r="U313" s="1">
        <v>0</v>
      </c>
      <c r="V313" s="1">
        <v>5600000</v>
      </c>
      <c r="Y313" s="1">
        <f t="shared" si="32"/>
        <v>1</v>
      </c>
      <c r="Z313" s="1">
        <f t="shared" si="36"/>
        <v>1</v>
      </c>
      <c r="AA313" s="1">
        <f t="shared" si="37"/>
        <v>0</v>
      </c>
    </row>
    <row r="314" spans="1:27" x14ac:dyDescent="0.25">
      <c r="A314" s="1">
        <f t="shared" si="38"/>
        <v>11574</v>
      </c>
      <c r="B314" s="1">
        <v>1</v>
      </c>
      <c r="C314" s="1" t="s">
        <v>63</v>
      </c>
      <c r="D314" s="1">
        <v>5</v>
      </c>
      <c r="E314" s="1" t="s">
        <v>308</v>
      </c>
      <c r="F314" s="1">
        <v>28</v>
      </c>
      <c r="G314" s="1">
        <v>5</v>
      </c>
      <c r="H314" s="1">
        <v>3</v>
      </c>
      <c r="I314" s="1">
        <v>60</v>
      </c>
      <c r="J314" s="1">
        <v>55</v>
      </c>
      <c r="K314" s="6">
        <f>ROUNDUP(最重要的表!AD285*最重要的表!$J$36,0)</f>
        <v>33843</v>
      </c>
      <c r="L314" s="7">
        <f>ROUNDUP(最重要的表!AE285*最重要的表!$J$36,0)</f>
        <v>2590</v>
      </c>
      <c r="M314" s="8">
        <f>ROUNDUP(最重要的表!AF285*最重要的表!$J$36,0)</f>
        <v>1619</v>
      </c>
      <c r="N314" s="6">
        <f>ROUNDUP(最重要的表!AG285*最重要的表!$J$36,0)</f>
        <v>801</v>
      </c>
      <c r="O314" s="7">
        <f>ROUNDUP(最重要的表!AH285*最重要的表!$J$36,0)</f>
        <v>62</v>
      </c>
      <c r="P314" s="8">
        <f>ROUNDUP(最重要的表!AI285*最重要的表!$J$36,0)</f>
        <v>39</v>
      </c>
      <c r="Q314" s="1">
        <f t="shared" si="33"/>
        <v>97122</v>
      </c>
      <c r="R314" s="1">
        <f t="shared" si="34"/>
        <v>7488</v>
      </c>
      <c r="S314" s="1">
        <f t="shared" si="35"/>
        <v>4700</v>
      </c>
      <c r="T314" s="1">
        <v>45000</v>
      </c>
      <c r="U314" s="1">
        <v>0</v>
      </c>
      <c r="V314" s="1">
        <v>6000000</v>
      </c>
      <c r="Y314" s="1">
        <f t="shared" si="32"/>
        <v>1</v>
      </c>
      <c r="Z314" s="1">
        <f t="shared" si="36"/>
        <v>1</v>
      </c>
      <c r="AA314" s="1">
        <f t="shared" si="37"/>
        <v>0</v>
      </c>
    </row>
    <row r="315" spans="1:27" x14ac:dyDescent="0.25">
      <c r="A315" s="1">
        <f t="shared" si="38"/>
        <v>11575</v>
      </c>
      <c r="B315" s="1">
        <v>1</v>
      </c>
      <c r="C315" s="1" t="s">
        <v>63</v>
      </c>
      <c r="D315" s="1">
        <v>5</v>
      </c>
      <c r="E315" s="1" t="s">
        <v>309</v>
      </c>
      <c r="F315" s="1">
        <v>29</v>
      </c>
      <c r="G315" s="1">
        <v>5</v>
      </c>
      <c r="H315" s="1">
        <v>4</v>
      </c>
      <c r="I315" s="1">
        <v>70</v>
      </c>
      <c r="J315" s="1">
        <v>65</v>
      </c>
      <c r="K315" s="6">
        <f>ROUNDUP(最重要的表!AD286*最重要的表!$J$36,0)</f>
        <v>35190</v>
      </c>
      <c r="L315" s="7">
        <f>ROUNDUP(最重要的表!AE286*最重要的表!$J$36,0)</f>
        <v>2693</v>
      </c>
      <c r="M315" s="8">
        <f>ROUNDUP(最重要的表!AF286*最重要的表!$J$36,0)</f>
        <v>1684</v>
      </c>
      <c r="N315" s="6">
        <f>ROUNDUP(最重要的表!AG286*最重要的表!$J$36,0)</f>
        <v>832</v>
      </c>
      <c r="O315" s="7">
        <f>ROUNDUP(最重要的表!AH286*最重要的表!$J$36,0)</f>
        <v>64</v>
      </c>
      <c r="P315" s="8">
        <f>ROUNDUP(最重要的表!AI286*最重要的表!$J$36,0)</f>
        <v>41</v>
      </c>
      <c r="Q315" s="1">
        <f t="shared" si="33"/>
        <v>100918</v>
      </c>
      <c r="R315" s="1">
        <f t="shared" si="34"/>
        <v>7749</v>
      </c>
      <c r="S315" s="1">
        <f t="shared" si="35"/>
        <v>4923</v>
      </c>
      <c r="T315" s="1">
        <v>48000</v>
      </c>
      <c r="U315" s="1">
        <v>0</v>
      </c>
      <c r="V315" s="1">
        <v>6400000</v>
      </c>
      <c r="Y315" s="1">
        <f t="shared" si="32"/>
        <v>1</v>
      </c>
      <c r="Z315" s="1">
        <f t="shared" si="36"/>
        <v>1</v>
      </c>
      <c r="AA315" s="1">
        <f t="shared" si="37"/>
        <v>0</v>
      </c>
    </row>
    <row r="316" spans="1:27" x14ac:dyDescent="0.25">
      <c r="A316" s="1">
        <f t="shared" si="38"/>
        <v>11581</v>
      </c>
      <c r="B316" s="1">
        <v>1</v>
      </c>
      <c r="C316" s="1" t="s">
        <v>63</v>
      </c>
      <c r="D316" s="1">
        <v>5</v>
      </c>
      <c r="E316" s="22" t="s">
        <v>388</v>
      </c>
      <c r="F316" s="1">
        <v>30</v>
      </c>
      <c r="G316" s="1">
        <v>6</v>
      </c>
      <c r="H316" s="1">
        <v>0</v>
      </c>
      <c r="I316" s="1">
        <v>70</v>
      </c>
      <c r="J316" s="1">
        <v>65</v>
      </c>
      <c r="K316" s="6">
        <f>ROUNDUP(最重要的表!AD287*最重要的表!$J$36,0)</f>
        <v>38720</v>
      </c>
      <c r="L316" s="7">
        <f>ROUNDUP(最重要的表!AE287*最重要的表!$J$36,0)</f>
        <v>2963</v>
      </c>
      <c r="M316" s="8">
        <f>ROUNDUP(最重要的表!AF287*最重要的表!$J$36,0)</f>
        <v>1853</v>
      </c>
      <c r="N316" s="6">
        <f>ROUNDUP(最重要的表!AG287*最重要的表!$J$36,0)</f>
        <v>879</v>
      </c>
      <c r="O316" s="7">
        <f>ROUNDUP(最重要的表!AH287*最重要的表!$J$36,0)</f>
        <v>68</v>
      </c>
      <c r="P316" s="8">
        <f>ROUNDUP(最重要的表!AI287*最重要的表!$J$36,0)</f>
        <v>42</v>
      </c>
      <c r="Q316" s="6">
        <f t="shared" si="33"/>
        <v>108161</v>
      </c>
      <c r="R316" s="7">
        <f t="shared" si="34"/>
        <v>8335</v>
      </c>
      <c r="S316" s="8">
        <f t="shared" si="35"/>
        <v>5171</v>
      </c>
      <c r="T316" s="1">
        <v>51000</v>
      </c>
      <c r="U316" s="1">
        <v>0</v>
      </c>
      <c r="V316" s="8">
        <v>6800000</v>
      </c>
      <c r="Y316" s="1">
        <f t="shared" si="32"/>
        <v>1</v>
      </c>
      <c r="Z316" s="1">
        <f t="shared" si="36"/>
        <v>1</v>
      </c>
      <c r="AA316" s="1">
        <f t="shared" si="37"/>
        <v>0</v>
      </c>
    </row>
    <row r="317" spans="1:27" x14ac:dyDescent="0.25">
      <c r="A317" s="1">
        <f t="shared" si="38"/>
        <v>11582</v>
      </c>
      <c r="B317" s="1">
        <v>1</v>
      </c>
      <c r="C317" s="1" t="s">
        <v>63</v>
      </c>
      <c r="D317" s="1">
        <v>5</v>
      </c>
      <c r="E317" s="1" t="s">
        <v>311</v>
      </c>
      <c r="F317" s="1">
        <v>31</v>
      </c>
      <c r="G317" s="1">
        <v>6</v>
      </c>
      <c r="H317" s="1">
        <v>1</v>
      </c>
      <c r="I317" s="1">
        <v>70</v>
      </c>
      <c r="J317" s="1">
        <v>65</v>
      </c>
      <c r="K317" s="6">
        <f>ROUNDUP(最重要的表!AD288*最重要的表!$J$36,0)</f>
        <v>40475</v>
      </c>
      <c r="L317" s="7">
        <f>ROUNDUP(最重要的表!AE288*最重要的表!$J$36,0)</f>
        <v>3098</v>
      </c>
      <c r="M317" s="8">
        <f>ROUNDUP(最重要的表!AF288*最重要的表!$J$36,0)</f>
        <v>1937</v>
      </c>
      <c r="N317" s="6">
        <f>ROUNDUP(最重要的表!AG288*最重要的表!$J$36,0)</f>
        <v>927</v>
      </c>
      <c r="O317" s="7">
        <f>ROUNDUP(最重要的表!AH288*最重要的表!$J$36,0)</f>
        <v>71</v>
      </c>
      <c r="P317" s="8">
        <f>ROUNDUP(最重要的表!AI288*最重要的表!$J$36,0)</f>
        <v>45</v>
      </c>
      <c r="Q317" s="1">
        <f t="shared" si="33"/>
        <v>113708</v>
      </c>
      <c r="R317" s="1">
        <f t="shared" si="34"/>
        <v>8707</v>
      </c>
      <c r="S317" s="1">
        <f t="shared" si="35"/>
        <v>5492</v>
      </c>
      <c r="T317" s="1">
        <v>54000</v>
      </c>
      <c r="U317" s="1">
        <v>0</v>
      </c>
      <c r="V317" s="1">
        <v>7200000</v>
      </c>
      <c r="Y317" s="1">
        <f t="shared" si="32"/>
        <v>1</v>
      </c>
      <c r="Z317" s="1">
        <f t="shared" si="36"/>
        <v>1</v>
      </c>
      <c r="AA317" s="1">
        <f t="shared" si="37"/>
        <v>0</v>
      </c>
    </row>
    <row r="318" spans="1:27" ht="15" customHeight="1" x14ac:dyDescent="0.25">
      <c r="A318" s="1">
        <f t="shared" si="38"/>
        <v>11583</v>
      </c>
      <c r="B318" s="1">
        <v>1</v>
      </c>
      <c r="C318" s="1" t="s">
        <v>63</v>
      </c>
      <c r="D318" s="1">
        <v>5</v>
      </c>
      <c r="E318" s="1" t="s">
        <v>312</v>
      </c>
      <c r="F318" s="1">
        <v>32</v>
      </c>
      <c r="G318" s="1">
        <v>6</v>
      </c>
      <c r="H318" s="1">
        <v>2</v>
      </c>
      <c r="I318" s="1">
        <v>70</v>
      </c>
      <c r="J318" s="1">
        <v>65</v>
      </c>
      <c r="K318" s="6">
        <f>ROUNDUP(最重要的表!AD289*最重要的表!$J$36,0)</f>
        <v>42232</v>
      </c>
      <c r="L318" s="7">
        <f>ROUNDUP(最重要的表!AE289*最重要的表!$J$36,0)</f>
        <v>3232</v>
      </c>
      <c r="M318" s="8">
        <f>ROUNDUP(最重要的表!AF289*最重要的表!$J$36,0)</f>
        <v>2021</v>
      </c>
      <c r="N318" s="6">
        <f>ROUNDUP(最重要的表!AG289*最重要的表!$J$36,0)</f>
        <v>958</v>
      </c>
      <c r="O318" s="7">
        <f>ROUNDUP(最重要的表!AH289*最重要的表!$J$36,0)</f>
        <v>74</v>
      </c>
      <c r="P318" s="8">
        <f>ROUNDUP(最重要的表!AI289*最重要的表!$J$36,0)</f>
        <v>47</v>
      </c>
      <c r="Q318" s="1">
        <f t="shared" si="33"/>
        <v>117914</v>
      </c>
      <c r="R318" s="1">
        <f t="shared" si="34"/>
        <v>9078</v>
      </c>
      <c r="S318" s="1">
        <f t="shared" si="35"/>
        <v>5734</v>
      </c>
      <c r="T318" s="1">
        <v>57000</v>
      </c>
      <c r="U318" s="1">
        <v>0</v>
      </c>
      <c r="V318" s="1">
        <v>7600000</v>
      </c>
      <c r="Y318" s="1">
        <f t="shared" si="32"/>
        <v>1</v>
      </c>
      <c r="Z318" s="1">
        <f t="shared" si="36"/>
        <v>1</v>
      </c>
      <c r="AA318" s="1">
        <f t="shared" si="37"/>
        <v>0</v>
      </c>
    </row>
    <row r="319" spans="1:27" ht="15" customHeight="1" x14ac:dyDescent="0.25">
      <c r="A319" s="1">
        <f t="shared" si="38"/>
        <v>11584</v>
      </c>
      <c r="B319" s="1">
        <v>1</v>
      </c>
      <c r="C319" s="1" t="s">
        <v>63</v>
      </c>
      <c r="D319" s="1">
        <v>5</v>
      </c>
      <c r="E319" s="1" t="s">
        <v>313</v>
      </c>
      <c r="F319" s="1">
        <v>33</v>
      </c>
      <c r="G319" s="1">
        <v>6</v>
      </c>
      <c r="H319" s="1">
        <v>3</v>
      </c>
      <c r="I319" s="1">
        <v>70</v>
      </c>
      <c r="J319" s="1">
        <v>65</v>
      </c>
      <c r="K319" s="6">
        <f>ROUNDUP(最重要的表!AD290*最重要的表!$J$36,0)</f>
        <v>43989</v>
      </c>
      <c r="L319" s="7">
        <f>ROUNDUP(最重要的表!AE290*最重要的表!$J$36,0)</f>
        <v>3366</v>
      </c>
      <c r="M319" s="8">
        <f>ROUNDUP(最重要的表!AF290*最重要的表!$J$36,0)</f>
        <v>2105</v>
      </c>
      <c r="N319" s="6">
        <f>ROUNDUP(最重要的表!AG290*最重要的表!$J$36,0)</f>
        <v>1005</v>
      </c>
      <c r="O319" s="7">
        <f>ROUNDUP(最重要的表!AH290*最重要的表!$J$36,0)</f>
        <v>77</v>
      </c>
      <c r="P319" s="8">
        <f>ROUNDUP(最重要的表!AI290*最重要的表!$J$36,0)</f>
        <v>48</v>
      </c>
      <c r="Q319" s="1">
        <f t="shared" si="33"/>
        <v>123384</v>
      </c>
      <c r="R319" s="1">
        <f t="shared" si="34"/>
        <v>9449</v>
      </c>
      <c r="S319" s="1">
        <f t="shared" si="35"/>
        <v>5897</v>
      </c>
      <c r="T319" s="1">
        <v>60000</v>
      </c>
      <c r="U319" s="1">
        <v>0</v>
      </c>
      <c r="V319" s="1">
        <v>8000000</v>
      </c>
      <c r="Y319" s="1">
        <f t="shared" si="32"/>
        <v>1</v>
      </c>
      <c r="Z319" s="1">
        <f t="shared" si="36"/>
        <v>1</v>
      </c>
      <c r="AA319" s="1">
        <f t="shared" si="37"/>
        <v>0</v>
      </c>
    </row>
    <row r="320" spans="1:27" ht="15" customHeight="1" x14ac:dyDescent="0.25">
      <c r="A320" s="1">
        <f t="shared" si="38"/>
        <v>11585</v>
      </c>
      <c r="B320" s="1">
        <v>1</v>
      </c>
      <c r="C320" s="1" t="s">
        <v>63</v>
      </c>
      <c r="D320" s="1">
        <v>5</v>
      </c>
      <c r="E320" s="1" t="s">
        <v>314</v>
      </c>
      <c r="F320" s="1">
        <v>34</v>
      </c>
      <c r="G320" s="1">
        <v>6</v>
      </c>
      <c r="H320" s="1">
        <v>4</v>
      </c>
      <c r="I320" s="1">
        <v>80</v>
      </c>
      <c r="J320" s="1">
        <v>75</v>
      </c>
      <c r="K320" s="6">
        <f>ROUNDUP(最重要的表!AD291*最重要的表!$J$36,0)</f>
        <v>45729</v>
      </c>
      <c r="L320" s="7">
        <f>ROUNDUP(最重要的表!AE291*最重要的表!$J$36,0)</f>
        <v>3500</v>
      </c>
      <c r="M320" s="8">
        <f>ROUNDUP(最重要的表!AF291*最重要的表!$J$36,0)</f>
        <v>2188</v>
      </c>
      <c r="N320" s="6">
        <f>ROUNDUP(最重要的表!AG291*最重要的表!$J$36,0)</f>
        <v>1036</v>
      </c>
      <c r="O320" s="7">
        <f>ROUNDUP(最重要的表!AH291*最重要的表!$J$36,0)</f>
        <v>80</v>
      </c>
      <c r="P320" s="8">
        <f>ROUNDUP(最重要的表!AI291*最重要的表!$J$36,0)</f>
        <v>51</v>
      </c>
      <c r="Q320" s="1">
        <f t="shared" si="33"/>
        <v>127573</v>
      </c>
      <c r="R320" s="1">
        <f t="shared" si="34"/>
        <v>9820</v>
      </c>
      <c r="S320" s="1">
        <f t="shared" si="35"/>
        <v>6217</v>
      </c>
      <c r="T320" s="1">
        <v>61000</v>
      </c>
      <c r="U320" s="1">
        <v>0</v>
      </c>
      <c r="V320" s="1">
        <v>8100000</v>
      </c>
      <c r="Y320" s="1">
        <f t="shared" si="32"/>
        <v>1</v>
      </c>
      <c r="Z320" s="1">
        <f t="shared" si="36"/>
        <v>1</v>
      </c>
      <c r="AA320" s="1">
        <f t="shared" si="37"/>
        <v>0</v>
      </c>
    </row>
    <row r="321" spans="1:27" ht="15" customHeight="1" x14ac:dyDescent="0.25">
      <c r="A321" s="1">
        <f t="shared" si="38"/>
        <v>11591</v>
      </c>
      <c r="B321" s="1">
        <v>1</v>
      </c>
      <c r="C321" s="1" t="s">
        <v>63</v>
      </c>
      <c r="D321" s="1">
        <v>5</v>
      </c>
      <c r="E321" s="1" t="s">
        <v>315</v>
      </c>
      <c r="F321" s="1">
        <v>35</v>
      </c>
      <c r="G321" s="1">
        <v>7</v>
      </c>
      <c r="H321" s="1">
        <v>0</v>
      </c>
      <c r="I321" s="1">
        <v>80</v>
      </c>
      <c r="J321" s="1">
        <v>75</v>
      </c>
      <c r="K321" s="6">
        <f>ROUNDUP(最重要的表!AD292*最重要的表!$J$36,0)</f>
        <v>50339</v>
      </c>
      <c r="L321" s="7">
        <f>ROUNDUP(最重要的表!AE292*最重要的表!$J$36,0)</f>
        <v>3852</v>
      </c>
      <c r="M321" s="8">
        <f>ROUNDUP(最重要的表!AF292*最重要的表!$J$36,0)</f>
        <v>2409</v>
      </c>
      <c r="N321" s="6">
        <f>ROUNDUP(最重要的表!AG292*最重要的表!$J$36,0)</f>
        <v>1145</v>
      </c>
      <c r="O321" s="7">
        <f>ROUNDUP(最重要的表!AH292*最重要的表!$J$36,0)</f>
        <v>88</v>
      </c>
      <c r="P321" s="8">
        <f>ROUNDUP(最重要的表!AI292*最重要的表!$J$36,0)</f>
        <v>56</v>
      </c>
      <c r="Q321" s="6">
        <f t="shared" si="33"/>
        <v>140794</v>
      </c>
      <c r="R321" s="7">
        <f t="shared" si="34"/>
        <v>10804</v>
      </c>
      <c r="S321" s="8">
        <f t="shared" si="35"/>
        <v>6833</v>
      </c>
      <c r="T321" s="1">
        <v>62000</v>
      </c>
      <c r="U321" s="1">
        <v>0</v>
      </c>
      <c r="V321" s="1">
        <v>8200000</v>
      </c>
      <c r="Y321" s="1">
        <f t="shared" si="32"/>
        <v>1</v>
      </c>
      <c r="Z321" s="1">
        <f t="shared" si="36"/>
        <v>1</v>
      </c>
      <c r="AA321" s="1">
        <f t="shared" si="37"/>
        <v>0</v>
      </c>
    </row>
    <row r="322" spans="1:27" ht="15" customHeight="1" x14ac:dyDescent="0.25">
      <c r="A322" s="1">
        <f t="shared" si="38"/>
        <v>11592</v>
      </c>
      <c r="B322" s="1">
        <v>1</v>
      </c>
      <c r="C322" s="1" t="s">
        <v>63</v>
      </c>
      <c r="D322" s="1">
        <v>5</v>
      </c>
      <c r="E322" s="1" t="s">
        <v>316</v>
      </c>
      <c r="F322" s="1">
        <v>36</v>
      </c>
      <c r="G322" s="1">
        <v>7</v>
      </c>
      <c r="H322" s="1">
        <v>1</v>
      </c>
      <c r="I322" s="1">
        <v>80</v>
      </c>
      <c r="J322" s="1">
        <v>75</v>
      </c>
      <c r="K322" s="6">
        <f>ROUNDUP(最重要的表!AD293*最重要的表!$J$36,0)</f>
        <v>52613</v>
      </c>
      <c r="L322" s="7">
        <f>ROUNDUP(最重要的表!AE293*最重要的表!$J$36,0)</f>
        <v>4026</v>
      </c>
      <c r="M322" s="8">
        <f>ROUNDUP(最重要的表!AF293*最重要的表!$J$36,0)</f>
        <v>2517</v>
      </c>
      <c r="N322" s="6">
        <f>ROUNDUP(最重要的表!AG293*最重要的表!$J$36,0)</f>
        <v>1209</v>
      </c>
      <c r="O322" s="7">
        <f>ROUNDUP(最重要的表!AH293*最重要的表!$J$36,0)</f>
        <v>93</v>
      </c>
      <c r="P322" s="8">
        <f>ROUNDUP(最重要的表!AI293*最重要的表!$J$36,0)</f>
        <v>59</v>
      </c>
      <c r="Q322" s="1">
        <f t="shared" si="33"/>
        <v>148124</v>
      </c>
      <c r="R322" s="1">
        <f t="shared" si="34"/>
        <v>11373</v>
      </c>
      <c r="S322" s="1">
        <f t="shared" si="35"/>
        <v>7178</v>
      </c>
      <c r="T322" s="1">
        <v>63000</v>
      </c>
      <c r="U322" s="1">
        <v>0</v>
      </c>
      <c r="V322" s="1">
        <v>8300000</v>
      </c>
      <c r="Y322" s="1">
        <f t="shared" si="32"/>
        <v>1</v>
      </c>
      <c r="Z322" s="1">
        <f t="shared" si="36"/>
        <v>1</v>
      </c>
      <c r="AA322" s="1">
        <f t="shared" si="37"/>
        <v>0</v>
      </c>
    </row>
    <row r="323" spans="1:27" x14ac:dyDescent="0.25">
      <c r="A323" s="1">
        <f t="shared" si="38"/>
        <v>11593</v>
      </c>
      <c r="B323" s="1">
        <v>1</v>
      </c>
      <c r="C323" s="1" t="s">
        <v>63</v>
      </c>
      <c r="D323" s="1">
        <v>5</v>
      </c>
      <c r="E323" s="1" t="s">
        <v>317</v>
      </c>
      <c r="F323" s="1">
        <v>37</v>
      </c>
      <c r="G323" s="1">
        <v>7</v>
      </c>
      <c r="H323" s="1">
        <v>2</v>
      </c>
      <c r="I323" s="1">
        <v>80</v>
      </c>
      <c r="J323" s="1">
        <v>75</v>
      </c>
      <c r="K323" s="6">
        <f>ROUNDUP(最重要的表!AD294*最重要的表!$J$36,0)</f>
        <v>54887</v>
      </c>
      <c r="L323" s="7">
        <f>ROUNDUP(最重要的表!AE294*最重要的表!$J$36,0)</f>
        <v>4200</v>
      </c>
      <c r="M323" s="8">
        <f>ROUNDUP(最重要的表!AF294*最重要的表!$J$36,0)</f>
        <v>2626</v>
      </c>
      <c r="N323" s="6">
        <f>ROUNDUP(最重要的表!AG294*最重要的表!$J$36,0)</f>
        <v>1256</v>
      </c>
      <c r="O323" s="7">
        <f>ROUNDUP(最重要的表!AH294*最重要的表!$J$36,0)</f>
        <v>96</v>
      </c>
      <c r="P323" s="8">
        <f>ROUNDUP(最重要的表!AI294*最重要的表!$J$36,0)</f>
        <v>60</v>
      </c>
      <c r="Q323" s="1">
        <f t="shared" si="33"/>
        <v>154111</v>
      </c>
      <c r="R323" s="1">
        <f t="shared" si="34"/>
        <v>11784</v>
      </c>
      <c r="S323" s="1">
        <f t="shared" si="35"/>
        <v>7366</v>
      </c>
      <c r="T323" s="1">
        <v>64000</v>
      </c>
      <c r="U323" s="1">
        <v>0</v>
      </c>
      <c r="V323" s="1">
        <v>8400000</v>
      </c>
      <c r="Y323" s="1">
        <f t="shared" si="32"/>
        <v>1</v>
      </c>
      <c r="Z323" s="1">
        <f t="shared" si="36"/>
        <v>1</v>
      </c>
      <c r="AA323" s="1">
        <f t="shared" si="37"/>
        <v>0</v>
      </c>
    </row>
    <row r="324" spans="1:27" x14ac:dyDescent="0.25">
      <c r="A324" s="1">
        <f t="shared" si="38"/>
        <v>11594</v>
      </c>
      <c r="B324" s="1">
        <v>1</v>
      </c>
      <c r="C324" s="1" t="s">
        <v>63</v>
      </c>
      <c r="D324" s="1">
        <v>5</v>
      </c>
      <c r="E324" s="1" t="s">
        <v>318</v>
      </c>
      <c r="F324" s="1">
        <v>38</v>
      </c>
      <c r="G324" s="1">
        <v>7</v>
      </c>
      <c r="H324" s="1">
        <v>3</v>
      </c>
      <c r="I324" s="1">
        <v>80</v>
      </c>
      <c r="J324" s="1">
        <v>75</v>
      </c>
      <c r="K324" s="6">
        <f>ROUNDUP(最重要的表!AD295*最重要的表!$J$36,0)</f>
        <v>57161</v>
      </c>
      <c r="L324" s="7">
        <f>ROUNDUP(最重要的表!AE295*最重要的表!$J$36,0)</f>
        <v>4374</v>
      </c>
      <c r="M324" s="8">
        <f>ROUNDUP(最重要的表!AF295*最重要的表!$J$36,0)</f>
        <v>2735</v>
      </c>
      <c r="N324" s="6">
        <f>ROUNDUP(最重要的表!AG295*最重要的表!$J$36,0)</f>
        <v>1302</v>
      </c>
      <c r="O324" s="7">
        <f>ROUNDUP(最重要的表!AH295*最重要的表!$J$36,0)</f>
        <v>100</v>
      </c>
      <c r="P324" s="8">
        <f>ROUNDUP(最重要的表!AI295*最重要的表!$J$36,0)</f>
        <v>63</v>
      </c>
      <c r="Q324" s="1">
        <f t="shared" si="33"/>
        <v>160019</v>
      </c>
      <c r="R324" s="1">
        <f t="shared" si="34"/>
        <v>12274</v>
      </c>
      <c r="S324" s="1">
        <f t="shared" si="35"/>
        <v>7712</v>
      </c>
      <c r="T324" s="1">
        <v>65000</v>
      </c>
      <c r="U324" s="1">
        <v>0</v>
      </c>
      <c r="V324" s="1">
        <v>8500000</v>
      </c>
      <c r="Y324" s="1">
        <f t="shared" si="32"/>
        <v>1</v>
      </c>
      <c r="Z324" s="1">
        <f t="shared" si="36"/>
        <v>1</v>
      </c>
      <c r="AA324" s="1">
        <f t="shared" si="37"/>
        <v>0</v>
      </c>
    </row>
    <row r="325" spans="1:27" x14ac:dyDescent="0.25">
      <c r="A325" s="1">
        <f t="shared" si="38"/>
        <v>11595</v>
      </c>
      <c r="B325" s="1">
        <v>1</v>
      </c>
      <c r="C325" s="1" t="s">
        <v>63</v>
      </c>
      <c r="D325" s="1">
        <v>5</v>
      </c>
      <c r="E325" s="1" t="s">
        <v>319</v>
      </c>
      <c r="F325" s="1">
        <v>39</v>
      </c>
      <c r="G325" s="1">
        <v>7</v>
      </c>
      <c r="H325" s="1">
        <v>4</v>
      </c>
      <c r="I325" s="1">
        <v>84</v>
      </c>
      <c r="J325" s="1">
        <v>80</v>
      </c>
      <c r="K325" s="6">
        <f>ROUNDUP(最重要的表!AD296*最重要的表!$J$36,0)</f>
        <v>59435</v>
      </c>
      <c r="L325" s="7">
        <f>ROUNDUP(最重要的表!AE296*最重要的表!$J$36,0)</f>
        <v>4548</v>
      </c>
      <c r="M325" s="8">
        <f>ROUNDUP(最重要的表!AF296*最重要的表!$J$36,0)</f>
        <v>2843</v>
      </c>
      <c r="N325" s="6">
        <f>ROUNDUP(最重要的表!AG296*最重要的表!$J$36,0)</f>
        <v>1365</v>
      </c>
      <c r="O325" s="7">
        <f>ROUNDUP(最重要的表!AH296*最重要的表!$J$36,0)</f>
        <v>105</v>
      </c>
      <c r="P325" s="8">
        <f>ROUNDUP(最重要的表!AI296*最重要的表!$J$36,0)</f>
        <v>66</v>
      </c>
      <c r="Q325" s="1">
        <f t="shared" si="33"/>
        <v>167270</v>
      </c>
      <c r="R325" s="1">
        <f t="shared" si="34"/>
        <v>12843</v>
      </c>
      <c r="S325" s="1">
        <f t="shared" si="35"/>
        <v>8057</v>
      </c>
      <c r="T325" s="1">
        <v>66000</v>
      </c>
      <c r="U325" s="1">
        <v>0</v>
      </c>
      <c r="V325" s="1">
        <v>8600000</v>
      </c>
      <c r="Y325" s="1">
        <f t="shared" si="32"/>
        <v>1</v>
      </c>
      <c r="Z325" s="1">
        <f t="shared" si="36"/>
        <v>1</v>
      </c>
      <c r="AA325" s="1">
        <f t="shared" si="37"/>
        <v>0</v>
      </c>
    </row>
    <row r="326" spans="1:27" x14ac:dyDescent="0.25">
      <c r="A326" s="1">
        <f t="shared" si="38"/>
        <v>11601</v>
      </c>
      <c r="B326" s="1">
        <v>1</v>
      </c>
      <c r="C326" s="1" t="s">
        <v>63</v>
      </c>
      <c r="D326" s="1">
        <v>5</v>
      </c>
      <c r="E326" s="1" t="s">
        <v>320</v>
      </c>
      <c r="F326" s="1">
        <v>40</v>
      </c>
      <c r="G326" s="1">
        <v>8</v>
      </c>
      <c r="H326" s="1">
        <v>0</v>
      </c>
      <c r="I326" s="1">
        <v>84</v>
      </c>
      <c r="J326" s="1">
        <v>80</v>
      </c>
      <c r="K326" s="6">
        <f>ROUNDUP(最重要的表!AD297*最重要的表!$J$36,0)</f>
        <v>65426</v>
      </c>
      <c r="L326" s="7">
        <f>ROUNDUP(最重要的表!AE297*最重要的表!$J$36,0)</f>
        <v>5007</v>
      </c>
      <c r="M326" s="8">
        <f>ROUNDUP(最重要的表!AF297*最重要的表!$J$36,0)</f>
        <v>3130</v>
      </c>
      <c r="N326" s="6">
        <f>ROUNDUP(最重要的表!AG297*最重要的表!$J$36,0)</f>
        <v>1491</v>
      </c>
      <c r="O326" s="7">
        <f>ROUNDUP(最重要的表!AH297*最重要的表!$J$36,0)</f>
        <v>114</v>
      </c>
      <c r="P326" s="8">
        <f>ROUNDUP(最重要的表!AI297*最重要的表!$J$36,0)</f>
        <v>72</v>
      </c>
      <c r="Q326" s="6">
        <f t="shared" si="33"/>
        <v>183215</v>
      </c>
      <c r="R326" s="7">
        <f t="shared" si="34"/>
        <v>14013</v>
      </c>
      <c r="S326" s="8">
        <f t="shared" si="35"/>
        <v>8818</v>
      </c>
      <c r="T326" s="1">
        <v>67000</v>
      </c>
      <c r="U326" s="1">
        <v>0</v>
      </c>
      <c r="V326" s="1">
        <v>8700000</v>
      </c>
      <c r="Y326" s="1">
        <f t="shared" si="32"/>
        <v>1</v>
      </c>
      <c r="Z326" s="1">
        <f t="shared" si="36"/>
        <v>1</v>
      </c>
      <c r="AA326" s="1">
        <f t="shared" si="37"/>
        <v>0</v>
      </c>
    </row>
    <row r="327" spans="1:27" x14ac:dyDescent="0.25">
      <c r="A327" s="1">
        <f t="shared" si="38"/>
        <v>11602</v>
      </c>
      <c r="B327" s="1">
        <v>1</v>
      </c>
      <c r="C327" s="1" t="s">
        <v>63</v>
      </c>
      <c r="D327" s="1">
        <v>5</v>
      </c>
      <c r="E327" s="1" t="s">
        <v>321</v>
      </c>
      <c r="F327" s="1">
        <v>41</v>
      </c>
      <c r="G327" s="1">
        <v>8</v>
      </c>
      <c r="H327" s="1">
        <v>1</v>
      </c>
      <c r="I327" s="1">
        <v>84</v>
      </c>
      <c r="J327" s="1">
        <v>80</v>
      </c>
      <c r="K327" s="6">
        <f>ROUNDUP(最重要的表!AD298*最重要的表!$J$36,0)</f>
        <v>68374</v>
      </c>
      <c r="L327" s="7">
        <f>ROUNDUP(最重要的表!AE298*最重要的表!$J$36,0)</f>
        <v>5232</v>
      </c>
      <c r="M327" s="8">
        <f>ROUNDUP(最重要的表!AF298*最重要的表!$J$36,0)</f>
        <v>3270</v>
      </c>
      <c r="N327" s="6">
        <f>ROUNDUP(最重要的表!AG298*最重要的表!$J$36,0)</f>
        <v>1569</v>
      </c>
      <c r="O327" s="7">
        <f>ROUNDUP(最重要的表!AH298*最重要的表!$J$36,0)</f>
        <v>120</v>
      </c>
      <c r="P327" s="8">
        <f>ROUNDUP(最重要的表!AI298*最重要的表!$J$36,0)</f>
        <v>76</v>
      </c>
      <c r="Q327" s="1">
        <f t="shared" si="33"/>
        <v>192325</v>
      </c>
      <c r="R327" s="1">
        <f t="shared" si="34"/>
        <v>14712</v>
      </c>
      <c r="S327" s="1">
        <f t="shared" si="35"/>
        <v>9274</v>
      </c>
      <c r="T327" s="1">
        <v>68000</v>
      </c>
      <c r="U327" s="1">
        <v>0</v>
      </c>
      <c r="V327" s="1">
        <v>8800000</v>
      </c>
      <c r="Y327" s="1">
        <f t="shared" si="32"/>
        <v>1</v>
      </c>
      <c r="Z327" s="1">
        <f t="shared" si="36"/>
        <v>1</v>
      </c>
      <c r="AA327" s="1">
        <f t="shared" si="37"/>
        <v>0</v>
      </c>
    </row>
    <row r="328" spans="1:27" x14ac:dyDescent="0.25">
      <c r="A328" s="1">
        <f t="shared" si="38"/>
        <v>11603</v>
      </c>
      <c r="B328" s="1">
        <v>1</v>
      </c>
      <c r="C328" s="1" t="s">
        <v>63</v>
      </c>
      <c r="D328" s="1">
        <v>5</v>
      </c>
      <c r="E328" s="1" t="s">
        <v>322</v>
      </c>
      <c r="F328" s="1">
        <v>42</v>
      </c>
      <c r="G328" s="1">
        <v>8</v>
      </c>
      <c r="H328" s="1">
        <v>2</v>
      </c>
      <c r="I328" s="1">
        <v>84</v>
      </c>
      <c r="J328" s="1">
        <v>80</v>
      </c>
      <c r="K328" s="6">
        <f>ROUNDUP(最重要的表!AD299*最重要的表!$J$36,0)</f>
        <v>71322</v>
      </c>
      <c r="L328" s="7">
        <f>ROUNDUP(最重要的表!AE299*最重要的表!$J$36,0)</f>
        <v>5458</v>
      </c>
      <c r="M328" s="8">
        <f>ROUNDUP(最重要的表!AF299*最重要的表!$J$36,0)</f>
        <v>3412</v>
      </c>
      <c r="N328" s="6">
        <f>ROUNDUP(最重要的表!AG299*最重要的表!$J$36,0)</f>
        <v>1664</v>
      </c>
      <c r="O328" s="7">
        <f>ROUNDUP(最重要的表!AH299*最重要的表!$J$36,0)</f>
        <v>128</v>
      </c>
      <c r="P328" s="8">
        <f>ROUNDUP(最重要的表!AI299*最重要的表!$J$36,0)</f>
        <v>81</v>
      </c>
      <c r="Q328" s="1">
        <f t="shared" si="33"/>
        <v>202778</v>
      </c>
      <c r="R328" s="1">
        <f t="shared" si="34"/>
        <v>15570</v>
      </c>
      <c r="S328" s="1">
        <f t="shared" si="35"/>
        <v>9811</v>
      </c>
      <c r="T328" s="1">
        <v>69000</v>
      </c>
      <c r="U328" s="1">
        <v>0</v>
      </c>
      <c r="V328" s="1">
        <v>8900000</v>
      </c>
      <c r="Y328" s="1">
        <f t="shared" si="32"/>
        <v>1</v>
      </c>
      <c r="Z328" s="1">
        <f t="shared" si="36"/>
        <v>1</v>
      </c>
      <c r="AA328" s="1">
        <f t="shared" si="37"/>
        <v>0</v>
      </c>
    </row>
    <row r="329" spans="1:27" x14ac:dyDescent="0.25">
      <c r="A329" s="1">
        <f t="shared" si="38"/>
        <v>11604</v>
      </c>
      <c r="B329" s="1">
        <v>1</v>
      </c>
      <c r="C329" s="1" t="s">
        <v>63</v>
      </c>
      <c r="D329" s="1">
        <v>5</v>
      </c>
      <c r="E329" s="1" t="s">
        <v>323</v>
      </c>
      <c r="F329" s="1">
        <v>43</v>
      </c>
      <c r="G329" s="1">
        <v>8</v>
      </c>
      <c r="H329" s="1">
        <v>3</v>
      </c>
      <c r="I329" s="1">
        <v>84</v>
      </c>
      <c r="J329" s="1">
        <v>80</v>
      </c>
      <c r="K329" s="6">
        <f>ROUNDUP(最重要的表!AD300*最重要的表!$J$36,0)</f>
        <v>74270</v>
      </c>
      <c r="L329" s="7">
        <f>ROUNDUP(最重要的表!AE300*最重要的表!$J$36,0)</f>
        <v>5684</v>
      </c>
      <c r="M329" s="8">
        <f>ROUNDUP(最重要的表!AF300*最重要的表!$J$36,0)</f>
        <v>3552</v>
      </c>
      <c r="N329" s="6">
        <f>ROUNDUP(最重要的表!AG300*最重要的表!$J$36,0)</f>
        <v>1742</v>
      </c>
      <c r="O329" s="7">
        <f>ROUNDUP(最重要的表!AH300*最重要的表!$J$36,0)</f>
        <v>134</v>
      </c>
      <c r="P329" s="8">
        <f>ROUNDUP(最重要的表!AI300*最重要的表!$J$36,0)</f>
        <v>84</v>
      </c>
      <c r="Q329" s="1">
        <f t="shared" si="33"/>
        <v>211888</v>
      </c>
      <c r="R329" s="1">
        <f t="shared" si="34"/>
        <v>16270</v>
      </c>
      <c r="S329" s="1">
        <f t="shared" si="35"/>
        <v>10188</v>
      </c>
      <c r="T329" s="1">
        <v>70000</v>
      </c>
      <c r="U329" s="1">
        <v>0</v>
      </c>
      <c r="V329" s="1">
        <v>9000000</v>
      </c>
      <c r="Y329" s="1">
        <f t="shared" si="32"/>
        <v>1</v>
      </c>
      <c r="Z329" s="1">
        <f t="shared" si="36"/>
        <v>1</v>
      </c>
      <c r="AA329" s="1">
        <f t="shared" si="37"/>
        <v>0</v>
      </c>
    </row>
    <row r="330" spans="1:27" x14ac:dyDescent="0.25">
      <c r="A330" s="1">
        <f t="shared" si="38"/>
        <v>11605</v>
      </c>
      <c r="B330" s="1">
        <v>1</v>
      </c>
      <c r="C330" s="1" t="s">
        <v>63</v>
      </c>
      <c r="D330" s="1">
        <v>5</v>
      </c>
      <c r="E330" s="1" t="s">
        <v>324</v>
      </c>
      <c r="F330" s="1">
        <v>44</v>
      </c>
      <c r="G330" s="1">
        <v>8</v>
      </c>
      <c r="H330" s="1">
        <v>4</v>
      </c>
      <c r="I330" s="1">
        <v>87</v>
      </c>
      <c r="J330" s="1">
        <v>85</v>
      </c>
      <c r="K330" s="6">
        <f>ROUNDUP(最重要的表!AD301*最重要的表!$J$36,0)</f>
        <v>77218</v>
      </c>
      <c r="L330" s="7">
        <f>ROUNDUP(最重要的表!AE301*最重要的表!$J$36,0)</f>
        <v>5909</v>
      </c>
      <c r="M330" s="8">
        <f>ROUNDUP(最重要的表!AF301*最重要的表!$J$36,0)</f>
        <v>3694</v>
      </c>
      <c r="N330" s="6">
        <f>ROUNDUP(最重要的表!AG301*最重要的表!$J$36,0)</f>
        <v>1820</v>
      </c>
      <c r="O330" s="7">
        <f>ROUNDUP(最重要的表!AH301*最重要的表!$J$36,0)</f>
        <v>140</v>
      </c>
      <c r="P330" s="8">
        <f>ROUNDUP(最重要的表!AI301*最重要的表!$J$36,0)</f>
        <v>88</v>
      </c>
      <c r="Q330" s="1">
        <f t="shared" si="33"/>
        <v>220998</v>
      </c>
      <c r="R330" s="1">
        <f t="shared" si="34"/>
        <v>16969</v>
      </c>
      <c r="S330" s="1">
        <f t="shared" si="35"/>
        <v>10646</v>
      </c>
      <c r="T330" s="1">
        <v>71000</v>
      </c>
      <c r="U330" s="1">
        <v>0</v>
      </c>
      <c r="V330" s="1">
        <v>9100000</v>
      </c>
      <c r="Y330" s="1">
        <f t="shared" si="32"/>
        <v>1</v>
      </c>
      <c r="Z330" s="1">
        <f t="shared" si="36"/>
        <v>1</v>
      </c>
      <c r="AA330" s="1">
        <f t="shared" si="37"/>
        <v>0</v>
      </c>
    </row>
    <row r="331" spans="1:27" x14ac:dyDescent="0.25">
      <c r="A331" s="1">
        <f t="shared" si="38"/>
        <v>11611</v>
      </c>
      <c r="B331" s="1">
        <v>1</v>
      </c>
      <c r="C331" s="1" t="s">
        <v>63</v>
      </c>
      <c r="D331" s="1">
        <v>5</v>
      </c>
      <c r="E331" s="1" t="s">
        <v>325</v>
      </c>
      <c r="F331" s="1">
        <v>45</v>
      </c>
      <c r="G331" s="1">
        <v>9</v>
      </c>
      <c r="H331" s="1">
        <v>0</v>
      </c>
      <c r="I331" s="1">
        <v>87</v>
      </c>
      <c r="J331" s="1">
        <v>85</v>
      </c>
      <c r="K331" s="6">
        <f>ROUNDUP(最重要的表!AD302*最重要的表!$J$36,0)</f>
        <v>85059</v>
      </c>
      <c r="L331" s="7">
        <f>ROUNDUP(最重要的表!AE302*最重要的表!$J$36,0)</f>
        <v>6509</v>
      </c>
      <c r="M331" s="8">
        <f>ROUNDUP(最重要的表!AF302*最重要的表!$J$36,0)</f>
        <v>4068</v>
      </c>
      <c r="N331" s="6">
        <f>ROUNDUP(最重要的表!AG302*最重要的表!$J$36,0)</f>
        <v>1946</v>
      </c>
      <c r="O331" s="7">
        <f>ROUNDUP(最重要的表!AH302*最重要的表!$J$36,0)</f>
        <v>149</v>
      </c>
      <c r="P331" s="8">
        <f>ROUNDUP(最重要的表!AI302*最重要的表!$J$36,0)</f>
        <v>94</v>
      </c>
      <c r="Q331" s="6">
        <f t="shared" si="33"/>
        <v>238793</v>
      </c>
      <c r="R331" s="7">
        <f t="shared" si="34"/>
        <v>18280</v>
      </c>
      <c r="S331" s="8">
        <f t="shared" si="35"/>
        <v>11494</v>
      </c>
      <c r="T331" s="1">
        <v>72000</v>
      </c>
      <c r="U331" s="1">
        <v>0</v>
      </c>
      <c r="V331" s="1">
        <v>9200000</v>
      </c>
      <c r="Y331" s="1">
        <f t="shared" si="32"/>
        <v>1</v>
      </c>
      <c r="Z331" s="1">
        <f t="shared" si="36"/>
        <v>1</v>
      </c>
      <c r="AA331" s="1">
        <f t="shared" si="37"/>
        <v>0</v>
      </c>
    </row>
    <row r="332" spans="1:27" x14ac:dyDescent="0.25">
      <c r="A332" s="1">
        <f t="shared" si="38"/>
        <v>11612</v>
      </c>
      <c r="B332" s="1">
        <v>1</v>
      </c>
      <c r="C332" s="1" t="s">
        <v>63</v>
      </c>
      <c r="D332" s="1">
        <v>5</v>
      </c>
      <c r="E332" s="1" t="s">
        <v>326</v>
      </c>
      <c r="F332" s="1">
        <v>46</v>
      </c>
      <c r="G332" s="1">
        <v>9</v>
      </c>
      <c r="H332" s="1">
        <v>1</v>
      </c>
      <c r="I332" s="1">
        <v>87</v>
      </c>
      <c r="J332" s="1">
        <v>85</v>
      </c>
      <c r="K332" s="6">
        <f>ROUNDUP(最重要的表!AD303*最重要的表!$J$36,0)</f>
        <v>88886</v>
      </c>
      <c r="L332" s="7">
        <f>ROUNDUP(最重要的表!AE303*最重要的表!$J$36,0)</f>
        <v>6802</v>
      </c>
      <c r="M332" s="8">
        <f>ROUNDUP(最重要的表!AF303*最重要的表!$J$36,0)</f>
        <v>4252</v>
      </c>
      <c r="N332" s="6">
        <f>ROUNDUP(最重要的表!AG303*最重要的表!$J$36,0)</f>
        <v>2039</v>
      </c>
      <c r="O332" s="7">
        <f>ROUNDUP(最重要的表!AH303*最重要的表!$J$36,0)</f>
        <v>156</v>
      </c>
      <c r="P332" s="8">
        <f>ROUNDUP(最重要的表!AI303*最重要的表!$J$36,0)</f>
        <v>99</v>
      </c>
      <c r="Q332" s="1">
        <f t="shared" si="33"/>
        <v>249967</v>
      </c>
      <c r="R332" s="1">
        <f t="shared" si="34"/>
        <v>19126</v>
      </c>
      <c r="S332" s="1">
        <f t="shared" si="35"/>
        <v>12073</v>
      </c>
      <c r="T332" s="1">
        <v>73000</v>
      </c>
      <c r="U332" s="1">
        <v>0</v>
      </c>
      <c r="V332" s="1">
        <v>9300000</v>
      </c>
      <c r="Y332" s="1">
        <f t="shared" si="32"/>
        <v>1</v>
      </c>
      <c r="Z332" s="1">
        <f t="shared" si="36"/>
        <v>1</v>
      </c>
      <c r="AA332" s="1">
        <f t="shared" si="37"/>
        <v>0</v>
      </c>
    </row>
    <row r="333" spans="1:27" x14ac:dyDescent="0.25">
      <c r="A333" s="1">
        <f t="shared" si="38"/>
        <v>11613</v>
      </c>
      <c r="B333" s="1">
        <v>1</v>
      </c>
      <c r="C333" s="1" t="s">
        <v>63</v>
      </c>
      <c r="D333" s="1">
        <v>5</v>
      </c>
      <c r="E333" s="1" t="s">
        <v>327</v>
      </c>
      <c r="F333" s="1">
        <v>47</v>
      </c>
      <c r="G333" s="1">
        <v>9</v>
      </c>
      <c r="H333" s="1">
        <v>2</v>
      </c>
      <c r="I333" s="1">
        <v>87</v>
      </c>
      <c r="J333" s="1">
        <v>85</v>
      </c>
      <c r="K333" s="6">
        <f>ROUNDUP(最重要的表!AD304*最重要的表!$J$36,0)</f>
        <v>92728</v>
      </c>
      <c r="L333" s="7">
        <f>ROUNDUP(最重要的表!AE304*最重要的表!$J$36,0)</f>
        <v>7096</v>
      </c>
      <c r="M333" s="8">
        <f>ROUNDUP(最重要的表!AF304*最重要的表!$J$36,0)</f>
        <v>4436</v>
      </c>
      <c r="N333" s="6">
        <f>ROUNDUP(最重要的表!AG304*最重要的表!$J$36,0)</f>
        <v>2134</v>
      </c>
      <c r="O333" s="7">
        <f>ROUNDUP(最重要的表!AH304*最重要的表!$J$36,0)</f>
        <v>164</v>
      </c>
      <c r="P333" s="8">
        <f>ROUNDUP(最重要的表!AI304*最重要的表!$J$36,0)</f>
        <v>102</v>
      </c>
      <c r="Q333" s="1">
        <f t="shared" si="33"/>
        <v>261314</v>
      </c>
      <c r="R333" s="1">
        <f t="shared" si="34"/>
        <v>20052</v>
      </c>
      <c r="S333" s="1">
        <f t="shared" si="35"/>
        <v>12494</v>
      </c>
      <c r="T333" s="1">
        <v>74000</v>
      </c>
      <c r="U333" s="1">
        <v>0</v>
      </c>
      <c r="V333" s="1">
        <v>9400000</v>
      </c>
      <c r="Y333" s="1">
        <f t="shared" si="32"/>
        <v>1</v>
      </c>
      <c r="Z333" s="1">
        <f t="shared" si="36"/>
        <v>1</v>
      </c>
      <c r="AA333" s="1">
        <f t="shared" si="37"/>
        <v>0</v>
      </c>
    </row>
    <row r="334" spans="1:27" ht="15" customHeight="1" x14ac:dyDescent="0.25">
      <c r="A334" s="1">
        <f t="shared" si="38"/>
        <v>11614</v>
      </c>
      <c r="B334" s="1">
        <v>1</v>
      </c>
      <c r="C334" s="1" t="s">
        <v>63</v>
      </c>
      <c r="D334" s="1">
        <v>5</v>
      </c>
      <c r="E334" s="1" t="s">
        <v>328</v>
      </c>
      <c r="F334" s="1">
        <v>48</v>
      </c>
      <c r="G334" s="1">
        <v>9</v>
      </c>
      <c r="H334" s="1">
        <v>3</v>
      </c>
      <c r="I334" s="1">
        <v>87</v>
      </c>
      <c r="J334" s="1">
        <v>85</v>
      </c>
      <c r="K334" s="6">
        <f>ROUNDUP(最重要的表!AD305*最重要的表!$J$36,0)</f>
        <v>96554</v>
      </c>
      <c r="L334" s="7">
        <f>ROUNDUP(最重要的表!AE305*最重要的表!$J$36,0)</f>
        <v>7389</v>
      </c>
      <c r="M334" s="8">
        <f>ROUNDUP(最重要的表!AF305*最重要的表!$J$36,0)</f>
        <v>4619</v>
      </c>
      <c r="N334" s="6">
        <f>ROUNDUP(最重要的表!AG305*最重要的表!$J$36,0)</f>
        <v>2228</v>
      </c>
      <c r="O334" s="7">
        <f>ROUNDUP(最重要的表!AH305*最重要的表!$J$36,0)</f>
        <v>171</v>
      </c>
      <c r="P334" s="8">
        <f>ROUNDUP(最重要的表!AI305*最重要的表!$J$36,0)</f>
        <v>107</v>
      </c>
      <c r="Q334" s="1">
        <f t="shared" si="33"/>
        <v>272566</v>
      </c>
      <c r="R334" s="1">
        <f t="shared" si="34"/>
        <v>20898</v>
      </c>
      <c r="S334" s="1">
        <f t="shared" si="35"/>
        <v>13072</v>
      </c>
      <c r="T334" s="1">
        <v>75000</v>
      </c>
      <c r="U334" s="1">
        <v>0</v>
      </c>
      <c r="V334" s="1">
        <v>9500000</v>
      </c>
      <c r="Y334" s="1">
        <f t="shared" si="32"/>
        <v>1</v>
      </c>
      <c r="Z334" s="1">
        <f t="shared" si="36"/>
        <v>1</v>
      </c>
      <c r="AA334" s="1">
        <f t="shared" si="37"/>
        <v>0</v>
      </c>
    </row>
    <row r="335" spans="1:27" ht="15" customHeight="1" x14ac:dyDescent="0.25">
      <c r="A335" s="1">
        <f t="shared" si="38"/>
        <v>11615</v>
      </c>
      <c r="B335" s="1">
        <v>1</v>
      </c>
      <c r="C335" s="1" t="s">
        <v>63</v>
      </c>
      <c r="D335" s="1">
        <v>5</v>
      </c>
      <c r="E335" s="1" t="s">
        <v>329</v>
      </c>
      <c r="F335" s="1">
        <v>49</v>
      </c>
      <c r="G335" s="1">
        <v>9</v>
      </c>
      <c r="H335" s="1">
        <v>4</v>
      </c>
      <c r="I335" s="1">
        <v>90</v>
      </c>
      <c r="J335" s="1">
        <v>90</v>
      </c>
      <c r="K335" s="6">
        <f>ROUNDUP(最重要的表!AD306*最重要的表!$J$36,0)</f>
        <v>100380</v>
      </c>
      <c r="L335" s="7">
        <f>ROUNDUP(最重要的表!AE306*最重要的表!$J$36,0)</f>
        <v>7682</v>
      </c>
      <c r="M335" s="8">
        <f>ROUNDUP(最重要的表!AF306*最重要的表!$J$36,0)</f>
        <v>4802</v>
      </c>
      <c r="N335" s="6">
        <f>ROUNDUP(最重要的表!AG306*最重要的表!$J$36,0)</f>
        <v>2322</v>
      </c>
      <c r="O335" s="7">
        <f>ROUNDUP(最重要的表!AH306*最重要的表!$J$36,0)</f>
        <v>178</v>
      </c>
      <c r="P335" s="8">
        <f>ROUNDUP(最重要的表!AI306*最重要的表!$J$36,0)</f>
        <v>112</v>
      </c>
      <c r="Q335" s="1">
        <f t="shared" si="33"/>
        <v>283818</v>
      </c>
      <c r="R335" s="1">
        <f t="shared" si="34"/>
        <v>21744</v>
      </c>
      <c r="S335" s="1">
        <f t="shared" si="35"/>
        <v>13650</v>
      </c>
      <c r="T335" s="1">
        <v>76000</v>
      </c>
      <c r="U335" s="1">
        <v>0</v>
      </c>
      <c r="V335" s="1">
        <v>9600000</v>
      </c>
      <c r="Y335" s="1">
        <f t="shared" si="32"/>
        <v>1</v>
      </c>
      <c r="Z335" s="1">
        <f t="shared" si="36"/>
        <v>1</v>
      </c>
      <c r="AA335" s="1">
        <f t="shared" si="37"/>
        <v>0</v>
      </c>
    </row>
    <row r="336" spans="1:27" ht="15" customHeight="1" x14ac:dyDescent="0.25">
      <c r="A336" s="1">
        <f t="shared" si="38"/>
        <v>11621</v>
      </c>
      <c r="B336" s="1">
        <v>1</v>
      </c>
      <c r="C336" s="1" t="s">
        <v>63</v>
      </c>
      <c r="D336" s="1">
        <v>5</v>
      </c>
      <c r="E336" s="1" t="s">
        <v>330</v>
      </c>
      <c r="F336" s="1">
        <v>50</v>
      </c>
      <c r="G336" s="1">
        <v>10</v>
      </c>
      <c r="H336" s="1">
        <v>0</v>
      </c>
      <c r="I336" s="1">
        <v>0</v>
      </c>
      <c r="J336" s="1">
        <v>90</v>
      </c>
      <c r="K336" s="6">
        <f>ROUNDUP(最重要的表!AD307*最重要的表!$J$36,0)</f>
        <v>110589</v>
      </c>
      <c r="L336" s="7">
        <f>ROUNDUP(最重要的表!AE307*最重要的表!$J$36,0)</f>
        <v>8463</v>
      </c>
      <c r="M336" s="8">
        <f>ROUNDUP(最重要的表!AF307*最重要的表!$J$36,0)</f>
        <v>5290</v>
      </c>
      <c r="N336" s="6">
        <f>ROUNDUP(最重要的表!AG307*最重要的表!$J$36,0)</f>
        <v>2542</v>
      </c>
      <c r="O336" s="7">
        <f>ROUNDUP(最重要的表!AH307*最重要的表!$J$36,0)</f>
        <v>195</v>
      </c>
      <c r="P336" s="8">
        <f>ROUNDUP(最重要的表!AI307*最重要的表!$J$36,0)</f>
        <v>123</v>
      </c>
      <c r="Q336" s="6">
        <f t="shared" si="33"/>
        <v>311407</v>
      </c>
      <c r="R336" s="7">
        <f t="shared" si="34"/>
        <v>23868</v>
      </c>
      <c r="S336" s="8">
        <f t="shared" si="35"/>
        <v>15007</v>
      </c>
      <c r="T336" s="1">
        <v>0</v>
      </c>
      <c r="U336" s="1">
        <v>0</v>
      </c>
      <c r="V336" s="1">
        <v>0</v>
      </c>
      <c r="Y336" s="1">
        <f t="shared" si="32"/>
        <v>1</v>
      </c>
      <c r="AA336" s="1">
        <f t="shared" si="37"/>
        <v>0</v>
      </c>
    </row>
    <row r="337" spans="1:22" x14ac:dyDescent="0.25">
      <c r="A337" s="5">
        <v>21011</v>
      </c>
      <c r="B337" s="1">
        <v>2</v>
      </c>
      <c r="C337" s="1" t="s">
        <v>64</v>
      </c>
      <c r="D337" s="1">
        <v>18</v>
      </c>
      <c r="E337" s="1" t="s">
        <v>40</v>
      </c>
      <c r="F337" s="1">
        <v>0</v>
      </c>
      <c r="G337" s="1">
        <v>0</v>
      </c>
      <c r="H337" s="1">
        <v>0</v>
      </c>
      <c r="I337" s="1">
        <v>1</v>
      </c>
      <c r="K337" s="6">
        <f>最重要的表!W2</f>
        <v>32151</v>
      </c>
      <c r="L337" s="7">
        <f>最重要的表!X2</f>
        <v>2392</v>
      </c>
      <c r="M337" s="8">
        <f>最重要的表!Y2</f>
        <v>1081</v>
      </c>
      <c r="N337" s="6">
        <f>最重要的表!Z2</f>
        <v>498</v>
      </c>
      <c r="O337" s="7">
        <f>最重要的表!AA2</f>
        <v>37</v>
      </c>
      <c r="P337" s="8">
        <f>最重要的表!AB2</f>
        <v>17</v>
      </c>
      <c r="Q337" s="6">
        <f t="shared" ref="Q337:Q351" si="39">K337+N337*79</f>
        <v>71493</v>
      </c>
      <c r="R337" s="7">
        <f t="shared" ref="R337:R351" si="40">L337+O337*79</f>
        <v>5315</v>
      </c>
      <c r="S337" s="8">
        <f t="shared" ref="S337:S351" si="41">M337+P337*79</f>
        <v>2424</v>
      </c>
      <c r="T337" s="6">
        <v>30</v>
      </c>
      <c r="U337" s="7">
        <v>0</v>
      </c>
      <c r="V337" s="8">
        <v>9000</v>
      </c>
    </row>
    <row r="338" spans="1:22" x14ac:dyDescent="0.25">
      <c r="A338" s="5">
        <v>21012</v>
      </c>
      <c r="B338" s="1">
        <v>2</v>
      </c>
      <c r="C338" s="1" t="s">
        <v>31</v>
      </c>
      <c r="D338" s="1">
        <v>18</v>
      </c>
      <c r="E338" s="1" t="s">
        <v>97</v>
      </c>
      <c r="F338" s="1">
        <v>1</v>
      </c>
      <c r="G338" s="1">
        <v>0</v>
      </c>
      <c r="H338" s="1">
        <v>1</v>
      </c>
      <c r="I338" s="1">
        <v>5</v>
      </c>
      <c r="K338" s="1">
        <f>最重要的表!W3</f>
        <v>33616</v>
      </c>
      <c r="L338" s="1">
        <f>最重要的表!X3</f>
        <v>2501</v>
      </c>
      <c r="M338" s="1">
        <f>最重要的表!Y3</f>
        <v>1130</v>
      </c>
      <c r="N338" s="1">
        <f>最重要的表!Z3</f>
        <v>511</v>
      </c>
      <c r="O338" s="1">
        <f>最重要的表!AA3</f>
        <v>38</v>
      </c>
      <c r="P338" s="1">
        <f>最重要的表!AB3</f>
        <v>18</v>
      </c>
      <c r="Q338" s="1">
        <f t="shared" si="39"/>
        <v>73985</v>
      </c>
      <c r="R338" s="1">
        <f t="shared" si="40"/>
        <v>5503</v>
      </c>
      <c r="S338" s="1">
        <f t="shared" si="41"/>
        <v>2552</v>
      </c>
      <c r="T338" s="1">
        <v>108</v>
      </c>
      <c r="U338" s="1">
        <v>0</v>
      </c>
      <c r="V338" s="1">
        <v>25000</v>
      </c>
    </row>
    <row r="339" spans="1:22" x14ac:dyDescent="0.25">
      <c r="A339" s="5">
        <v>21013</v>
      </c>
      <c r="B339" s="1">
        <v>2</v>
      </c>
      <c r="C339" s="1" t="s">
        <v>31</v>
      </c>
      <c r="D339" s="1">
        <v>18</v>
      </c>
      <c r="E339" s="1" t="s">
        <v>98</v>
      </c>
      <c r="F339" s="1">
        <v>2</v>
      </c>
      <c r="G339" s="1">
        <v>0</v>
      </c>
      <c r="H339" s="1">
        <v>2</v>
      </c>
      <c r="I339" s="1">
        <v>5</v>
      </c>
      <c r="K339" s="1">
        <f>最重要的表!W4</f>
        <v>35068</v>
      </c>
      <c r="L339" s="1">
        <f>最重要的表!X4</f>
        <v>2609</v>
      </c>
      <c r="M339" s="1">
        <f>最重要的表!Y4</f>
        <v>1179</v>
      </c>
      <c r="N339" s="1">
        <f>最重要的表!Z4</f>
        <v>538</v>
      </c>
      <c r="O339" s="1">
        <f>最重要的表!AA4</f>
        <v>40</v>
      </c>
      <c r="P339" s="1">
        <f>最重要的表!AB4</f>
        <v>19</v>
      </c>
      <c r="Q339" s="1">
        <f t="shared" si="39"/>
        <v>77570</v>
      </c>
      <c r="R339" s="1">
        <f t="shared" si="40"/>
        <v>5769</v>
      </c>
      <c r="S339" s="1">
        <f t="shared" si="41"/>
        <v>2680</v>
      </c>
      <c r="T339" s="1">
        <v>210</v>
      </c>
      <c r="U339" s="1">
        <v>0</v>
      </c>
      <c r="V339" s="1">
        <v>43000</v>
      </c>
    </row>
    <row r="340" spans="1:22" x14ac:dyDescent="0.25">
      <c r="A340" s="5">
        <v>21014</v>
      </c>
      <c r="B340" s="1">
        <v>2</v>
      </c>
      <c r="C340" s="1" t="s">
        <v>31</v>
      </c>
      <c r="D340" s="1">
        <v>18</v>
      </c>
      <c r="E340" s="1" t="s">
        <v>150</v>
      </c>
      <c r="F340" s="1">
        <v>3</v>
      </c>
      <c r="G340" s="1">
        <v>0</v>
      </c>
      <c r="H340" s="1">
        <v>3</v>
      </c>
      <c r="I340" s="1">
        <v>5</v>
      </c>
      <c r="K340" s="1">
        <f>最重要的表!W5</f>
        <v>36519</v>
      </c>
      <c r="L340" s="1">
        <f>最重要的表!X5</f>
        <v>2717</v>
      </c>
      <c r="M340" s="1">
        <f>最重要的表!Y5</f>
        <v>1228</v>
      </c>
      <c r="N340" s="1">
        <f>最重要的表!Z5</f>
        <v>565</v>
      </c>
      <c r="O340" s="1">
        <f>最重要的表!AA5</f>
        <v>42</v>
      </c>
      <c r="P340" s="1">
        <f>最重要的表!AB5</f>
        <v>19</v>
      </c>
      <c r="Q340" s="1">
        <f t="shared" si="39"/>
        <v>81154</v>
      </c>
      <c r="R340" s="1">
        <f t="shared" si="40"/>
        <v>6035</v>
      </c>
      <c r="S340" s="1">
        <f t="shared" si="41"/>
        <v>2729</v>
      </c>
      <c r="T340" s="1">
        <v>360</v>
      </c>
      <c r="U340" s="1">
        <v>0</v>
      </c>
      <c r="V340" s="1">
        <v>67000</v>
      </c>
    </row>
    <row r="341" spans="1:22" x14ac:dyDescent="0.25">
      <c r="A341" s="5">
        <v>21015</v>
      </c>
      <c r="B341" s="1">
        <v>2</v>
      </c>
      <c r="C341" s="1" t="s">
        <v>31</v>
      </c>
      <c r="D341" s="1">
        <v>18</v>
      </c>
      <c r="E341" s="1" t="s">
        <v>151</v>
      </c>
      <c r="F341" s="1">
        <v>4</v>
      </c>
      <c r="G341" s="1">
        <v>0</v>
      </c>
      <c r="H341" s="1">
        <v>4</v>
      </c>
      <c r="I341" s="1">
        <v>20</v>
      </c>
      <c r="K341" s="1">
        <f>最重要的表!W6</f>
        <v>37984</v>
      </c>
      <c r="L341" s="1">
        <f>最重要的表!X6</f>
        <v>2826</v>
      </c>
      <c r="M341" s="1">
        <f>最重要的表!Y6</f>
        <v>1277</v>
      </c>
      <c r="N341" s="1">
        <f>最重要的表!Z6</f>
        <v>592</v>
      </c>
      <c r="O341" s="1">
        <f>最重要的表!AA6</f>
        <v>44</v>
      </c>
      <c r="P341" s="1">
        <f>最重要的表!AB6</f>
        <v>20</v>
      </c>
      <c r="Q341" s="1">
        <f t="shared" si="39"/>
        <v>84752</v>
      </c>
      <c r="R341" s="1">
        <f t="shared" si="40"/>
        <v>6302</v>
      </c>
      <c r="S341" s="1">
        <f t="shared" si="41"/>
        <v>2857</v>
      </c>
      <c r="T341" s="1">
        <v>600</v>
      </c>
      <c r="U341" s="1">
        <v>1</v>
      </c>
      <c r="V341" s="1">
        <v>100000</v>
      </c>
    </row>
    <row r="342" spans="1:22" x14ac:dyDescent="0.25">
      <c r="A342" s="5">
        <f>A337+10</f>
        <v>21021</v>
      </c>
      <c r="B342" s="1">
        <v>2</v>
      </c>
      <c r="C342" s="1" t="s">
        <v>31</v>
      </c>
      <c r="D342" s="1">
        <v>18</v>
      </c>
      <c r="E342" s="1" t="s">
        <v>41</v>
      </c>
      <c r="F342" s="1">
        <v>5</v>
      </c>
      <c r="G342" s="1">
        <v>1</v>
      </c>
      <c r="H342" s="1">
        <v>0</v>
      </c>
      <c r="I342" s="1">
        <v>20</v>
      </c>
      <c r="K342" s="6">
        <f>最重要的表!W7</f>
        <v>41802</v>
      </c>
      <c r="L342" s="7">
        <f>最重要的表!X7</f>
        <v>3110</v>
      </c>
      <c r="M342" s="8">
        <f>最重要的表!Y7</f>
        <v>1405</v>
      </c>
      <c r="N342" s="6">
        <f>最重要的表!Z7</f>
        <v>632</v>
      </c>
      <c r="O342" s="7">
        <f>最重要的表!AA7</f>
        <v>47</v>
      </c>
      <c r="P342" s="8">
        <f>最重要的表!AB7</f>
        <v>22</v>
      </c>
      <c r="Q342" s="6">
        <f t="shared" si="39"/>
        <v>91730</v>
      </c>
      <c r="R342" s="7">
        <f t="shared" si="40"/>
        <v>6823</v>
      </c>
      <c r="S342" s="8">
        <f t="shared" si="41"/>
        <v>3143</v>
      </c>
      <c r="T342" s="6">
        <v>900</v>
      </c>
      <c r="U342" s="7">
        <v>0</v>
      </c>
      <c r="V342" s="8">
        <v>140000</v>
      </c>
    </row>
    <row r="343" spans="1:22" x14ac:dyDescent="0.25">
      <c r="A343" s="5">
        <f t="shared" ref="A343:A406" si="42">A338+10</f>
        <v>21022</v>
      </c>
      <c r="B343" s="1">
        <v>2</v>
      </c>
      <c r="C343" s="1" t="s">
        <v>31</v>
      </c>
      <c r="D343" s="1">
        <v>18</v>
      </c>
      <c r="E343" s="1" t="s">
        <v>99</v>
      </c>
      <c r="F343" s="1">
        <v>6</v>
      </c>
      <c r="G343" s="1">
        <v>1</v>
      </c>
      <c r="H343" s="1">
        <v>1</v>
      </c>
      <c r="I343" s="1">
        <v>20</v>
      </c>
      <c r="K343" s="1">
        <f>最重要的表!W8</f>
        <v>43562</v>
      </c>
      <c r="L343" s="1">
        <f>最重要的表!X8</f>
        <v>3241</v>
      </c>
      <c r="M343" s="1">
        <f>最重要的表!Y8</f>
        <v>1464</v>
      </c>
      <c r="N343" s="1">
        <f>最重要的表!Z8</f>
        <v>673</v>
      </c>
      <c r="O343" s="1">
        <f>最重要的表!AA8</f>
        <v>50</v>
      </c>
      <c r="P343" s="1">
        <f>最重要的表!AB8</f>
        <v>23</v>
      </c>
      <c r="Q343" s="1">
        <f t="shared" si="39"/>
        <v>96729</v>
      </c>
      <c r="R343" s="1">
        <f t="shared" si="40"/>
        <v>7191</v>
      </c>
      <c r="S343" s="1">
        <f t="shared" si="41"/>
        <v>3281</v>
      </c>
      <c r="T343" s="1">
        <v>1500</v>
      </c>
      <c r="U343" s="1">
        <v>0</v>
      </c>
      <c r="V343" s="1">
        <v>210000</v>
      </c>
    </row>
    <row r="344" spans="1:22" x14ac:dyDescent="0.25">
      <c r="A344" s="5">
        <f t="shared" si="42"/>
        <v>21023</v>
      </c>
      <c r="B344" s="1">
        <v>2</v>
      </c>
      <c r="C344" s="1" t="s">
        <v>31</v>
      </c>
      <c r="D344" s="1">
        <v>18</v>
      </c>
      <c r="E344" s="1" t="s">
        <v>100</v>
      </c>
      <c r="F344" s="1">
        <v>7</v>
      </c>
      <c r="G344" s="1">
        <v>1</v>
      </c>
      <c r="H344" s="1">
        <v>2</v>
      </c>
      <c r="I344" s="1">
        <v>20</v>
      </c>
      <c r="K344" s="1">
        <f>最重要的表!W9</f>
        <v>45323</v>
      </c>
      <c r="L344" s="1">
        <f>最重要的表!X9</f>
        <v>3372</v>
      </c>
      <c r="M344" s="1">
        <f>最重要的表!Y9</f>
        <v>1523</v>
      </c>
      <c r="N344" s="1">
        <f>最重要的表!Z9</f>
        <v>713</v>
      </c>
      <c r="O344" s="1">
        <f>最重要的表!AA9</f>
        <v>53</v>
      </c>
      <c r="P344" s="1">
        <f>最重要的表!AB9</f>
        <v>24</v>
      </c>
      <c r="Q344" s="1">
        <f t="shared" si="39"/>
        <v>101650</v>
      </c>
      <c r="R344" s="1">
        <f t="shared" si="40"/>
        <v>7559</v>
      </c>
      <c r="S344" s="1">
        <f t="shared" si="41"/>
        <v>3419</v>
      </c>
      <c r="T344" s="1">
        <v>2100</v>
      </c>
      <c r="U344" s="1">
        <v>0</v>
      </c>
      <c r="V344" s="1">
        <v>270000</v>
      </c>
    </row>
    <row r="345" spans="1:22" x14ac:dyDescent="0.25">
      <c r="A345" s="5">
        <f t="shared" si="42"/>
        <v>21024</v>
      </c>
      <c r="B345" s="1">
        <v>2</v>
      </c>
      <c r="C345" s="1" t="s">
        <v>31</v>
      </c>
      <c r="D345" s="1">
        <v>18</v>
      </c>
      <c r="E345" s="1" t="s">
        <v>101</v>
      </c>
      <c r="F345" s="1">
        <v>8</v>
      </c>
      <c r="G345" s="1">
        <v>1</v>
      </c>
      <c r="H345" s="1">
        <v>3</v>
      </c>
      <c r="I345" s="1">
        <v>20</v>
      </c>
      <c r="K345" s="1">
        <f>最重要的表!W10</f>
        <v>47084</v>
      </c>
      <c r="L345" s="1">
        <f>最重要的表!X10</f>
        <v>3503</v>
      </c>
      <c r="M345" s="1">
        <f>最重要的表!Y10</f>
        <v>1582</v>
      </c>
      <c r="N345" s="1">
        <f>最重要的表!Z10</f>
        <v>753</v>
      </c>
      <c r="O345" s="1">
        <f>最重要的表!AA10</f>
        <v>56</v>
      </c>
      <c r="P345" s="1">
        <f>最重要的表!AB10</f>
        <v>26</v>
      </c>
      <c r="Q345" s="1">
        <f t="shared" si="39"/>
        <v>106571</v>
      </c>
      <c r="R345" s="1">
        <f t="shared" si="40"/>
        <v>7927</v>
      </c>
      <c r="S345" s="1">
        <f t="shared" si="41"/>
        <v>3636</v>
      </c>
      <c r="T345" s="1">
        <v>3000</v>
      </c>
      <c r="U345" s="1">
        <v>0</v>
      </c>
      <c r="V345" s="1">
        <v>360000</v>
      </c>
    </row>
    <row r="346" spans="1:22" x14ac:dyDescent="0.25">
      <c r="A346" s="5">
        <f t="shared" si="42"/>
        <v>21025</v>
      </c>
      <c r="B346" s="1">
        <v>2</v>
      </c>
      <c r="C346" s="1" t="s">
        <v>31</v>
      </c>
      <c r="D346" s="1">
        <v>18</v>
      </c>
      <c r="E346" s="1" t="s">
        <v>102</v>
      </c>
      <c r="F346" s="1">
        <v>9</v>
      </c>
      <c r="G346" s="1">
        <v>1</v>
      </c>
      <c r="H346" s="1">
        <v>4</v>
      </c>
      <c r="I346" s="1">
        <v>30</v>
      </c>
      <c r="K346" s="1">
        <f>最重要的表!W11</f>
        <v>48845</v>
      </c>
      <c r="L346" s="1">
        <f>最重要的表!X11</f>
        <v>3634</v>
      </c>
      <c r="M346" s="1">
        <f>最重要的表!Y11</f>
        <v>1642</v>
      </c>
      <c r="N346" s="1">
        <f>最重要的表!Z11</f>
        <v>780</v>
      </c>
      <c r="O346" s="1">
        <f>最重要的表!AA11</f>
        <v>58</v>
      </c>
      <c r="P346" s="1">
        <f>最重要的表!AB11</f>
        <v>27</v>
      </c>
      <c r="Q346" s="1">
        <f t="shared" si="39"/>
        <v>110465</v>
      </c>
      <c r="R346" s="1">
        <f t="shared" si="40"/>
        <v>8216</v>
      </c>
      <c r="S346" s="1">
        <f t="shared" si="41"/>
        <v>3775</v>
      </c>
      <c r="T346" s="1">
        <v>3900</v>
      </c>
      <c r="U346" s="1">
        <v>2</v>
      </c>
      <c r="V346" s="1">
        <v>450000</v>
      </c>
    </row>
    <row r="347" spans="1:22" x14ac:dyDescent="0.25">
      <c r="A347" s="5">
        <f t="shared" si="42"/>
        <v>21031</v>
      </c>
      <c r="B347" s="1">
        <v>2</v>
      </c>
      <c r="C347" s="1" t="s">
        <v>31</v>
      </c>
      <c r="D347" s="1">
        <v>18</v>
      </c>
      <c r="E347" s="1" t="s">
        <v>42</v>
      </c>
      <c r="F347" s="1">
        <v>10</v>
      </c>
      <c r="G347" s="1">
        <v>2</v>
      </c>
      <c r="H347" s="1">
        <v>0</v>
      </c>
      <c r="I347" s="1">
        <v>30</v>
      </c>
      <c r="K347" s="6">
        <f>最重要的表!W12</f>
        <v>53509</v>
      </c>
      <c r="L347" s="7">
        <f>最重要的表!X12</f>
        <v>3981</v>
      </c>
      <c r="M347" s="8">
        <f>最重要的表!Y12</f>
        <v>1798</v>
      </c>
      <c r="N347" s="6">
        <f>最重要的表!Z12</f>
        <v>820</v>
      </c>
      <c r="O347" s="7">
        <f>最重要的表!AA12</f>
        <v>61</v>
      </c>
      <c r="P347" s="8">
        <f>最重要的表!AB12</f>
        <v>28</v>
      </c>
      <c r="Q347" s="6">
        <f t="shared" si="39"/>
        <v>118289</v>
      </c>
      <c r="R347" s="7">
        <f t="shared" si="40"/>
        <v>8800</v>
      </c>
      <c r="S347" s="8">
        <f t="shared" si="41"/>
        <v>4010</v>
      </c>
      <c r="T347" s="6">
        <v>4500</v>
      </c>
      <c r="U347" s="7">
        <v>0</v>
      </c>
      <c r="V347" s="8">
        <v>580000</v>
      </c>
    </row>
    <row r="348" spans="1:22" x14ac:dyDescent="0.25">
      <c r="A348" s="5">
        <f t="shared" si="42"/>
        <v>21032</v>
      </c>
      <c r="B348" s="1">
        <v>2</v>
      </c>
      <c r="C348" s="1" t="s">
        <v>31</v>
      </c>
      <c r="D348" s="1">
        <v>18</v>
      </c>
      <c r="E348" s="1" t="s">
        <v>103</v>
      </c>
      <c r="F348" s="1">
        <v>11</v>
      </c>
      <c r="G348" s="1">
        <v>2</v>
      </c>
      <c r="H348" s="1">
        <v>1</v>
      </c>
      <c r="I348" s="1">
        <v>30</v>
      </c>
      <c r="K348" s="1">
        <f>最重要的表!W13</f>
        <v>55928</v>
      </c>
      <c r="L348" s="1">
        <f>最重要的表!X13</f>
        <v>4161</v>
      </c>
      <c r="M348" s="1">
        <f>最重要的表!Y13</f>
        <v>1880</v>
      </c>
      <c r="N348" s="1">
        <f>最重要的表!Z13</f>
        <v>874</v>
      </c>
      <c r="O348" s="1">
        <f>最重要的表!AA13</f>
        <v>65</v>
      </c>
      <c r="P348" s="1">
        <f>最重要的表!AB13</f>
        <v>30</v>
      </c>
      <c r="Q348" s="1">
        <f t="shared" si="39"/>
        <v>124974</v>
      </c>
      <c r="R348" s="1">
        <f t="shared" si="40"/>
        <v>9296</v>
      </c>
      <c r="S348" s="1">
        <f t="shared" si="41"/>
        <v>4250</v>
      </c>
      <c r="T348" s="1">
        <v>5100</v>
      </c>
      <c r="U348" s="1">
        <v>0</v>
      </c>
      <c r="V348" s="1">
        <v>730000</v>
      </c>
    </row>
    <row r="349" spans="1:22" x14ac:dyDescent="0.25">
      <c r="A349" s="5">
        <f t="shared" si="42"/>
        <v>21033</v>
      </c>
      <c r="B349" s="1">
        <v>2</v>
      </c>
      <c r="C349" s="1" t="s">
        <v>31</v>
      </c>
      <c r="D349" s="1">
        <v>18</v>
      </c>
      <c r="E349" s="1" t="s">
        <v>104</v>
      </c>
      <c r="F349" s="1">
        <v>12</v>
      </c>
      <c r="G349" s="1">
        <v>2</v>
      </c>
      <c r="H349" s="1">
        <v>2</v>
      </c>
      <c r="I349" s="1">
        <v>30</v>
      </c>
      <c r="K349" s="1">
        <f>最重要的表!W14</f>
        <v>58347</v>
      </c>
      <c r="L349" s="1">
        <f>最重要的表!X14</f>
        <v>4341</v>
      </c>
      <c r="M349" s="1">
        <f>最重要的表!Y14</f>
        <v>1961</v>
      </c>
      <c r="N349" s="1">
        <f>最重要的表!Z14</f>
        <v>914</v>
      </c>
      <c r="O349" s="1">
        <f>最重要的表!AA14</f>
        <v>68</v>
      </c>
      <c r="P349" s="1">
        <f>最重要的表!AB14</f>
        <v>31</v>
      </c>
      <c r="Q349" s="1">
        <f t="shared" si="39"/>
        <v>130553</v>
      </c>
      <c r="R349" s="1">
        <f t="shared" si="40"/>
        <v>9713</v>
      </c>
      <c r="S349" s="1">
        <f t="shared" si="41"/>
        <v>4410</v>
      </c>
      <c r="T349" s="1">
        <v>5400</v>
      </c>
      <c r="U349" s="1">
        <v>0</v>
      </c>
      <c r="V349" s="1">
        <v>870000</v>
      </c>
    </row>
    <row r="350" spans="1:22" x14ac:dyDescent="0.25">
      <c r="A350" s="5">
        <f t="shared" si="42"/>
        <v>21034</v>
      </c>
      <c r="B350" s="1">
        <v>2</v>
      </c>
      <c r="C350" s="1" t="s">
        <v>31</v>
      </c>
      <c r="D350" s="1">
        <v>18</v>
      </c>
      <c r="E350" s="1" t="s">
        <v>105</v>
      </c>
      <c r="F350" s="1">
        <v>13</v>
      </c>
      <c r="G350" s="1">
        <v>2</v>
      </c>
      <c r="H350" s="1">
        <v>3</v>
      </c>
      <c r="I350" s="1">
        <v>30</v>
      </c>
      <c r="K350" s="1">
        <f>最重要的表!W15</f>
        <v>60753</v>
      </c>
      <c r="L350" s="1">
        <f>最重要的表!X15</f>
        <v>4520</v>
      </c>
      <c r="M350" s="1">
        <f>最重要的表!Y15</f>
        <v>2042</v>
      </c>
      <c r="N350" s="1">
        <f>最重要的表!Z15</f>
        <v>968</v>
      </c>
      <c r="O350" s="1">
        <f>最重要的表!AA15</f>
        <v>72</v>
      </c>
      <c r="P350" s="1">
        <f>最重要的表!AB15</f>
        <v>33</v>
      </c>
      <c r="Q350" s="1">
        <f t="shared" si="39"/>
        <v>137225</v>
      </c>
      <c r="R350" s="1">
        <f t="shared" si="40"/>
        <v>10208</v>
      </c>
      <c r="S350" s="1">
        <f t="shared" si="41"/>
        <v>4649</v>
      </c>
      <c r="T350" s="1">
        <v>6000</v>
      </c>
      <c r="U350" s="1">
        <v>0</v>
      </c>
      <c r="V350" s="1">
        <v>1050000</v>
      </c>
    </row>
    <row r="351" spans="1:22" x14ac:dyDescent="0.25">
      <c r="A351" s="5">
        <f t="shared" si="42"/>
        <v>21035</v>
      </c>
      <c r="B351" s="1">
        <v>2</v>
      </c>
      <c r="C351" s="1" t="s">
        <v>31</v>
      </c>
      <c r="D351" s="1">
        <v>18</v>
      </c>
      <c r="E351" s="1" t="s">
        <v>106</v>
      </c>
      <c r="F351" s="1">
        <v>14</v>
      </c>
      <c r="G351" s="1">
        <v>2</v>
      </c>
      <c r="H351" s="1">
        <v>4</v>
      </c>
      <c r="I351" s="1">
        <v>40</v>
      </c>
      <c r="K351" s="1">
        <f>最重要的表!W16</f>
        <v>63173</v>
      </c>
      <c r="L351" s="1">
        <f>最重要的表!X16</f>
        <v>4700</v>
      </c>
      <c r="M351" s="1">
        <f>最重要的表!Y16</f>
        <v>2123</v>
      </c>
      <c r="N351" s="1">
        <f>最重要的表!Z16</f>
        <v>1009</v>
      </c>
      <c r="O351" s="1">
        <f>最重要的表!AA16</f>
        <v>75</v>
      </c>
      <c r="P351" s="1">
        <f>最重要的表!AB16</f>
        <v>34</v>
      </c>
      <c r="Q351" s="1">
        <f t="shared" si="39"/>
        <v>142884</v>
      </c>
      <c r="R351" s="1">
        <f t="shared" si="40"/>
        <v>10625</v>
      </c>
      <c r="S351" s="1">
        <f t="shared" si="41"/>
        <v>4809</v>
      </c>
      <c r="T351" s="1">
        <v>6900</v>
      </c>
      <c r="U351" s="1">
        <v>4</v>
      </c>
      <c r="V351" s="1">
        <v>1270000</v>
      </c>
    </row>
    <row r="352" spans="1:22" x14ac:dyDescent="0.25">
      <c r="A352" s="5">
        <f t="shared" si="42"/>
        <v>21041</v>
      </c>
      <c r="B352" s="1">
        <v>2</v>
      </c>
      <c r="C352" s="1" t="s">
        <v>31</v>
      </c>
      <c r="D352" s="1">
        <v>18</v>
      </c>
      <c r="E352" s="1" t="s">
        <v>43</v>
      </c>
      <c r="F352" s="1">
        <v>15</v>
      </c>
      <c r="G352" s="1">
        <v>3</v>
      </c>
      <c r="H352" s="1">
        <v>0</v>
      </c>
      <c r="I352" s="1">
        <v>40</v>
      </c>
      <c r="K352" s="6">
        <f>最重要的表!W17</f>
        <v>69570</v>
      </c>
      <c r="L352" s="7">
        <f>最重要的表!X17</f>
        <v>5176</v>
      </c>
      <c r="M352" s="8">
        <f>最重要的表!Y17</f>
        <v>2338</v>
      </c>
      <c r="N352" s="6">
        <f>最重要的表!Z17</f>
        <v>1076</v>
      </c>
      <c r="O352" s="7">
        <f>最重要的表!AA17</f>
        <v>80</v>
      </c>
      <c r="P352" s="8">
        <f>最重要的表!AB17</f>
        <v>37</v>
      </c>
      <c r="Q352" s="6">
        <f t="shared" ref="Q352:Q415" si="43">K352+N352*79</f>
        <v>154574</v>
      </c>
      <c r="R352" s="7">
        <f t="shared" ref="R352:R415" si="44">L352+O352*79</f>
        <v>11496</v>
      </c>
      <c r="S352" s="8">
        <f t="shared" ref="S352:S415" si="45">M352+P352*79</f>
        <v>5261</v>
      </c>
      <c r="T352" s="6">
        <v>8100</v>
      </c>
      <c r="U352" s="7">
        <v>0</v>
      </c>
      <c r="V352" s="8">
        <v>1500000</v>
      </c>
    </row>
    <row r="353" spans="1:22" x14ac:dyDescent="0.25">
      <c r="A353" s="5">
        <f t="shared" si="42"/>
        <v>21042</v>
      </c>
      <c r="B353" s="1">
        <v>2</v>
      </c>
      <c r="C353" s="1" t="s">
        <v>31</v>
      </c>
      <c r="D353" s="1">
        <v>18</v>
      </c>
      <c r="E353" s="1" t="s">
        <v>181</v>
      </c>
      <c r="F353" s="1">
        <v>16</v>
      </c>
      <c r="G353" s="1">
        <v>3</v>
      </c>
      <c r="H353" s="1">
        <v>1</v>
      </c>
      <c r="I353" s="1">
        <v>40</v>
      </c>
      <c r="K353" s="1">
        <f>最重要的表!W18</f>
        <v>73966</v>
      </c>
      <c r="L353" s="1">
        <f>最重要的表!X18</f>
        <v>5503</v>
      </c>
      <c r="M353" s="1">
        <f>最重要的表!Y18</f>
        <v>2486</v>
      </c>
      <c r="N353" s="1">
        <f>最重要的表!Z18</f>
        <v>1143</v>
      </c>
      <c r="O353" s="1">
        <f>最重要的表!AA18</f>
        <v>85</v>
      </c>
      <c r="P353" s="1">
        <f>最重要的表!AB18</f>
        <v>39</v>
      </c>
      <c r="Q353" s="1">
        <f t="shared" si="43"/>
        <v>164263</v>
      </c>
      <c r="R353" s="1">
        <f t="shared" si="44"/>
        <v>12218</v>
      </c>
      <c r="S353" s="1">
        <f t="shared" si="45"/>
        <v>5567</v>
      </c>
      <c r="T353" s="1">
        <v>9000</v>
      </c>
      <c r="U353" s="1">
        <v>0</v>
      </c>
      <c r="V353" s="1">
        <v>1760000</v>
      </c>
    </row>
    <row r="354" spans="1:22" x14ac:dyDescent="0.25">
      <c r="A354" s="5">
        <f t="shared" si="42"/>
        <v>21043</v>
      </c>
      <c r="B354" s="1">
        <v>2</v>
      </c>
      <c r="C354" s="1" t="s">
        <v>31</v>
      </c>
      <c r="D354" s="1">
        <v>18</v>
      </c>
      <c r="E354" s="1" t="s">
        <v>182</v>
      </c>
      <c r="F354" s="1">
        <v>17</v>
      </c>
      <c r="G354" s="1">
        <v>3</v>
      </c>
      <c r="H354" s="1">
        <v>2</v>
      </c>
      <c r="I354" s="1">
        <v>40</v>
      </c>
      <c r="K354" s="1">
        <f>最重要的表!W19</f>
        <v>78361</v>
      </c>
      <c r="L354" s="1">
        <f>最重要的表!X19</f>
        <v>5830</v>
      </c>
      <c r="M354" s="1">
        <f>最重要的表!Y19</f>
        <v>2633</v>
      </c>
      <c r="N354" s="1">
        <f>最重要的表!Z19</f>
        <v>1224</v>
      </c>
      <c r="O354" s="1">
        <f>最重要的表!AA19</f>
        <v>91</v>
      </c>
      <c r="P354" s="1">
        <f>最重要的表!AB19</f>
        <v>42</v>
      </c>
      <c r="Q354" s="1">
        <f t="shared" si="43"/>
        <v>175057</v>
      </c>
      <c r="R354" s="1">
        <f t="shared" si="44"/>
        <v>13019</v>
      </c>
      <c r="S354" s="1">
        <f t="shared" si="45"/>
        <v>5951</v>
      </c>
      <c r="T354" s="1">
        <v>10200</v>
      </c>
      <c r="U354" s="1">
        <v>0</v>
      </c>
      <c r="V354" s="1">
        <v>2000000</v>
      </c>
    </row>
    <row r="355" spans="1:22" x14ac:dyDescent="0.25">
      <c r="A355" s="5">
        <f t="shared" si="42"/>
        <v>21044</v>
      </c>
      <c r="B355" s="1">
        <v>2</v>
      </c>
      <c r="C355" s="1" t="s">
        <v>31</v>
      </c>
      <c r="D355" s="1">
        <v>18</v>
      </c>
      <c r="E355" s="1" t="s">
        <v>183</v>
      </c>
      <c r="F355" s="1">
        <v>18</v>
      </c>
      <c r="G355" s="1">
        <v>3</v>
      </c>
      <c r="H355" s="1">
        <v>3</v>
      </c>
      <c r="I355" s="1">
        <v>40</v>
      </c>
      <c r="K355" s="1">
        <f>最重要的表!W20</f>
        <v>82756</v>
      </c>
      <c r="L355" s="1">
        <f>最重要的表!X20</f>
        <v>6157</v>
      </c>
      <c r="M355" s="1">
        <f>最重要的表!Y20</f>
        <v>2781</v>
      </c>
      <c r="N355" s="1">
        <f>最重要的表!Z20</f>
        <v>1291</v>
      </c>
      <c r="O355" s="1">
        <f>最重要的表!AA20</f>
        <v>96</v>
      </c>
      <c r="P355" s="1">
        <f>最重要的表!AB20</f>
        <v>44</v>
      </c>
      <c r="Q355" s="1">
        <f t="shared" si="43"/>
        <v>184745</v>
      </c>
      <c r="R355" s="1">
        <f t="shared" si="44"/>
        <v>13741</v>
      </c>
      <c r="S355" s="1">
        <f t="shared" si="45"/>
        <v>6257</v>
      </c>
      <c r="T355" s="1">
        <v>11100</v>
      </c>
      <c r="U355" s="1">
        <v>0</v>
      </c>
      <c r="V355" s="1">
        <v>2300000</v>
      </c>
    </row>
    <row r="356" spans="1:22" x14ac:dyDescent="0.25">
      <c r="A356" s="5">
        <f t="shared" si="42"/>
        <v>21045</v>
      </c>
      <c r="B356" s="1">
        <v>2</v>
      </c>
      <c r="C356" s="1" t="s">
        <v>31</v>
      </c>
      <c r="D356" s="1">
        <v>18</v>
      </c>
      <c r="E356" s="1" t="s">
        <v>184</v>
      </c>
      <c r="F356" s="1">
        <v>19</v>
      </c>
      <c r="G356" s="1">
        <v>3</v>
      </c>
      <c r="H356" s="1">
        <v>4</v>
      </c>
      <c r="I356" s="1">
        <v>50</v>
      </c>
      <c r="K356" s="1">
        <f>最重要的表!W21</f>
        <v>87138</v>
      </c>
      <c r="L356" s="1">
        <f>最重要的表!X21</f>
        <v>6483</v>
      </c>
      <c r="M356" s="1">
        <f>最重要的表!Y21</f>
        <v>2928</v>
      </c>
      <c r="N356" s="1">
        <f>最重要的表!Z21</f>
        <v>1371</v>
      </c>
      <c r="O356" s="1">
        <f>最重要的表!AA21</f>
        <v>102</v>
      </c>
      <c r="P356" s="1">
        <f>最重要的表!AB21</f>
        <v>47</v>
      </c>
      <c r="Q356" s="1">
        <f t="shared" si="43"/>
        <v>195447</v>
      </c>
      <c r="R356" s="1">
        <f t="shared" si="44"/>
        <v>14541</v>
      </c>
      <c r="S356" s="1">
        <f t="shared" si="45"/>
        <v>6641</v>
      </c>
      <c r="T356" s="1">
        <v>12600</v>
      </c>
      <c r="U356" s="1">
        <v>6</v>
      </c>
      <c r="V356" s="1">
        <v>2600000</v>
      </c>
    </row>
    <row r="357" spans="1:22" x14ac:dyDescent="0.25">
      <c r="A357" s="5">
        <f t="shared" si="42"/>
        <v>21051</v>
      </c>
      <c r="B357" s="1">
        <v>2</v>
      </c>
      <c r="C357" s="1" t="s">
        <v>31</v>
      </c>
      <c r="D357" s="1">
        <v>18</v>
      </c>
      <c r="E357" s="1" t="s">
        <v>185</v>
      </c>
      <c r="F357" s="1">
        <v>20</v>
      </c>
      <c r="G357" s="1">
        <v>4</v>
      </c>
      <c r="H357" s="1">
        <v>0</v>
      </c>
      <c r="I357" s="1">
        <v>50</v>
      </c>
      <c r="K357" s="6">
        <f>最重要的表!W22</f>
        <v>98791</v>
      </c>
      <c r="L357" s="7">
        <f>最重要的表!X22</f>
        <v>7350</v>
      </c>
      <c r="M357" s="8">
        <f>最重要的表!Y22</f>
        <v>3320</v>
      </c>
      <c r="N357" s="6">
        <f>最重要的表!Z22</f>
        <v>1519</v>
      </c>
      <c r="O357" s="7">
        <f>最重要的表!AA22</f>
        <v>113</v>
      </c>
      <c r="P357" s="8">
        <f>最重要的表!AB22</f>
        <v>52</v>
      </c>
      <c r="Q357" s="6">
        <f t="shared" si="43"/>
        <v>218792</v>
      </c>
      <c r="R357" s="7">
        <f t="shared" si="44"/>
        <v>16277</v>
      </c>
      <c r="S357" s="8">
        <f t="shared" si="45"/>
        <v>7428</v>
      </c>
      <c r="T357" s="6">
        <v>14100</v>
      </c>
      <c r="U357" s="7">
        <v>0</v>
      </c>
      <c r="V357" s="8">
        <v>2900000</v>
      </c>
    </row>
    <row r="358" spans="1:22" x14ac:dyDescent="0.25">
      <c r="A358" s="5">
        <f t="shared" si="42"/>
        <v>21052</v>
      </c>
      <c r="B358" s="1">
        <v>2</v>
      </c>
      <c r="C358" s="1" t="s">
        <v>31</v>
      </c>
      <c r="D358" s="1">
        <v>18</v>
      </c>
      <c r="E358" s="1" t="s">
        <v>186</v>
      </c>
      <c r="F358" s="1">
        <v>21</v>
      </c>
      <c r="G358" s="1">
        <v>4</v>
      </c>
      <c r="H358" s="1">
        <v>1</v>
      </c>
      <c r="I358" s="1">
        <v>50</v>
      </c>
      <c r="K358" s="1">
        <f>最重要的表!W23</f>
        <v>103253</v>
      </c>
      <c r="L358" s="1">
        <f>最重要的表!X23</f>
        <v>7682</v>
      </c>
      <c r="M358" s="1">
        <f>最重要的表!Y23</f>
        <v>3470</v>
      </c>
      <c r="N358" s="1">
        <f>最重要的表!Z23</f>
        <v>1600</v>
      </c>
      <c r="O358" s="1">
        <f>最重要的表!AA23</f>
        <v>119</v>
      </c>
      <c r="P358" s="1">
        <f>最重要的表!AB23</f>
        <v>54</v>
      </c>
      <c r="Q358" s="1">
        <f t="shared" si="43"/>
        <v>229653</v>
      </c>
      <c r="R358" s="1">
        <f t="shared" si="44"/>
        <v>17083</v>
      </c>
      <c r="S358" s="1">
        <f t="shared" si="45"/>
        <v>7736</v>
      </c>
      <c r="T358" s="1">
        <v>15600</v>
      </c>
      <c r="U358" s="1">
        <v>0</v>
      </c>
      <c r="V358" s="1">
        <v>3200000</v>
      </c>
    </row>
    <row r="359" spans="1:22" x14ac:dyDescent="0.25">
      <c r="A359" s="5">
        <f t="shared" si="42"/>
        <v>21053</v>
      </c>
      <c r="B359" s="1">
        <v>2</v>
      </c>
      <c r="C359" s="1" t="s">
        <v>31</v>
      </c>
      <c r="D359" s="1">
        <v>18</v>
      </c>
      <c r="E359" s="1" t="s">
        <v>187</v>
      </c>
      <c r="F359" s="1">
        <v>22</v>
      </c>
      <c r="G359" s="1">
        <v>4</v>
      </c>
      <c r="H359" s="1">
        <v>2</v>
      </c>
      <c r="I359" s="1">
        <v>50</v>
      </c>
      <c r="K359" s="1">
        <f>最重要的表!W24</f>
        <v>107702</v>
      </c>
      <c r="L359" s="1">
        <f>最重要的表!X24</f>
        <v>8013</v>
      </c>
      <c r="M359" s="1">
        <f>最重要的表!Y24</f>
        <v>3619</v>
      </c>
      <c r="N359" s="1">
        <f>最重要的表!Z24</f>
        <v>1667</v>
      </c>
      <c r="O359" s="1">
        <f>最重要的表!AA24</f>
        <v>124</v>
      </c>
      <c r="P359" s="1">
        <f>最重要的表!AB24</f>
        <v>56</v>
      </c>
      <c r="Q359" s="1">
        <f t="shared" si="43"/>
        <v>239395</v>
      </c>
      <c r="R359" s="1">
        <f t="shared" si="44"/>
        <v>17809</v>
      </c>
      <c r="S359" s="1">
        <f t="shared" si="45"/>
        <v>8043</v>
      </c>
      <c r="T359" s="1">
        <v>17100</v>
      </c>
      <c r="U359" s="1">
        <v>0</v>
      </c>
      <c r="V359" s="1">
        <v>3600000</v>
      </c>
    </row>
    <row r="360" spans="1:22" x14ac:dyDescent="0.25">
      <c r="A360" s="5">
        <f t="shared" si="42"/>
        <v>21054</v>
      </c>
      <c r="B360" s="1">
        <v>2</v>
      </c>
      <c r="C360" s="1" t="s">
        <v>31</v>
      </c>
      <c r="D360" s="1">
        <v>18</v>
      </c>
      <c r="E360" s="1" t="s">
        <v>188</v>
      </c>
      <c r="F360" s="1">
        <v>23</v>
      </c>
      <c r="G360" s="1">
        <v>4</v>
      </c>
      <c r="H360" s="1">
        <v>3</v>
      </c>
      <c r="I360" s="1">
        <v>50</v>
      </c>
      <c r="K360" s="1">
        <f>最重要的表!W25</f>
        <v>112151</v>
      </c>
      <c r="L360" s="1">
        <f>最重要的表!X25</f>
        <v>8344</v>
      </c>
      <c r="M360" s="1">
        <f>最重要的表!Y25</f>
        <v>3769</v>
      </c>
      <c r="N360" s="1">
        <f>最重要的表!Z25</f>
        <v>1748</v>
      </c>
      <c r="O360" s="1">
        <f>最重要的表!AA25</f>
        <v>130</v>
      </c>
      <c r="P360" s="1">
        <f>最重要的表!AB25</f>
        <v>59</v>
      </c>
      <c r="Q360" s="1">
        <f t="shared" si="43"/>
        <v>250243</v>
      </c>
      <c r="R360" s="1">
        <f t="shared" si="44"/>
        <v>18614</v>
      </c>
      <c r="S360" s="1">
        <f t="shared" si="45"/>
        <v>8430</v>
      </c>
      <c r="T360" s="1">
        <v>18600</v>
      </c>
      <c r="U360" s="1">
        <v>0</v>
      </c>
      <c r="V360" s="1">
        <v>4000000</v>
      </c>
    </row>
    <row r="361" spans="1:22" x14ac:dyDescent="0.25">
      <c r="A361" s="5">
        <f t="shared" si="42"/>
        <v>21055</v>
      </c>
      <c r="B361" s="1">
        <v>2</v>
      </c>
      <c r="C361" s="1" t="s">
        <v>31</v>
      </c>
      <c r="D361" s="1">
        <v>18</v>
      </c>
      <c r="E361" s="1" t="s">
        <v>189</v>
      </c>
      <c r="F361" s="1">
        <v>24</v>
      </c>
      <c r="G361" s="1">
        <v>4</v>
      </c>
      <c r="H361" s="1">
        <v>4</v>
      </c>
      <c r="I361" s="1">
        <v>60</v>
      </c>
      <c r="K361" s="1">
        <f>最重要的表!W26</f>
        <v>116613</v>
      </c>
      <c r="L361" s="1">
        <f>最重要的表!X26</f>
        <v>8676</v>
      </c>
      <c r="M361" s="1">
        <f>最重要的表!Y26</f>
        <v>3919</v>
      </c>
      <c r="N361" s="1">
        <f>最重要的表!Z26</f>
        <v>1815</v>
      </c>
      <c r="O361" s="1">
        <f>最重要的表!AA26</f>
        <v>135</v>
      </c>
      <c r="P361" s="1">
        <f>最重要的表!AB26</f>
        <v>61</v>
      </c>
      <c r="Q361" s="1">
        <f t="shared" si="43"/>
        <v>259998</v>
      </c>
      <c r="R361" s="1">
        <f t="shared" si="44"/>
        <v>19341</v>
      </c>
      <c r="S361" s="1">
        <f t="shared" si="45"/>
        <v>8738</v>
      </c>
      <c r="T361" s="1">
        <v>20100</v>
      </c>
      <c r="U361" s="1">
        <v>8</v>
      </c>
      <c r="V361" s="1">
        <v>4400000</v>
      </c>
    </row>
    <row r="362" spans="1:22" x14ac:dyDescent="0.25">
      <c r="A362" s="5">
        <f t="shared" si="42"/>
        <v>21061</v>
      </c>
      <c r="B362" s="1">
        <v>2</v>
      </c>
      <c r="C362" s="1" t="s">
        <v>31</v>
      </c>
      <c r="D362" s="1">
        <v>18</v>
      </c>
      <c r="E362" s="1" t="s">
        <v>190</v>
      </c>
      <c r="F362" s="1">
        <v>25</v>
      </c>
      <c r="G362" s="1">
        <v>5</v>
      </c>
      <c r="H362" s="1">
        <v>0</v>
      </c>
      <c r="I362" s="1">
        <v>60</v>
      </c>
      <c r="K362" s="6">
        <f>最重要的表!W27</f>
        <v>128428</v>
      </c>
      <c r="L362" s="7">
        <f>最重要的表!X27</f>
        <v>9555</v>
      </c>
      <c r="M362" s="8">
        <f>最重要的表!Y27</f>
        <v>4316</v>
      </c>
      <c r="N362" s="6">
        <f>最重要的表!Z27</f>
        <v>1990</v>
      </c>
      <c r="O362" s="7">
        <f>最重要的表!AA27</f>
        <v>148</v>
      </c>
      <c r="P362" s="8">
        <f>最重要的表!AB27</f>
        <v>67</v>
      </c>
      <c r="Q362" s="6">
        <f t="shared" si="43"/>
        <v>285638</v>
      </c>
      <c r="R362" s="7">
        <f t="shared" si="44"/>
        <v>21247</v>
      </c>
      <c r="S362" s="8">
        <f t="shared" si="45"/>
        <v>9609</v>
      </c>
      <c r="T362" s="6">
        <v>21600</v>
      </c>
      <c r="U362" s="7">
        <v>0</v>
      </c>
      <c r="V362" s="8">
        <v>4800000</v>
      </c>
    </row>
    <row r="363" spans="1:22" x14ac:dyDescent="0.25">
      <c r="A363" s="5">
        <f t="shared" si="42"/>
        <v>21062</v>
      </c>
      <c r="B363" s="1">
        <v>2</v>
      </c>
      <c r="C363" s="1" t="s">
        <v>31</v>
      </c>
      <c r="D363" s="1">
        <v>18</v>
      </c>
      <c r="E363" s="1" t="s">
        <v>191</v>
      </c>
      <c r="F363" s="1">
        <v>26</v>
      </c>
      <c r="G363" s="1">
        <v>5</v>
      </c>
      <c r="H363" s="1">
        <v>1</v>
      </c>
      <c r="I363" s="1">
        <v>60</v>
      </c>
      <c r="K363" s="1">
        <f>最重要的表!W28</f>
        <v>136627</v>
      </c>
      <c r="L363" s="1">
        <f>最重要的表!X28</f>
        <v>10165</v>
      </c>
      <c r="M363" s="1">
        <f>最重要的表!Y28</f>
        <v>4591</v>
      </c>
      <c r="N363" s="1">
        <f>最重要的表!Z28</f>
        <v>2124</v>
      </c>
      <c r="O363" s="1">
        <f>最重要的表!AA28</f>
        <v>158</v>
      </c>
      <c r="P363" s="1">
        <f>最重要的表!AB28</f>
        <v>72</v>
      </c>
      <c r="Q363" s="1">
        <f t="shared" si="43"/>
        <v>304423</v>
      </c>
      <c r="R363" s="1">
        <f t="shared" si="44"/>
        <v>22647</v>
      </c>
      <c r="S363" s="1">
        <f t="shared" si="45"/>
        <v>10279</v>
      </c>
      <c r="T363" s="1">
        <v>23400</v>
      </c>
      <c r="U363" s="1">
        <v>0</v>
      </c>
      <c r="V363" s="1">
        <v>5200000</v>
      </c>
    </row>
    <row r="364" spans="1:22" x14ac:dyDescent="0.25">
      <c r="A364" s="5">
        <f t="shared" si="42"/>
        <v>21063</v>
      </c>
      <c r="B364" s="1">
        <v>2</v>
      </c>
      <c r="C364" s="1" t="s">
        <v>31</v>
      </c>
      <c r="D364" s="1">
        <v>18</v>
      </c>
      <c r="E364" s="1" t="s">
        <v>192</v>
      </c>
      <c r="F364" s="1">
        <v>27</v>
      </c>
      <c r="G364" s="1">
        <v>5</v>
      </c>
      <c r="H364" s="1">
        <v>2</v>
      </c>
      <c r="I364" s="1">
        <v>60</v>
      </c>
      <c r="K364" s="1">
        <f>最重要的表!W29</f>
        <v>144812</v>
      </c>
      <c r="L364" s="1">
        <f>最重要的表!X29</f>
        <v>10774</v>
      </c>
      <c r="M364" s="1">
        <f>最重要的表!Y29</f>
        <v>4866</v>
      </c>
      <c r="N364" s="1">
        <f>最重要的表!Z29</f>
        <v>2259</v>
      </c>
      <c r="O364" s="1">
        <f>最重要的表!AA29</f>
        <v>168</v>
      </c>
      <c r="P364" s="1">
        <f>最重要的表!AB29</f>
        <v>76</v>
      </c>
      <c r="Q364" s="1">
        <f t="shared" si="43"/>
        <v>323273</v>
      </c>
      <c r="R364" s="1">
        <f t="shared" si="44"/>
        <v>24046</v>
      </c>
      <c r="S364" s="1">
        <f t="shared" si="45"/>
        <v>10870</v>
      </c>
      <c r="T364" s="1">
        <v>25200</v>
      </c>
      <c r="U364" s="1">
        <v>0</v>
      </c>
      <c r="V364" s="1">
        <v>5600000</v>
      </c>
    </row>
    <row r="365" spans="1:22" x14ac:dyDescent="0.25">
      <c r="A365" s="5">
        <f t="shared" si="42"/>
        <v>21064</v>
      </c>
      <c r="B365" s="1">
        <v>2</v>
      </c>
      <c r="C365" s="1" t="s">
        <v>31</v>
      </c>
      <c r="D365" s="1">
        <v>18</v>
      </c>
      <c r="E365" s="1" t="s">
        <v>193</v>
      </c>
      <c r="F365" s="1">
        <v>28</v>
      </c>
      <c r="G365" s="1">
        <v>5</v>
      </c>
      <c r="H365" s="1">
        <v>3</v>
      </c>
      <c r="I365" s="1">
        <v>60</v>
      </c>
      <c r="K365" s="1">
        <f>最重要的表!W30</f>
        <v>153011</v>
      </c>
      <c r="L365" s="1">
        <f>最重要的表!X30</f>
        <v>11384</v>
      </c>
      <c r="M365" s="1">
        <f>最重要的表!Y30</f>
        <v>5142</v>
      </c>
      <c r="N365" s="1">
        <f>最重要的表!Z30</f>
        <v>2380</v>
      </c>
      <c r="O365" s="1">
        <f>最重要的表!AA30</f>
        <v>177</v>
      </c>
      <c r="P365" s="1">
        <f>最重要的表!AB30</f>
        <v>80</v>
      </c>
      <c r="Q365" s="1">
        <f t="shared" si="43"/>
        <v>341031</v>
      </c>
      <c r="R365" s="1">
        <f t="shared" si="44"/>
        <v>25367</v>
      </c>
      <c r="S365" s="1">
        <f t="shared" si="45"/>
        <v>11462</v>
      </c>
      <c r="T365" s="1">
        <v>27000</v>
      </c>
      <c r="U365" s="1">
        <v>0</v>
      </c>
      <c r="V365" s="1">
        <v>6000000</v>
      </c>
    </row>
    <row r="366" spans="1:22" x14ac:dyDescent="0.25">
      <c r="A366" s="5">
        <f t="shared" si="42"/>
        <v>21065</v>
      </c>
      <c r="B366" s="1">
        <v>2</v>
      </c>
      <c r="C366" s="1" t="s">
        <v>31</v>
      </c>
      <c r="D366" s="1">
        <v>18</v>
      </c>
      <c r="E366" s="1" t="s">
        <v>194</v>
      </c>
      <c r="F366" s="1">
        <v>29</v>
      </c>
      <c r="G366" s="1">
        <v>5</v>
      </c>
      <c r="H366" s="1">
        <v>4</v>
      </c>
      <c r="I366" s="1">
        <v>70</v>
      </c>
      <c r="K366" s="1">
        <f>最重要的表!W31</f>
        <v>161197</v>
      </c>
      <c r="L366" s="1">
        <f>最重要的表!X31</f>
        <v>11993</v>
      </c>
      <c r="M366" s="1">
        <f>最重要的表!Y31</f>
        <v>5417</v>
      </c>
      <c r="N366" s="1">
        <f>最重要的表!Z31</f>
        <v>2514</v>
      </c>
      <c r="O366" s="1">
        <f>最重要的表!AA31</f>
        <v>187</v>
      </c>
      <c r="P366" s="1">
        <f>最重要的表!AB31</f>
        <v>85</v>
      </c>
      <c r="Q366" s="1">
        <f t="shared" si="43"/>
        <v>359803</v>
      </c>
      <c r="R366" s="1">
        <f t="shared" si="44"/>
        <v>26766</v>
      </c>
      <c r="S366" s="1">
        <f t="shared" si="45"/>
        <v>12132</v>
      </c>
      <c r="T366" s="1">
        <v>28800</v>
      </c>
      <c r="U366" s="1">
        <v>10</v>
      </c>
      <c r="V366" s="1">
        <v>6400000</v>
      </c>
    </row>
    <row r="367" spans="1:22" x14ac:dyDescent="0.25">
      <c r="A367" s="5">
        <f t="shared" si="42"/>
        <v>21071</v>
      </c>
      <c r="B367" s="1">
        <v>2</v>
      </c>
      <c r="C367" s="1" t="s">
        <v>31</v>
      </c>
      <c r="D367" s="1">
        <v>18</v>
      </c>
      <c r="E367" s="1" t="s">
        <v>474</v>
      </c>
      <c r="F367" s="1">
        <v>30</v>
      </c>
      <c r="G367" s="1">
        <v>6</v>
      </c>
      <c r="H367" s="1">
        <v>0</v>
      </c>
      <c r="I367" s="1">
        <v>70</v>
      </c>
      <c r="K367" s="6">
        <f>最重要的表!W32</f>
        <v>183011</v>
      </c>
      <c r="L367" s="7">
        <f>最重要的表!X32</f>
        <v>13616</v>
      </c>
      <c r="M367" s="8">
        <f>最重要的表!Y32</f>
        <v>6150</v>
      </c>
      <c r="N367" s="6">
        <f>最重要的表!Z32</f>
        <v>2837</v>
      </c>
      <c r="O367" s="7">
        <f>最重要的表!AA32</f>
        <v>211</v>
      </c>
      <c r="P367" s="8">
        <f>最重要的表!AB32</f>
        <v>96</v>
      </c>
      <c r="Q367" s="6">
        <f t="shared" si="43"/>
        <v>407134</v>
      </c>
      <c r="R367" s="7">
        <f t="shared" si="44"/>
        <v>30285</v>
      </c>
      <c r="S367" s="8">
        <f t="shared" si="45"/>
        <v>13734</v>
      </c>
      <c r="T367" s="1">
        <v>30600</v>
      </c>
      <c r="U367" s="1">
        <v>0</v>
      </c>
      <c r="V367" s="8">
        <v>6800000</v>
      </c>
    </row>
    <row r="368" spans="1:22" x14ac:dyDescent="0.25">
      <c r="A368" s="5">
        <f t="shared" si="42"/>
        <v>21072</v>
      </c>
      <c r="B368" s="1">
        <v>2</v>
      </c>
      <c r="C368" s="1" t="s">
        <v>31</v>
      </c>
      <c r="D368" s="1">
        <v>18</v>
      </c>
      <c r="E368" s="1" t="s">
        <v>475</v>
      </c>
      <c r="F368" s="1">
        <v>31</v>
      </c>
      <c r="G368" s="1">
        <v>6</v>
      </c>
      <c r="H368" s="1">
        <v>1</v>
      </c>
      <c r="I368" s="1">
        <v>70</v>
      </c>
      <c r="K368" s="1">
        <f>最重要的表!W33</f>
        <v>194006</v>
      </c>
      <c r="L368" s="1">
        <f>最重要的表!X33</f>
        <v>14434</v>
      </c>
      <c r="M368" s="1">
        <f>最重要的表!Y33</f>
        <v>6519</v>
      </c>
      <c r="N368" s="1">
        <f>最重要的表!Z33</f>
        <v>3011</v>
      </c>
      <c r="O368" s="1">
        <f>最重要的表!AA33</f>
        <v>224</v>
      </c>
      <c r="P368" s="1">
        <f>最重要的表!AB33</f>
        <v>102</v>
      </c>
      <c r="Q368" s="1">
        <f t="shared" si="43"/>
        <v>431875</v>
      </c>
      <c r="R368" s="1">
        <f t="shared" si="44"/>
        <v>32130</v>
      </c>
      <c r="S368" s="1">
        <f t="shared" si="45"/>
        <v>14577</v>
      </c>
      <c r="T368" s="1">
        <v>32400</v>
      </c>
      <c r="U368" s="1">
        <v>0</v>
      </c>
      <c r="V368" s="1">
        <v>7200000</v>
      </c>
    </row>
    <row r="369" spans="1:22" x14ac:dyDescent="0.25">
      <c r="A369" s="5">
        <f t="shared" si="42"/>
        <v>21073</v>
      </c>
      <c r="B369" s="1">
        <v>2</v>
      </c>
      <c r="C369" s="1" t="s">
        <v>31</v>
      </c>
      <c r="D369" s="1">
        <v>18</v>
      </c>
      <c r="E369" s="1" t="s">
        <v>460</v>
      </c>
      <c r="F369" s="1">
        <v>32</v>
      </c>
      <c r="G369" s="1">
        <v>6</v>
      </c>
      <c r="H369" s="1">
        <v>2</v>
      </c>
      <c r="I369" s="1">
        <v>70</v>
      </c>
      <c r="K369" s="1">
        <f>最重要的表!W34</f>
        <v>204987</v>
      </c>
      <c r="L369" s="1">
        <f>最重要的表!X34</f>
        <v>15251</v>
      </c>
      <c r="M369" s="1">
        <f>最重要的表!Y34</f>
        <v>6888</v>
      </c>
      <c r="N369" s="1">
        <f>最重要的表!Z34</f>
        <v>3199</v>
      </c>
      <c r="O369" s="1">
        <f>最重要的表!AA34</f>
        <v>238</v>
      </c>
      <c r="P369" s="1">
        <f>最重要的表!AB34</f>
        <v>108</v>
      </c>
      <c r="Q369" s="1">
        <f t="shared" si="43"/>
        <v>457708</v>
      </c>
      <c r="R369" s="1">
        <f t="shared" si="44"/>
        <v>34053</v>
      </c>
      <c r="S369" s="1">
        <f t="shared" si="45"/>
        <v>15420</v>
      </c>
      <c r="T369" s="1">
        <v>34200</v>
      </c>
      <c r="U369" s="1">
        <v>0</v>
      </c>
      <c r="V369" s="1">
        <v>7600000</v>
      </c>
    </row>
    <row r="370" spans="1:22" x14ac:dyDescent="0.25">
      <c r="A370" s="5">
        <f t="shared" si="42"/>
        <v>21074</v>
      </c>
      <c r="B370" s="1">
        <v>2</v>
      </c>
      <c r="C370" s="1" t="s">
        <v>31</v>
      </c>
      <c r="D370" s="1">
        <v>18</v>
      </c>
      <c r="E370" s="1" t="s">
        <v>461</v>
      </c>
      <c r="F370" s="1">
        <v>33</v>
      </c>
      <c r="G370" s="1">
        <v>6</v>
      </c>
      <c r="H370" s="1">
        <v>3</v>
      </c>
      <c r="I370" s="1">
        <v>70</v>
      </c>
      <c r="K370" s="1">
        <f>最重要的表!W35</f>
        <v>215968</v>
      </c>
      <c r="L370" s="1">
        <f>最重要的表!X35</f>
        <v>16068</v>
      </c>
      <c r="M370" s="1">
        <f>最重要的表!Y35</f>
        <v>7257</v>
      </c>
      <c r="N370" s="1">
        <f>最重要的表!Z35</f>
        <v>3388</v>
      </c>
      <c r="O370" s="1">
        <f>最重要的表!AA35</f>
        <v>252</v>
      </c>
      <c r="P370" s="1">
        <f>最重要的表!AB35</f>
        <v>114</v>
      </c>
      <c r="Q370" s="1">
        <f t="shared" si="43"/>
        <v>483620</v>
      </c>
      <c r="R370" s="1">
        <f t="shared" si="44"/>
        <v>35976</v>
      </c>
      <c r="S370" s="1">
        <f t="shared" si="45"/>
        <v>16263</v>
      </c>
      <c r="T370" s="1">
        <v>36000</v>
      </c>
      <c r="U370" s="1">
        <v>0</v>
      </c>
      <c r="V370" s="1">
        <v>8000000</v>
      </c>
    </row>
    <row r="371" spans="1:22" x14ac:dyDescent="0.25">
      <c r="A371" s="5">
        <f t="shared" si="42"/>
        <v>21075</v>
      </c>
      <c r="B371" s="1">
        <v>2</v>
      </c>
      <c r="C371" s="1" t="s">
        <v>31</v>
      </c>
      <c r="D371" s="1">
        <v>18</v>
      </c>
      <c r="E371" s="1" t="s">
        <v>462</v>
      </c>
      <c r="F371" s="1">
        <v>34</v>
      </c>
      <c r="G371" s="1">
        <v>6</v>
      </c>
      <c r="H371" s="1">
        <v>4</v>
      </c>
      <c r="I371" s="1">
        <v>80</v>
      </c>
      <c r="K371" s="1">
        <f>最重要的表!W36</f>
        <v>226949</v>
      </c>
      <c r="L371" s="1">
        <f>最重要的表!X36</f>
        <v>16885</v>
      </c>
      <c r="M371" s="1">
        <f>最重要的表!Y36</f>
        <v>7626</v>
      </c>
      <c r="N371" s="1">
        <f>最重要的表!Z36</f>
        <v>3562</v>
      </c>
      <c r="O371" s="1">
        <f>最重要的表!AA36</f>
        <v>265</v>
      </c>
      <c r="P371" s="1">
        <f>最重要的表!AB36</f>
        <v>120</v>
      </c>
      <c r="Q371" s="1">
        <f t="shared" si="43"/>
        <v>508347</v>
      </c>
      <c r="R371" s="1">
        <f t="shared" si="44"/>
        <v>37820</v>
      </c>
      <c r="S371" s="1">
        <f t="shared" si="45"/>
        <v>17106</v>
      </c>
      <c r="T371" s="1">
        <v>36600</v>
      </c>
      <c r="U371" s="1">
        <v>12</v>
      </c>
      <c r="V371" s="1">
        <v>8000000</v>
      </c>
    </row>
    <row r="372" spans="1:22" x14ac:dyDescent="0.25">
      <c r="A372" s="5">
        <f t="shared" si="42"/>
        <v>21081</v>
      </c>
      <c r="B372" s="1">
        <v>2</v>
      </c>
      <c r="C372" s="1" t="s">
        <v>31</v>
      </c>
      <c r="D372" s="1">
        <v>18</v>
      </c>
      <c r="E372" s="1" t="s">
        <v>476</v>
      </c>
      <c r="F372" s="1">
        <v>35</v>
      </c>
      <c r="G372" s="1">
        <v>7</v>
      </c>
      <c r="H372" s="1">
        <v>0</v>
      </c>
      <c r="I372" s="1">
        <v>80</v>
      </c>
      <c r="K372" s="6">
        <f>最重要的表!W37</f>
        <v>256224</v>
      </c>
      <c r="L372" s="7">
        <f>最重要的表!X37</f>
        <v>19063</v>
      </c>
      <c r="M372" s="8">
        <f>最重要的表!Y37</f>
        <v>8610</v>
      </c>
      <c r="N372" s="6">
        <f>最重要的表!Z37</f>
        <v>3979</v>
      </c>
      <c r="O372" s="7">
        <f>最重要的表!AA37</f>
        <v>296</v>
      </c>
      <c r="P372" s="8">
        <f>最重要的表!AB37</f>
        <v>134</v>
      </c>
      <c r="Q372" s="6">
        <f t="shared" si="43"/>
        <v>570565</v>
      </c>
      <c r="R372" s="7">
        <f t="shared" si="44"/>
        <v>42447</v>
      </c>
      <c r="S372" s="8">
        <f t="shared" si="45"/>
        <v>19196</v>
      </c>
      <c r="T372" s="1">
        <v>37200</v>
      </c>
      <c r="U372" s="1">
        <v>0</v>
      </c>
      <c r="V372" s="1">
        <v>8100000</v>
      </c>
    </row>
    <row r="373" spans="1:22" x14ac:dyDescent="0.25">
      <c r="A373" s="5">
        <f t="shared" si="42"/>
        <v>21082</v>
      </c>
      <c r="B373" s="1">
        <v>2</v>
      </c>
      <c r="C373" s="1" t="s">
        <v>31</v>
      </c>
      <c r="D373" s="1">
        <v>18</v>
      </c>
      <c r="E373" s="1" t="s">
        <v>477</v>
      </c>
      <c r="F373" s="1">
        <v>36</v>
      </c>
      <c r="G373" s="1">
        <v>7</v>
      </c>
      <c r="H373" s="1">
        <v>1</v>
      </c>
      <c r="I373" s="1">
        <v>80</v>
      </c>
      <c r="K373" s="1">
        <f>最重要的表!W38</f>
        <v>271600</v>
      </c>
      <c r="L373" s="1">
        <f>最重要的表!X38</f>
        <v>20207</v>
      </c>
      <c r="M373" s="1">
        <f>最重要的表!Y38</f>
        <v>9126</v>
      </c>
      <c r="N373" s="1">
        <f>最重要的表!Z38</f>
        <v>4221</v>
      </c>
      <c r="O373" s="1">
        <f>最重要的表!AA38</f>
        <v>314</v>
      </c>
      <c r="P373" s="1">
        <f>最重要的表!AB38</f>
        <v>142</v>
      </c>
      <c r="Q373" s="1">
        <f t="shared" si="43"/>
        <v>605059</v>
      </c>
      <c r="R373" s="1">
        <f t="shared" si="44"/>
        <v>45013</v>
      </c>
      <c r="S373" s="1">
        <f t="shared" si="45"/>
        <v>20344</v>
      </c>
      <c r="T373" s="1">
        <v>37800</v>
      </c>
      <c r="U373" s="1">
        <v>0</v>
      </c>
      <c r="V373" s="1">
        <v>8200000</v>
      </c>
    </row>
    <row r="374" spans="1:22" x14ac:dyDescent="0.25">
      <c r="A374" s="5">
        <f t="shared" si="42"/>
        <v>21083</v>
      </c>
      <c r="B374" s="1">
        <v>2</v>
      </c>
      <c r="C374" s="1" t="s">
        <v>31</v>
      </c>
      <c r="D374" s="1">
        <v>18</v>
      </c>
      <c r="E374" s="1" t="s">
        <v>463</v>
      </c>
      <c r="F374" s="1">
        <v>37</v>
      </c>
      <c r="G374" s="1">
        <v>7</v>
      </c>
      <c r="H374" s="1">
        <v>2</v>
      </c>
      <c r="I374" s="1">
        <v>80</v>
      </c>
      <c r="K374" s="1">
        <f>最重要的表!W39</f>
        <v>286976</v>
      </c>
      <c r="L374" s="1">
        <f>最重要的表!X39</f>
        <v>21351</v>
      </c>
      <c r="M374" s="1">
        <f>最重要的表!Y39</f>
        <v>9643</v>
      </c>
      <c r="N374" s="1">
        <f>最重要的表!Z39</f>
        <v>4463</v>
      </c>
      <c r="O374" s="1">
        <f>最重要的表!AA39</f>
        <v>332</v>
      </c>
      <c r="P374" s="1">
        <f>最重要的表!AB39</f>
        <v>150</v>
      </c>
      <c r="Q374" s="1">
        <f t="shared" si="43"/>
        <v>639553</v>
      </c>
      <c r="R374" s="1">
        <f t="shared" si="44"/>
        <v>47579</v>
      </c>
      <c r="S374" s="1">
        <f t="shared" si="45"/>
        <v>21493</v>
      </c>
      <c r="T374" s="1">
        <v>38400</v>
      </c>
      <c r="U374" s="1">
        <v>0</v>
      </c>
      <c r="V374" s="1">
        <v>8300000</v>
      </c>
    </row>
    <row r="375" spans="1:22" x14ac:dyDescent="0.25">
      <c r="A375" s="5">
        <f t="shared" si="42"/>
        <v>21084</v>
      </c>
      <c r="B375" s="1">
        <v>2</v>
      </c>
      <c r="C375" s="1" t="s">
        <v>31</v>
      </c>
      <c r="D375" s="1">
        <v>18</v>
      </c>
      <c r="E375" s="1" t="s">
        <v>464</v>
      </c>
      <c r="F375" s="1">
        <v>38</v>
      </c>
      <c r="G375" s="1">
        <v>7</v>
      </c>
      <c r="H375" s="1">
        <v>3</v>
      </c>
      <c r="I375" s="1">
        <v>80</v>
      </c>
      <c r="K375" s="1">
        <f>最重要的表!W40</f>
        <v>302353</v>
      </c>
      <c r="L375" s="1">
        <f>最重要的表!X40</f>
        <v>22495</v>
      </c>
      <c r="M375" s="1">
        <f>最重要的表!Y40</f>
        <v>10160</v>
      </c>
      <c r="N375" s="1">
        <f>最重要的表!Z40</f>
        <v>4705</v>
      </c>
      <c r="O375" s="1">
        <f>最重要的表!AA40</f>
        <v>350</v>
      </c>
      <c r="P375" s="1">
        <f>最重要的表!AB40</f>
        <v>159</v>
      </c>
      <c r="Q375" s="1">
        <f t="shared" si="43"/>
        <v>674048</v>
      </c>
      <c r="R375" s="1">
        <f t="shared" si="44"/>
        <v>50145</v>
      </c>
      <c r="S375" s="1">
        <f t="shared" si="45"/>
        <v>22721</v>
      </c>
      <c r="T375" s="1">
        <v>39000</v>
      </c>
      <c r="U375" s="1">
        <v>0</v>
      </c>
      <c r="V375" s="1">
        <v>8400000</v>
      </c>
    </row>
    <row r="376" spans="1:22" x14ac:dyDescent="0.25">
      <c r="A376" s="5">
        <f t="shared" si="42"/>
        <v>21085</v>
      </c>
      <c r="B376" s="1">
        <v>2</v>
      </c>
      <c r="C376" s="1" t="s">
        <v>31</v>
      </c>
      <c r="D376" s="1">
        <v>18</v>
      </c>
      <c r="E376" s="1" t="s">
        <v>465</v>
      </c>
      <c r="F376" s="1">
        <v>39</v>
      </c>
      <c r="G376" s="1">
        <v>7</v>
      </c>
      <c r="H376" s="1">
        <v>4</v>
      </c>
      <c r="I376" s="1">
        <v>84</v>
      </c>
      <c r="K376" s="1">
        <f>最重要的表!W41</f>
        <v>317729</v>
      </c>
      <c r="L376" s="1">
        <f>最重要的表!X41</f>
        <v>23639</v>
      </c>
      <c r="M376" s="1">
        <f>最重要的表!Y41</f>
        <v>10676</v>
      </c>
      <c r="N376" s="1">
        <f>最重要的表!Z41</f>
        <v>4947</v>
      </c>
      <c r="O376" s="1">
        <f>最重要的表!AA41</f>
        <v>368</v>
      </c>
      <c r="P376" s="1">
        <f>最重要的表!AB41</f>
        <v>167</v>
      </c>
      <c r="Q376" s="1">
        <f t="shared" si="43"/>
        <v>708542</v>
      </c>
      <c r="R376" s="1">
        <f t="shared" si="44"/>
        <v>52711</v>
      </c>
      <c r="S376" s="1">
        <f t="shared" si="45"/>
        <v>23869</v>
      </c>
      <c r="T376" s="1">
        <v>39600</v>
      </c>
      <c r="U376" s="1">
        <v>14</v>
      </c>
      <c r="V376" s="1">
        <v>8500000</v>
      </c>
    </row>
    <row r="377" spans="1:22" x14ac:dyDescent="0.25">
      <c r="A377" s="5">
        <f t="shared" si="42"/>
        <v>21091</v>
      </c>
      <c r="B377" s="1">
        <v>2</v>
      </c>
      <c r="C377" s="1" t="s">
        <v>31</v>
      </c>
      <c r="D377" s="1">
        <v>18</v>
      </c>
      <c r="E377" s="1" t="s">
        <v>466</v>
      </c>
      <c r="F377" s="1">
        <v>40</v>
      </c>
      <c r="G377" s="1">
        <v>8</v>
      </c>
      <c r="H377" s="1">
        <v>0</v>
      </c>
      <c r="I377" s="1">
        <v>84</v>
      </c>
      <c r="K377" s="6">
        <f>最重要的表!W42</f>
        <v>358710</v>
      </c>
      <c r="L377" s="7">
        <f>最重要的表!X42</f>
        <v>26688</v>
      </c>
      <c r="M377" s="8">
        <f>最重要的表!Y42</f>
        <v>12053</v>
      </c>
      <c r="N377" s="6">
        <f>最重要的表!Z42</f>
        <v>5565</v>
      </c>
      <c r="O377" s="7">
        <f>最重要的表!AA42</f>
        <v>414</v>
      </c>
      <c r="P377" s="8">
        <f>最重要的表!AB42</f>
        <v>187</v>
      </c>
      <c r="Q377" s="6">
        <f t="shared" si="43"/>
        <v>798345</v>
      </c>
      <c r="R377" s="7">
        <f t="shared" si="44"/>
        <v>59394</v>
      </c>
      <c r="S377" s="8">
        <f t="shared" si="45"/>
        <v>26826</v>
      </c>
      <c r="T377" s="1">
        <v>40200</v>
      </c>
      <c r="U377" s="1">
        <v>0</v>
      </c>
      <c r="V377" s="1">
        <v>8600000</v>
      </c>
    </row>
    <row r="378" spans="1:22" x14ac:dyDescent="0.25">
      <c r="A378" s="5">
        <f t="shared" si="42"/>
        <v>21092</v>
      </c>
      <c r="B378" s="1">
        <v>2</v>
      </c>
      <c r="C378" s="1" t="s">
        <v>31</v>
      </c>
      <c r="D378" s="1">
        <v>18</v>
      </c>
      <c r="E378" s="1" t="s">
        <v>478</v>
      </c>
      <c r="F378" s="1">
        <v>41</v>
      </c>
      <c r="G378" s="1">
        <v>8</v>
      </c>
      <c r="H378" s="1">
        <v>1</v>
      </c>
      <c r="I378" s="1">
        <v>84</v>
      </c>
      <c r="K378" s="1">
        <f>最重要的表!W43</f>
        <v>378092</v>
      </c>
      <c r="L378" s="1">
        <f>最重要的表!X43</f>
        <v>28130</v>
      </c>
      <c r="M378" s="1">
        <f>最重要的表!Y43</f>
        <v>12704</v>
      </c>
      <c r="N378" s="1">
        <f>最重要的表!Z43</f>
        <v>5874</v>
      </c>
      <c r="O378" s="1">
        <f>最重要的表!AA43</f>
        <v>437</v>
      </c>
      <c r="P378" s="1">
        <f>最重要的表!AB43</f>
        <v>198</v>
      </c>
      <c r="Q378" s="1">
        <f t="shared" si="43"/>
        <v>842138</v>
      </c>
      <c r="R378" s="1">
        <f t="shared" si="44"/>
        <v>62653</v>
      </c>
      <c r="S378" s="1">
        <f t="shared" si="45"/>
        <v>28346</v>
      </c>
      <c r="T378" s="1">
        <v>40800</v>
      </c>
      <c r="U378" s="1">
        <v>0</v>
      </c>
      <c r="V378" s="1">
        <v>8700000</v>
      </c>
    </row>
    <row r="379" spans="1:22" x14ac:dyDescent="0.25">
      <c r="A379" s="5">
        <f t="shared" si="42"/>
        <v>21093</v>
      </c>
      <c r="B379" s="1">
        <v>2</v>
      </c>
      <c r="C379" s="1" t="s">
        <v>31</v>
      </c>
      <c r="D379" s="1">
        <v>18</v>
      </c>
      <c r="E379" s="1" t="s">
        <v>467</v>
      </c>
      <c r="F379" s="1">
        <v>42</v>
      </c>
      <c r="G379" s="1">
        <v>8</v>
      </c>
      <c r="H379" s="1">
        <v>2</v>
      </c>
      <c r="I379" s="1">
        <v>84</v>
      </c>
      <c r="K379" s="1">
        <f>最重要的表!W44</f>
        <v>397474</v>
      </c>
      <c r="L379" s="1">
        <f>最重要的表!X44</f>
        <v>29572</v>
      </c>
      <c r="M379" s="1">
        <f>最重要的表!Y44</f>
        <v>13356</v>
      </c>
      <c r="N379" s="1">
        <f>最重要的表!Z44</f>
        <v>6170</v>
      </c>
      <c r="O379" s="1">
        <f>最重要的表!AA44</f>
        <v>459</v>
      </c>
      <c r="P379" s="1">
        <f>最重要的表!AB44</f>
        <v>208</v>
      </c>
      <c r="Q379" s="1">
        <f t="shared" si="43"/>
        <v>884904</v>
      </c>
      <c r="R379" s="1">
        <f t="shared" si="44"/>
        <v>65833</v>
      </c>
      <c r="S379" s="1">
        <f t="shared" si="45"/>
        <v>29788</v>
      </c>
      <c r="T379" s="1">
        <v>41400</v>
      </c>
      <c r="U379" s="1">
        <v>0</v>
      </c>
      <c r="V379" s="1">
        <v>8800000</v>
      </c>
    </row>
    <row r="380" spans="1:22" x14ac:dyDescent="0.25">
      <c r="A380" s="5">
        <f t="shared" si="42"/>
        <v>21094</v>
      </c>
      <c r="B380" s="1">
        <v>2</v>
      </c>
      <c r="C380" s="1" t="s">
        <v>31</v>
      </c>
      <c r="D380" s="1">
        <v>18</v>
      </c>
      <c r="E380" s="1" t="s">
        <v>468</v>
      </c>
      <c r="F380" s="1">
        <v>43</v>
      </c>
      <c r="G380" s="1">
        <v>8</v>
      </c>
      <c r="H380" s="1">
        <v>3</v>
      </c>
      <c r="I380" s="1">
        <v>84</v>
      </c>
      <c r="K380" s="1">
        <f>最重要的表!W45</f>
        <v>416855</v>
      </c>
      <c r="L380" s="1">
        <f>最重要的表!X45</f>
        <v>31014</v>
      </c>
      <c r="M380" s="1">
        <f>最重要的表!Y45</f>
        <v>14007</v>
      </c>
      <c r="N380" s="1">
        <f>最重要的表!Z45</f>
        <v>6479</v>
      </c>
      <c r="O380" s="1">
        <f>最重要的表!AA45</f>
        <v>482</v>
      </c>
      <c r="P380" s="1">
        <f>最重要的表!AB45</f>
        <v>218</v>
      </c>
      <c r="Q380" s="1">
        <f t="shared" si="43"/>
        <v>928696</v>
      </c>
      <c r="R380" s="1">
        <f t="shared" si="44"/>
        <v>69092</v>
      </c>
      <c r="S380" s="1">
        <f t="shared" si="45"/>
        <v>31229</v>
      </c>
      <c r="T380" s="1">
        <v>42000</v>
      </c>
      <c r="U380" s="1">
        <v>0</v>
      </c>
      <c r="V380" s="1">
        <v>8900000</v>
      </c>
    </row>
    <row r="381" spans="1:22" x14ac:dyDescent="0.25">
      <c r="A381" s="5">
        <f t="shared" si="42"/>
        <v>21095</v>
      </c>
      <c r="B381" s="1">
        <v>2</v>
      </c>
      <c r="C381" s="1" t="s">
        <v>31</v>
      </c>
      <c r="D381" s="1">
        <v>18</v>
      </c>
      <c r="E381" s="1" t="s">
        <v>469</v>
      </c>
      <c r="F381" s="1">
        <v>44</v>
      </c>
      <c r="G381" s="1">
        <v>8</v>
      </c>
      <c r="H381" s="1">
        <v>4</v>
      </c>
      <c r="I381" s="1">
        <v>87</v>
      </c>
      <c r="K381" s="1">
        <f>最重要的表!W46</f>
        <v>436237</v>
      </c>
      <c r="L381" s="1">
        <f>最重要的表!X46</f>
        <v>32456</v>
      </c>
      <c r="M381" s="1">
        <f>最重要的表!Y46</f>
        <v>14658</v>
      </c>
      <c r="N381" s="1">
        <f>最重要的表!Z46</f>
        <v>6775</v>
      </c>
      <c r="O381" s="1">
        <f>最重要的表!AA46</f>
        <v>504</v>
      </c>
      <c r="P381" s="1">
        <f>最重要的表!AB46</f>
        <v>228</v>
      </c>
      <c r="Q381" s="1">
        <f t="shared" si="43"/>
        <v>971462</v>
      </c>
      <c r="R381" s="1">
        <f t="shared" si="44"/>
        <v>72272</v>
      </c>
      <c r="S381" s="1">
        <f t="shared" si="45"/>
        <v>32670</v>
      </c>
      <c r="T381" s="1">
        <v>42600</v>
      </c>
      <c r="U381" s="1">
        <v>16</v>
      </c>
      <c r="V381" s="1">
        <v>9000000</v>
      </c>
    </row>
    <row r="382" spans="1:22" x14ac:dyDescent="0.25">
      <c r="A382" s="5">
        <f t="shared" si="42"/>
        <v>21101</v>
      </c>
      <c r="B382" s="1">
        <v>2</v>
      </c>
      <c r="C382" s="1" t="s">
        <v>31</v>
      </c>
      <c r="D382" s="1">
        <v>18</v>
      </c>
      <c r="E382" s="1" t="s">
        <v>470</v>
      </c>
      <c r="F382" s="1">
        <v>45</v>
      </c>
      <c r="G382" s="1">
        <v>9</v>
      </c>
      <c r="H382" s="1">
        <v>0</v>
      </c>
      <c r="I382" s="1">
        <v>87</v>
      </c>
      <c r="K382" s="6">
        <f>最重要的表!W47</f>
        <v>487850</v>
      </c>
      <c r="L382" s="7">
        <f>最重要的表!X47</f>
        <v>36296</v>
      </c>
      <c r="M382" s="8">
        <f>最重要的表!Y47</f>
        <v>16392</v>
      </c>
      <c r="N382" s="6">
        <f>最重要的表!Z47</f>
        <v>7568</v>
      </c>
      <c r="O382" s="7">
        <f>最重要的表!AA47</f>
        <v>563</v>
      </c>
      <c r="P382" s="8">
        <f>最重要的表!AB47</f>
        <v>255</v>
      </c>
      <c r="Q382" s="6">
        <f t="shared" si="43"/>
        <v>1085722</v>
      </c>
      <c r="R382" s="7">
        <f t="shared" si="44"/>
        <v>80773</v>
      </c>
      <c r="S382" s="8">
        <f t="shared" si="45"/>
        <v>36537</v>
      </c>
      <c r="T382" s="1">
        <v>43200</v>
      </c>
      <c r="U382" s="1">
        <v>0</v>
      </c>
      <c r="V382" s="1">
        <v>9100000</v>
      </c>
    </row>
    <row r="383" spans="1:22" x14ac:dyDescent="0.25">
      <c r="A383" s="5">
        <f t="shared" si="42"/>
        <v>21102</v>
      </c>
      <c r="B383" s="1">
        <v>2</v>
      </c>
      <c r="C383" s="1" t="s">
        <v>31</v>
      </c>
      <c r="D383" s="1">
        <v>18</v>
      </c>
      <c r="E383" s="1" t="s">
        <v>479</v>
      </c>
      <c r="F383" s="1">
        <v>46</v>
      </c>
      <c r="G383" s="1">
        <v>9</v>
      </c>
      <c r="H383" s="1">
        <v>1</v>
      </c>
      <c r="I383" s="1">
        <v>87</v>
      </c>
      <c r="K383" s="1">
        <f>最重要的表!W48</f>
        <v>512742</v>
      </c>
      <c r="L383" s="1">
        <f>最重要的表!X48</f>
        <v>38148</v>
      </c>
      <c r="M383" s="1">
        <f>最重要的表!Y48</f>
        <v>17229</v>
      </c>
      <c r="N383" s="1">
        <f>最重要的表!Z48</f>
        <v>7957</v>
      </c>
      <c r="O383" s="1">
        <f>最重要的表!AA48</f>
        <v>592</v>
      </c>
      <c r="P383" s="1">
        <f>最重要的表!AB48</f>
        <v>268</v>
      </c>
      <c r="Q383" s="1">
        <f t="shared" si="43"/>
        <v>1141345</v>
      </c>
      <c r="R383" s="1">
        <f t="shared" si="44"/>
        <v>84916</v>
      </c>
      <c r="S383" s="1">
        <f t="shared" si="45"/>
        <v>38401</v>
      </c>
      <c r="T383" s="1">
        <v>43800</v>
      </c>
      <c r="U383" s="1">
        <v>0</v>
      </c>
      <c r="V383" s="1">
        <v>9200000</v>
      </c>
    </row>
    <row r="384" spans="1:22" x14ac:dyDescent="0.25">
      <c r="A384" s="5">
        <f t="shared" si="42"/>
        <v>21103</v>
      </c>
      <c r="B384" s="1">
        <v>2</v>
      </c>
      <c r="C384" s="1" t="s">
        <v>31</v>
      </c>
      <c r="D384" s="1">
        <v>18</v>
      </c>
      <c r="E384" s="1" t="s">
        <v>471</v>
      </c>
      <c r="F384" s="1">
        <v>47</v>
      </c>
      <c r="G384" s="1">
        <v>9</v>
      </c>
      <c r="H384" s="1">
        <v>2</v>
      </c>
      <c r="I384" s="1">
        <v>87</v>
      </c>
      <c r="K384" s="1">
        <f>最重要的表!W49</f>
        <v>537635</v>
      </c>
      <c r="L384" s="1">
        <f>最重要的表!X49</f>
        <v>40000</v>
      </c>
      <c r="M384" s="1">
        <f>最重要的表!Y49</f>
        <v>18065</v>
      </c>
      <c r="N384" s="1">
        <f>最重要的表!Z49</f>
        <v>8347</v>
      </c>
      <c r="O384" s="1">
        <f>最重要的表!AA49</f>
        <v>621</v>
      </c>
      <c r="P384" s="1">
        <f>最重要的表!AB49</f>
        <v>281</v>
      </c>
      <c r="Q384" s="1">
        <f t="shared" si="43"/>
        <v>1197048</v>
      </c>
      <c r="R384" s="1">
        <f t="shared" si="44"/>
        <v>89059</v>
      </c>
      <c r="S384" s="1">
        <f t="shared" si="45"/>
        <v>40264</v>
      </c>
      <c r="T384" s="1">
        <v>44400</v>
      </c>
      <c r="U384" s="1">
        <v>0</v>
      </c>
      <c r="V384" s="1">
        <v>9300000</v>
      </c>
    </row>
    <row r="385" spans="1:22" x14ac:dyDescent="0.25">
      <c r="A385" s="5">
        <f t="shared" si="42"/>
        <v>21104</v>
      </c>
      <c r="B385" s="1">
        <v>2</v>
      </c>
      <c r="C385" s="1" t="s">
        <v>31</v>
      </c>
      <c r="D385" s="1">
        <v>18</v>
      </c>
      <c r="E385" s="1" t="s">
        <v>472</v>
      </c>
      <c r="F385" s="1">
        <v>48</v>
      </c>
      <c r="G385" s="1">
        <v>9</v>
      </c>
      <c r="H385" s="1">
        <v>3</v>
      </c>
      <c r="I385" s="1">
        <v>87</v>
      </c>
      <c r="K385" s="1">
        <f>最重要的表!W50</f>
        <v>562514</v>
      </c>
      <c r="L385" s="1">
        <f>最重要的表!X50</f>
        <v>41851</v>
      </c>
      <c r="M385" s="1">
        <f>最重要的表!Y50</f>
        <v>18901</v>
      </c>
      <c r="N385" s="1">
        <f>最重要的表!Z50</f>
        <v>8737</v>
      </c>
      <c r="O385" s="1">
        <f>最重要的表!AA50</f>
        <v>650</v>
      </c>
      <c r="P385" s="1">
        <f>最重要的表!AB50</f>
        <v>294</v>
      </c>
      <c r="Q385" s="1">
        <f t="shared" si="43"/>
        <v>1252737</v>
      </c>
      <c r="R385" s="1">
        <f t="shared" si="44"/>
        <v>93201</v>
      </c>
      <c r="S385" s="1">
        <f t="shared" si="45"/>
        <v>42127</v>
      </c>
      <c r="T385" s="1">
        <v>45000</v>
      </c>
      <c r="U385" s="1">
        <v>0</v>
      </c>
      <c r="V385" s="1">
        <v>9400000</v>
      </c>
    </row>
    <row r="386" spans="1:22" x14ac:dyDescent="0.25">
      <c r="A386" s="5">
        <f t="shared" si="42"/>
        <v>21105</v>
      </c>
      <c r="B386" s="1">
        <v>2</v>
      </c>
      <c r="C386" s="1" t="s">
        <v>31</v>
      </c>
      <c r="D386" s="1">
        <v>18</v>
      </c>
      <c r="E386" s="1" t="s">
        <v>473</v>
      </c>
      <c r="F386" s="1">
        <v>49</v>
      </c>
      <c r="G386" s="1">
        <v>9</v>
      </c>
      <c r="H386" s="1">
        <v>4</v>
      </c>
      <c r="I386" s="1">
        <v>90</v>
      </c>
      <c r="K386" s="1">
        <f>最重要的表!W51</f>
        <v>587406</v>
      </c>
      <c r="L386" s="1">
        <f>最重要的表!X51</f>
        <v>43703</v>
      </c>
      <c r="M386" s="1">
        <f>最重要的表!Y51</f>
        <v>19737</v>
      </c>
      <c r="N386" s="1">
        <f>最重要的表!Z51</f>
        <v>9127</v>
      </c>
      <c r="O386" s="1">
        <f>最重要的表!AA51</f>
        <v>679</v>
      </c>
      <c r="P386" s="1">
        <f>最重要的表!AB51</f>
        <v>307</v>
      </c>
      <c r="Q386" s="1">
        <f t="shared" si="43"/>
        <v>1308439</v>
      </c>
      <c r="R386" s="1">
        <f t="shared" si="44"/>
        <v>97344</v>
      </c>
      <c r="S386" s="1">
        <f t="shared" si="45"/>
        <v>43990</v>
      </c>
      <c r="T386" s="1">
        <v>45600</v>
      </c>
      <c r="U386" s="1">
        <v>18</v>
      </c>
      <c r="V386" s="1">
        <v>9500000</v>
      </c>
    </row>
    <row r="387" spans="1:22" x14ac:dyDescent="0.25">
      <c r="A387" s="5">
        <f t="shared" si="42"/>
        <v>21111</v>
      </c>
      <c r="B387" s="1">
        <v>2</v>
      </c>
      <c r="C387" s="1" t="s">
        <v>31</v>
      </c>
      <c r="D387" s="1">
        <v>18</v>
      </c>
      <c r="E387" s="1" t="s">
        <v>480</v>
      </c>
      <c r="F387" s="1">
        <v>50</v>
      </c>
      <c r="G387" s="1">
        <v>10</v>
      </c>
      <c r="H387" s="1">
        <v>0</v>
      </c>
      <c r="I387" s="1">
        <v>0</v>
      </c>
      <c r="K387" s="6">
        <f>最重要的表!W52</f>
        <v>653724</v>
      </c>
      <c r="L387" s="7">
        <f>最重要的表!X52</f>
        <v>48637</v>
      </c>
      <c r="M387" s="8">
        <f>最重要的表!Y52</f>
        <v>21966</v>
      </c>
      <c r="N387" s="6">
        <f>最重要的表!Z52</f>
        <v>10135</v>
      </c>
      <c r="O387" s="7">
        <f>最重要的表!AA52</f>
        <v>754</v>
      </c>
      <c r="P387" s="8">
        <f>最重要的表!AB52</f>
        <v>341</v>
      </c>
      <c r="Q387" s="6">
        <f t="shared" si="43"/>
        <v>1454389</v>
      </c>
      <c r="R387" s="7">
        <f t="shared" si="44"/>
        <v>108203</v>
      </c>
      <c r="S387" s="8">
        <f t="shared" si="45"/>
        <v>48905</v>
      </c>
      <c r="T387" s="1">
        <v>0</v>
      </c>
      <c r="U387" s="1">
        <v>0</v>
      </c>
      <c r="V387" s="1">
        <v>0</v>
      </c>
    </row>
    <row r="388" spans="1:22" x14ac:dyDescent="0.25">
      <c r="A388" s="5">
        <f t="shared" si="42"/>
        <v>21112</v>
      </c>
      <c r="B388" s="1">
        <v>2</v>
      </c>
      <c r="C388" s="1" t="s">
        <v>31</v>
      </c>
      <c r="D388" s="1">
        <v>15</v>
      </c>
      <c r="E388" s="1" t="s">
        <v>365</v>
      </c>
      <c r="F388" s="1">
        <v>0</v>
      </c>
      <c r="G388" s="1">
        <v>0</v>
      </c>
      <c r="H388" s="1">
        <v>0</v>
      </c>
      <c r="I388" s="1">
        <v>1</v>
      </c>
      <c r="K388" s="6">
        <f>最重要的表!W53</f>
        <v>10717</v>
      </c>
      <c r="L388" s="7">
        <f>最重要的表!X53</f>
        <v>643</v>
      </c>
      <c r="M388" s="8">
        <f>最重要的表!Y53</f>
        <v>515</v>
      </c>
      <c r="N388" s="6">
        <f>最重要的表!Z53</f>
        <v>167</v>
      </c>
      <c r="O388" s="7">
        <f>最重要的表!AA53</f>
        <v>10</v>
      </c>
      <c r="P388" s="8">
        <f>最重要的表!AB53</f>
        <v>8</v>
      </c>
      <c r="Q388" s="6">
        <f t="shared" si="43"/>
        <v>23910</v>
      </c>
      <c r="R388" s="7">
        <f t="shared" si="44"/>
        <v>1433</v>
      </c>
      <c r="S388" s="8">
        <f t="shared" si="45"/>
        <v>1147</v>
      </c>
      <c r="T388" s="6">
        <v>30</v>
      </c>
      <c r="U388" s="7">
        <v>0</v>
      </c>
      <c r="V388" s="8">
        <v>9000</v>
      </c>
    </row>
    <row r="389" spans="1:22" x14ac:dyDescent="0.25">
      <c r="A389" s="5">
        <f t="shared" si="42"/>
        <v>21113</v>
      </c>
      <c r="B389" s="1">
        <v>2</v>
      </c>
      <c r="C389" s="1" t="s">
        <v>31</v>
      </c>
      <c r="D389" s="1">
        <v>15</v>
      </c>
      <c r="E389" s="1" t="s">
        <v>366</v>
      </c>
      <c r="F389" s="1">
        <v>1</v>
      </c>
      <c r="G389" s="1">
        <v>0</v>
      </c>
      <c r="H389" s="1">
        <v>1</v>
      </c>
      <c r="I389" s="1">
        <v>5</v>
      </c>
      <c r="K389" s="1">
        <f>最重要的表!W54</f>
        <v>12167</v>
      </c>
      <c r="L389" s="1">
        <f>最重要的表!X54</f>
        <v>730</v>
      </c>
      <c r="M389" s="1">
        <f>最重要的表!Y54</f>
        <v>584</v>
      </c>
      <c r="N389" s="1">
        <f>最重要的表!Z54</f>
        <v>200</v>
      </c>
      <c r="O389" s="1">
        <f>最重要的表!AA54</f>
        <v>12</v>
      </c>
      <c r="P389" s="1">
        <f>最重要的表!AB54</f>
        <v>10</v>
      </c>
      <c r="Q389" s="1">
        <f t="shared" si="43"/>
        <v>27967</v>
      </c>
      <c r="R389" s="1">
        <f t="shared" si="44"/>
        <v>1678</v>
      </c>
      <c r="S389" s="1">
        <f t="shared" si="45"/>
        <v>1374</v>
      </c>
      <c r="T389" s="1">
        <v>108</v>
      </c>
      <c r="U389" s="1">
        <v>0</v>
      </c>
      <c r="V389" s="1">
        <v>25000</v>
      </c>
    </row>
    <row r="390" spans="1:22" x14ac:dyDescent="0.25">
      <c r="A390" s="5">
        <f t="shared" si="42"/>
        <v>21114</v>
      </c>
      <c r="B390" s="1">
        <v>2</v>
      </c>
      <c r="C390" s="1" t="s">
        <v>31</v>
      </c>
      <c r="D390" s="1">
        <v>15</v>
      </c>
      <c r="E390" s="1" t="s">
        <v>107</v>
      </c>
      <c r="F390" s="1">
        <v>2</v>
      </c>
      <c r="G390" s="1">
        <v>0</v>
      </c>
      <c r="H390" s="1">
        <v>2</v>
      </c>
      <c r="I390" s="1">
        <v>5</v>
      </c>
      <c r="K390" s="1">
        <f>最重要的表!W55</f>
        <v>13617</v>
      </c>
      <c r="L390" s="1">
        <f>最重要的表!X55</f>
        <v>817</v>
      </c>
      <c r="M390" s="1">
        <f>最重要的表!Y55</f>
        <v>654</v>
      </c>
      <c r="N390" s="1">
        <f>最重要的表!Z55</f>
        <v>234</v>
      </c>
      <c r="O390" s="1">
        <f>最重要的表!AA55</f>
        <v>14</v>
      </c>
      <c r="P390" s="1">
        <f>最重要的表!AB55</f>
        <v>11</v>
      </c>
      <c r="Q390" s="1">
        <f t="shared" si="43"/>
        <v>32103</v>
      </c>
      <c r="R390" s="1">
        <f t="shared" si="44"/>
        <v>1923</v>
      </c>
      <c r="S390" s="1">
        <f t="shared" si="45"/>
        <v>1523</v>
      </c>
      <c r="T390" s="1">
        <v>210</v>
      </c>
      <c r="U390" s="1">
        <v>0</v>
      </c>
      <c r="V390" s="1">
        <v>43000</v>
      </c>
    </row>
    <row r="391" spans="1:22" x14ac:dyDescent="0.25">
      <c r="A391" s="5">
        <f t="shared" si="42"/>
        <v>21115</v>
      </c>
      <c r="B391" s="1">
        <v>2</v>
      </c>
      <c r="C391" s="1" t="s">
        <v>31</v>
      </c>
      <c r="D391" s="1">
        <v>15</v>
      </c>
      <c r="E391" s="1" t="s">
        <v>153</v>
      </c>
      <c r="F391" s="1">
        <v>3</v>
      </c>
      <c r="G391" s="1">
        <v>0</v>
      </c>
      <c r="H391" s="1">
        <v>3</v>
      </c>
      <c r="I391" s="1">
        <v>5</v>
      </c>
      <c r="K391" s="1">
        <f>最重要的表!W56</f>
        <v>15067</v>
      </c>
      <c r="L391" s="1">
        <f>最重要的表!X56</f>
        <v>904</v>
      </c>
      <c r="M391" s="1">
        <f>最重要的表!Y56</f>
        <v>724</v>
      </c>
      <c r="N391" s="1">
        <f>最重要的表!Z56</f>
        <v>267</v>
      </c>
      <c r="O391" s="1">
        <f>最重要的表!AA56</f>
        <v>16</v>
      </c>
      <c r="P391" s="1">
        <f>最重要的表!AB56</f>
        <v>13</v>
      </c>
      <c r="Q391" s="1">
        <f t="shared" si="43"/>
        <v>36160</v>
      </c>
      <c r="R391" s="1">
        <f t="shared" si="44"/>
        <v>2168</v>
      </c>
      <c r="S391" s="1">
        <f t="shared" si="45"/>
        <v>1751</v>
      </c>
      <c r="T391" s="1">
        <v>360</v>
      </c>
      <c r="U391" s="1">
        <v>0</v>
      </c>
      <c r="V391" s="1">
        <v>67000</v>
      </c>
    </row>
    <row r="392" spans="1:22" x14ac:dyDescent="0.25">
      <c r="A392" s="5">
        <f t="shared" si="42"/>
        <v>21121</v>
      </c>
      <c r="B392" s="1">
        <v>2</v>
      </c>
      <c r="C392" s="1" t="s">
        <v>31</v>
      </c>
      <c r="D392" s="1">
        <v>15</v>
      </c>
      <c r="E392" s="1" t="s">
        <v>154</v>
      </c>
      <c r="F392" s="1">
        <v>4</v>
      </c>
      <c r="G392" s="1">
        <v>0</v>
      </c>
      <c r="H392" s="1">
        <v>4</v>
      </c>
      <c r="I392" s="1">
        <v>20</v>
      </c>
      <c r="K392" s="1">
        <f>最重要的表!W57</f>
        <v>16517</v>
      </c>
      <c r="L392" s="1">
        <f>最重要的表!X57</f>
        <v>991</v>
      </c>
      <c r="M392" s="1">
        <f>最重要的表!Y57</f>
        <v>793</v>
      </c>
      <c r="N392" s="1">
        <f>最重要的表!Z57</f>
        <v>300</v>
      </c>
      <c r="O392" s="1">
        <f>最重要的表!AA57</f>
        <v>18</v>
      </c>
      <c r="P392" s="1">
        <f>最重要的表!AB57</f>
        <v>14</v>
      </c>
      <c r="Q392" s="1">
        <f t="shared" si="43"/>
        <v>40217</v>
      </c>
      <c r="R392" s="1">
        <f t="shared" si="44"/>
        <v>2413</v>
      </c>
      <c r="S392" s="1">
        <f t="shared" si="45"/>
        <v>1899</v>
      </c>
      <c r="T392" s="1">
        <v>600</v>
      </c>
      <c r="U392" s="1">
        <v>1</v>
      </c>
      <c r="V392" s="1">
        <v>100000</v>
      </c>
    </row>
    <row r="393" spans="1:22" x14ac:dyDescent="0.25">
      <c r="A393" s="5">
        <f t="shared" si="42"/>
        <v>21122</v>
      </c>
      <c r="B393" s="1">
        <v>2</v>
      </c>
      <c r="C393" s="1" t="s">
        <v>31</v>
      </c>
      <c r="D393" s="1">
        <v>15</v>
      </c>
      <c r="E393" s="1" t="s">
        <v>44</v>
      </c>
      <c r="F393" s="1">
        <v>5</v>
      </c>
      <c r="G393" s="1">
        <v>1</v>
      </c>
      <c r="H393" s="1">
        <v>0</v>
      </c>
      <c r="I393" s="1">
        <v>20</v>
      </c>
      <c r="K393" s="6">
        <f>最重要的表!W58</f>
        <v>20367</v>
      </c>
      <c r="L393" s="7">
        <f>最重要的表!X58</f>
        <v>1222</v>
      </c>
      <c r="M393" s="8">
        <f>最重要的表!Y58</f>
        <v>978</v>
      </c>
      <c r="N393" s="6">
        <f>最重要的表!Z58</f>
        <v>317</v>
      </c>
      <c r="O393" s="7">
        <f>最重要的表!AA58</f>
        <v>19</v>
      </c>
      <c r="P393" s="8">
        <f>最重要的表!AB58</f>
        <v>16</v>
      </c>
      <c r="Q393" s="6">
        <f t="shared" si="43"/>
        <v>45410</v>
      </c>
      <c r="R393" s="7">
        <f t="shared" si="44"/>
        <v>2723</v>
      </c>
      <c r="S393" s="8">
        <f t="shared" si="45"/>
        <v>2242</v>
      </c>
      <c r="T393" s="6">
        <v>900</v>
      </c>
      <c r="U393" s="7">
        <v>0</v>
      </c>
      <c r="V393" s="8">
        <v>140000</v>
      </c>
    </row>
    <row r="394" spans="1:22" x14ac:dyDescent="0.25">
      <c r="A394" s="5">
        <f t="shared" si="42"/>
        <v>21123</v>
      </c>
      <c r="B394" s="1">
        <v>2</v>
      </c>
      <c r="C394" s="1" t="s">
        <v>31</v>
      </c>
      <c r="D394" s="1">
        <v>15</v>
      </c>
      <c r="E394" s="1" t="s">
        <v>367</v>
      </c>
      <c r="F394" s="1">
        <v>6</v>
      </c>
      <c r="G394" s="1">
        <v>1</v>
      </c>
      <c r="H394" s="1">
        <v>1</v>
      </c>
      <c r="I394" s="1">
        <v>20</v>
      </c>
      <c r="K394" s="1">
        <f>最重要的表!W59</f>
        <v>22517</v>
      </c>
      <c r="L394" s="1">
        <f>最重要的表!X59</f>
        <v>1351</v>
      </c>
      <c r="M394" s="1">
        <f>最重要的表!Y59</f>
        <v>1081</v>
      </c>
      <c r="N394" s="1">
        <f>最重要的表!Z59</f>
        <v>350</v>
      </c>
      <c r="O394" s="1">
        <f>最重要的表!AA59</f>
        <v>21</v>
      </c>
      <c r="P394" s="1">
        <f>最重要的表!AB59</f>
        <v>17</v>
      </c>
      <c r="Q394" s="1">
        <f t="shared" si="43"/>
        <v>50167</v>
      </c>
      <c r="R394" s="1">
        <f t="shared" si="44"/>
        <v>3010</v>
      </c>
      <c r="S394" s="1">
        <f t="shared" si="45"/>
        <v>2424</v>
      </c>
      <c r="T394" s="1">
        <v>1500</v>
      </c>
      <c r="U394" s="1">
        <v>0</v>
      </c>
      <c r="V394" s="1">
        <v>210000</v>
      </c>
    </row>
    <row r="395" spans="1:22" x14ac:dyDescent="0.25">
      <c r="A395" s="5">
        <f t="shared" si="42"/>
        <v>21124</v>
      </c>
      <c r="B395" s="1">
        <v>2</v>
      </c>
      <c r="C395" s="1" t="s">
        <v>31</v>
      </c>
      <c r="D395" s="1">
        <v>15</v>
      </c>
      <c r="E395" s="1" t="s">
        <v>108</v>
      </c>
      <c r="F395" s="1">
        <v>7</v>
      </c>
      <c r="G395" s="1">
        <v>1</v>
      </c>
      <c r="H395" s="1">
        <v>2</v>
      </c>
      <c r="I395" s="1">
        <v>20</v>
      </c>
      <c r="K395" s="1">
        <f>最重要的表!W60</f>
        <v>24667</v>
      </c>
      <c r="L395" s="1">
        <f>最重要的表!X60</f>
        <v>1480</v>
      </c>
      <c r="M395" s="1">
        <f>最重要的表!Y60</f>
        <v>1184</v>
      </c>
      <c r="N395" s="1">
        <f>最重要的表!Z60</f>
        <v>384</v>
      </c>
      <c r="O395" s="1">
        <f>最重要的表!AA60</f>
        <v>23</v>
      </c>
      <c r="P395" s="1">
        <f>最重要的表!AB60</f>
        <v>18</v>
      </c>
      <c r="Q395" s="1">
        <f t="shared" si="43"/>
        <v>55003</v>
      </c>
      <c r="R395" s="1">
        <f t="shared" si="44"/>
        <v>3297</v>
      </c>
      <c r="S395" s="1">
        <f t="shared" si="45"/>
        <v>2606</v>
      </c>
      <c r="T395" s="1">
        <v>2100</v>
      </c>
      <c r="U395" s="1">
        <v>0</v>
      </c>
      <c r="V395" s="1">
        <v>270000</v>
      </c>
    </row>
    <row r="396" spans="1:22" x14ac:dyDescent="0.25">
      <c r="A396" s="5">
        <f t="shared" si="42"/>
        <v>21125</v>
      </c>
      <c r="B396" s="1">
        <v>2</v>
      </c>
      <c r="C396" s="1" t="s">
        <v>31</v>
      </c>
      <c r="D396" s="1">
        <v>15</v>
      </c>
      <c r="E396" s="1" t="s">
        <v>109</v>
      </c>
      <c r="F396" s="1">
        <v>8</v>
      </c>
      <c r="G396" s="1">
        <v>1</v>
      </c>
      <c r="H396" s="1">
        <v>3</v>
      </c>
      <c r="I396" s="1">
        <v>20</v>
      </c>
      <c r="K396" s="1">
        <f>最重要的表!W61</f>
        <v>26817</v>
      </c>
      <c r="L396" s="1">
        <f>最重要的表!X61</f>
        <v>1609</v>
      </c>
      <c r="M396" s="1">
        <f>最重要的表!Y61</f>
        <v>1288</v>
      </c>
      <c r="N396" s="1">
        <f>最重要的表!Z61</f>
        <v>417</v>
      </c>
      <c r="O396" s="1">
        <f>最重要的表!AA61</f>
        <v>25</v>
      </c>
      <c r="P396" s="1">
        <f>最重要的表!AB61</f>
        <v>20</v>
      </c>
      <c r="Q396" s="1">
        <f t="shared" si="43"/>
        <v>59760</v>
      </c>
      <c r="R396" s="1">
        <f t="shared" si="44"/>
        <v>3584</v>
      </c>
      <c r="S396" s="1">
        <f t="shared" si="45"/>
        <v>2868</v>
      </c>
      <c r="T396" s="1">
        <v>3000</v>
      </c>
      <c r="U396" s="1">
        <v>0</v>
      </c>
      <c r="V396" s="1">
        <v>360000</v>
      </c>
    </row>
    <row r="397" spans="1:22" x14ac:dyDescent="0.25">
      <c r="A397" s="5">
        <f t="shared" si="42"/>
        <v>21131</v>
      </c>
      <c r="B397" s="1">
        <v>2</v>
      </c>
      <c r="C397" s="1" t="s">
        <v>31</v>
      </c>
      <c r="D397" s="1">
        <v>15</v>
      </c>
      <c r="E397" s="1" t="s">
        <v>149</v>
      </c>
      <c r="F397" s="1">
        <v>9</v>
      </c>
      <c r="G397" s="1">
        <v>1</v>
      </c>
      <c r="H397" s="1">
        <v>4</v>
      </c>
      <c r="I397" s="1">
        <v>30</v>
      </c>
      <c r="K397" s="1">
        <f>最重要的表!W62</f>
        <v>28967</v>
      </c>
      <c r="L397" s="1">
        <f>最重要的表!X62</f>
        <v>1738</v>
      </c>
      <c r="M397" s="1">
        <f>最重要的表!Y62</f>
        <v>1391</v>
      </c>
      <c r="N397" s="1">
        <f>最重要的表!Z62</f>
        <v>450</v>
      </c>
      <c r="O397" s="1">
        <f>最重要的表!AA62</f>
        <v>27</v>
      </c>
      <c r="P397" s="1">
        <f>最重要的表!AB62</f>
        <v>22</v>
      </c>
      <c r="Q397" s="1">
        <f t="shared" si="43"/>
        <v>64517</v>
      </c>
      <c r="R397" s="1">
        <f t="shared" si="44"/>
        <v>3871</v>
      </c>
      <c r="S397" s="1">
        <f t="shared" si="45"/>
        <v>3129</v>
      </c>
      <c r="T397" s="1">
        <v>3900</v>
      </c>
      <c r="U397" s="1">
        <v>2</v>
      </c>
      <c r="V397" s="1">
        <v>450000</v>
      </c>
    </row>
    <row r="398" spans="1:22" x14ac:dyDescent="0.25">
      <c r="A398" s="5">
        <f t="shared" si="42"/>
        <v>21132</v>
      </c>
      <c r="B398" s="1">
        <v>2</v>
      </c>
      <c r="C398" s="1" t="s">
        <v>31</v>
      </c>
      <c r="D398" s="1">
        <v>15</v>
      </c>
      <c r="E398" s="1" t="s">
        <v>45</v>
      </c>
      <c r="F398" s="1">
        <v>10</v>
      </c>
      <c r="G398" s="1">
        <v>2</v>
      </c>
      <c r="H398" s="1">
        <v>0</v>
      </c>
      <c r="I398" s="1">
        <v>30</v>
      </c>
      <c r="K398" s="6">
        <f>最重要的表!W63</f>
        <v>34634</v>
      </c>
      <c r="L398" s="7">
        <f>最重要的表!X63</f>
        <v>2078</v>
      </c>
      <c r="M398" s="8">
        <f>最重要的表!Y63</f>
        <v>1663</v>
      </c>
      <c r="N398" s="6">
        <f>最重要的表!Z63</f>
        <v>534</v>
      </c>
      <c r="O398" s="7">
        <f>最重要的表!AA63</f>
        <v>32</v>
      </c>
      <c r="P398" s="8">
        <f>最重要的表!AB63</f>
        <v>26</v>
      </c>
      <c r="Q398" s="6">
        <f t="shared" si="43"/>
        <v>76820</v>
      </c>
      <c r="R398" s="7">
        <f t="shared" si="44"/>
        <v>4606</v>
      </c>
      <c r="S398" s="8">
        <f t="shared" si="45"/>
        <v>3717</v>
      </c>
      <c r="T398" s="6">
        <v>4500</v>
      </c>
      <c r="U398" s="7">
        <v>0</v>
      </c>
      <c r="V398" s="8">
        <v>580000</v>
      </c>
    </row>
    <row r="399" spans="1:22" x14ac:dyDescent="0.25">
      <c r="A399" s="5">
        <f t="shared" si="42"/>
        <v>21133</v>
      </c>
      <c r="B399" s="1">
        <v>2</v>
      </c>
      <c r="C399" s="1" t="s">
        <v>31</v>
      </c>
      <c r="D399" s="1">
        <v>15</v>
      </c>
      <c r="E399" s="1" t="s">
        <v>368</v>
      </c>
      <c r="F399" s="1">
        <v>11</v>
      </c>
      <c r="G399" s="1">
        <v>2</v>
      </c>
      <c r="H399" s="1">
        <v>1</v>
      </c>
      <c r="I399" s="1">
        <v>30</v>
      </c>
      <c r="K399" s="1">
        <f>最重要的表!W64</f>
        <v>37767</v>
      </c>
      <c r="L399" s="1">
        <f>最重要的表!X64</f>
        <v>2266</v>
      </c>
      <c r="M399" s="1">
        <f>最重要的表!Y64</f>
        <v>1813</v>
      </c>
      <c r="N399" s="1">
        <f>最重要的表!Z64</f>
        <v>584</v>
      </c>
      <c r="O399" s="1">
        <f>最重要的表!AA64</f>
        <v>35</v>
      </c>
      <c r="P399" s="1">
        <f>最重要的表!AB64</f>
        <v>28</v>
      </c>
      <c r="Q399" s="1">
        <f t="shared" si="43"/>
        <v>83903</v>
      </c>
      <c r="R399" s="1">
        <f t="shared" si="44"/>
        <v>5031</v>
      </c>
      <c r="S399" s="1">
        <f t="shared" si="45"/>
        <v>4025</v>
      </c>
      <c r="T399" s="1">
        <v>5100</v>
      </c>
      <c r="U399" s="1">
        <v>0</v>
      </c>
      <c r="V399" s="1">
        <v>730000</v>
      </c>
    </row>
    <row r="400" spans="1:22" x14ac:dyDescent="0.25">
      <c r="A400" s="5">
        <f t="shared" si="42"/>
        <v>21134</v>
      </c>
      <c r="B400" s="1">
        <v>2</v>
      </c>
      <c r="C400" s="1" t="s">
        <v>31</v>
      </c>
      <c r="D400" s="1">
        <v>15</v>
      </c>
      <c r="E400" s="1" t="s">
        <v>110</v>
      </c>
      <c r="F400" s="1">
        <v>12</v>
      </c>
      <c r="G400" s="1">
        <v>2</v>
      </c>
      <c r="H400" s="1">
        <v>2</v>
      </c>
      <c r="I400" s="1">
        <v>30</v>
      </c>
      <c r="K400" s="1">
        <f>最重要的表!W65</f>
        <v>40900</v>
      </c>
      <c r="L400" s="1">
        <f>最重要的表!X65</f>
        <v>2454</v>
      </c>
      <c r="M400" s="1">
        <f>最重要的表!Y65</f>
        <v>1964</v>
      </c>
      <c r="N400" s="1">
        <f>最重要的表!Z65</f>
        <v>634</v>
      </c>
      <c r="O400" s="1">
        <f>最重要的表!AA65</f>
        <v>38</v>
      </c>
      <c r="P400" s="1">
        <f>最重要的表!AB65</f>
        <v>30</v>
      </c>
      <c r="Q400" s="1">
        <f t="shared" si="43"/>
        <v>90986</v>
      </c>
      <c r="R400" s="1">
        <f t="shared" si="44"/>
        <v>5456</v>
      </c>
      <c r="S400" s="1">
        <f t="shared" si="45"/>
        <v>4334</v>
      </c>
      <c r="T400" s="1">
        <v>5400</v>
      </c>
      <c r="U400" s="1">
        <v>0</v>
      </c>
      <c r="V400" s="1">
        <v>870000</v>
      </c>
    </row>
    <row r="401" spans="1:22" x14ac:dyDescent="0.25">
      <c r="A401" s="5">
        <f t="shared" si="42"/>
        <v>21135</v>
      </c>
      <c r="B401" s="1">
        <v>2</v>
      </c>
      <c r="C401" s="1" t="s">
        <v>31</v>
      </c>
      <c r="D401" s="1">
        <v>15</v>
      </c>
      <c r="E401" s="1" t="s">
        <v>111</v>
      </c>
      <c r="F401" s="1">
        <v>13</v>
      </c>
      <c r="G401" s="1">
        <v>2</v>
      </c>
      <c r="H401" s="1">
        <v>3</v>
      </c>
      <c r="I401" s="1">
        <v>30</v>
      </c>
      <c r="K401" s="1">
        <f>最重要的表!W66</f>
        <v>44034</v>
      </c>
      <c r="L401" s="1">
        <f>最重要的表!X66</f>
        <v>2642</v>
      </c>
      <c r="M401" s="1">
        <f>最重要的表!Y66</f>
        <v>2114</v>
      </c>
      <c r="N401" s="1">
        <f>最重要的表!Z66</f>
        <v>684</v>
      </c>
      <c r="O401" s="1">
        <f>最重要的表!AA66</f>
        <v>41</v>
      </c>
      <c r="P401" s="1">
        <f>最重要的表!AB66</f>
        <v>33</v>
      </c>
      <c r="Q401" s="1">
        <f t="shared" si="43"/>
        <v>98070</v>
      </c>
      <c r="R401" s="1">
        <f t="shared" si="44"/>
        <v>5881</v>
      </c>
      <c r="S401" s="1">
        <f t="shared" si="45"/>
        <v>4721</v>
      </c>
      <c r="T401" s="1">
        <v>6000</v>
      </c>
      <c r="U401" s="1">
        <v>0</v>
      </c>
      <c r="V401" s="1">
        <v>1050000</v>
      </c>
    </row>
    <row r="402" spans="1:22" x14ac:dyDescent="0.25">
      <c r="A402" s="5">
        <f t="shared" si="42"/>
        <v>21141</v>
      </c>
      <c r="B402" s="1">
        <v>2</v>
      </c>
      <c r="C402" s="1" t="s">
        <v>31</v>
      </c>
      <c r="D402" s="1">
        <v>15</v>
      </c>
      <c r="E402" s="1" t="s">
        <v>112</v>
      </c>
      <c r="F402" s="1">
        <v>14</v>
      </c>
      <c r="G402" s="1">
        <v>2</v>
      </c>
      <c r="H402" s="1">
        <v>4</v>
      </c>
      <c r="I402" s="1">
        <v>40</v>
      </c>
      <c r="K402" s="1">
        <f>最重要的表!W67</f>
        <v>47167</v>
      </c>
      <c r="L402" s="1">
        <f>最重要的表!X67</f>
        <v>2830</v>
      </c>
      <c r="M402" s="1">
        <f>最重要的表!Y67</f>
        <v>2264</v>
      </c>
      <c r="N402" s="1">
        <f>最重要的表!Z67</f>
        <v>734</v>
      </c>
      <c r="O402" s="1">
        <f>最重要的表!AA67</f>
        <v>44</v>
      </c>
      <c r="P402" s="1">
        <f>最重要的表!AB67</f>
        <v>35</v>
      </c>
      <c r="Q402" s="1">
        <f t="shared" si="43"/>
        <v>105153</v>
      </c>
      <c r="R402" s="1">
        <f t="shared" si="44"/>
        <v>6306</v>
      </c>
      <c r="S402" s="1">
        <f t="shared" si="45"/>
        <v>5029</v>
      </c>
      <c r="T402" s="1">
        <v>6900</v>
      </c>
      <c r="U402" s="1">
        <v>4</v>
      </c>
      <c r="V402" s="1">
        <v>1270000</v>
      </c>
    </row>
    <row r="403" spans="1:22" x14ac:dyDescent="0.25">
      <c r="A403" s="5">
        <f t="shared" si="42"/>
        <v>21142</v>
      </c>
      <c r="B403" s="1">
        <v>2</v>
      </c>
      <c r="C403" s="1" t="s">
        <v>31</v>
      </c>
      <c r="D403" s="1">
        <v>15</v>
      </c>
      <c r="E403" s="1" t="s">
        <v>46</v>
      </c>
      <c r="F403" s="1">
        <v>15</v>
      </c>
      <c r="G403" s="1">
        <v>3</v>
      </c>
      <c r="H403" s="1">
        <v>0</v>
      </c>
      <c r="I403" s="1">
        <v>40</v>
      </c>
      <c r="K403" s="6">
        <f>最重要的表!W68</f>
        <v>55417</v>
      </c>
      <c r="L403" s="7">
        <f>最重要的表!X68</f>
        <v>3325</v>
      </c>
      <c r="M403" s="8">
        <f>最重要的表!Y68</f>
        <v>2660</v>
      </c>
      <c r="N403" s="6">
        <f>最重要的表!Z68</f>
        <v>850</v>
      </c>
      <c r="O403" s="7">
        <f>最重要的表!AA68</f>
        <v>51</v>
      </c>
      <c r="P403" s="8">
        <f>最重要的表!AB68</f>
        <v>41</v>
      </c>
      <c r="Q403" s="6">
        <f t="shared" si="43"/>
        <v>122567</v>
      </c>
      <c r="R403" s="7">
        <f t="shared" si="44"/>
        <v>7354</v>
      </c>
      <c r="S403" s="8">
        <f t="shared" si="45"/>
        <v>5899</v>
      </c>
      <c r="T403" s="6">
        <v>8100</v>
      </c>
      <c r="U403" s="7">
        <v>0</v>
      </c>
      <c r="V403" s="8">
        <v>1500000</v>
      </c>
    </row>
    <row r="404" spans="1:22" x14ac:dyDescent="0.25">
      <c r="A404" s="5">
        <f t="shared" si="42"/>
        <v>21143</v>
      </c>
      <c r="B404" s="1">
        <v>2</v>
      </c>
      <c r="C404" s="1" t="s">
        <v>31</v>
      </c>
      <c r="D404" s="1">
        <v>15</v>
      </c>
      <c r="E404" s="1" t="s">
        <v>196</v>
      </c>
      <c r="F404" s="1">
        <v>16</v>
      </c>
      <c r="G404" s="1">
        <v>3</v>
      </c>
      <c r="H404" s="1">
        <v>1</v>
      </c>
      <c r="I404" s="1">
        <v>40</v>
      </c>
      <c r="K404" s="1">
        <f>最重要的表!W69</f>
        <v>58567</v>
      </c>
      <c r="L404" s="1">
        <f>最重要的表!X69</f>
        <v>3514</v>
      </c>
      <c r="M404" s="1">
        <f>最重要的表!Y69</f>
        <v>2812</v>
      </c>
      <c r="N404" s="1">
        <f>最重要的表!Z69</f>
        <v>900</v>
      </c>
      <c r="O404" s="1">
        <f>最重要的表!AA69</f>
        <v>54</v>
      </c>
      <c r="P404" s="1">
        <f>最重要的表!AB69</f>
        <v>43</v>
      </c>
      <c r="Q404" s="1">
        <f t="shared" si="43"/>
        <v>129667</v>
      </c>
      <c r="R404" s="1">
        <f t="shared" si="44"/>
        <v>7780</v>
      </c>
      <c r="S404" s="1">
        <f t="shared" si="45"/>
        <v>6209</v>
      </c>
      <c r="T404" s="1">
        <v>9000</v>
      </c>
      <c r="U404" s="1">
        <v>0</v>
      </c>
      <c r="V404" s="1">
        <v>1760000</v>
      </c>
    </row>
    <row r="405" spans="1:22" x14ac:dyDescent="0.25">
      <c r="A405" s="5">
        <f t="shared" si="42"/>
        <v>21144</v>
      </c>
      <c r="B405" s="1">
        <v>2</v>
      </c>
      <c r="C405" s="1" t="s">
        <v>31</v>
      </c>
      <c r="D405" s="1">
        <v>15</v>
      </c>
      <c r="E405" s="1" t="s">
        <v>197</v>
      </c>
      <c r="F405" s="1">
        <v>17</v>
      </c>
      <c r="G405" s="1">
        <v>3</v>
      </c>
      <c r="H405" s="1">
        <v>2</v>
      </c>
      <c r="I405" s="1">
        <v>40</v>
      </c>
      <c r="K405" s="1">
        <f>最重要的表!W70</f>
        <v>61717</v>
      </c>
      <c r="L405" s="1">
        <f>最重要的表!X70</f>
        <v>3703</v>
      </c>
      <c r="M405" s="1">
        <f>最重要的表!Y70</f>
        <v>2963</v>
      </c>
      <c r="N405" s="1">
        <f>最重要的表!Z70</f>
        <v>950</v>
      </c>
      <c r="O405" s="1">
        <f>最重要的表!AA70</f>
        <v>57</v>
      </c>
      <c r="P405" s="1">
        <f>最重要的表!AB70</f>
        <v>46</v>
      </c>
      <c r="Q405" s="1">
        <f t="shared" si="43"/>
        <v>136767</v>
      </c>
      <c r="R405" s="1">
        <f t="shared" si="44"/>
        <v>8206</v>
      </c>
      <c r="S405" s="1">
        <f t="shared" si="45"/>
        <v>6597</v>
      </c>
      <c r="T405" s="1">
        <v>10200</v>
      </c>
      <c r="U405" s="1">
        <v>0</v>
      </c>
      <c r="V405" s="1">
        <v>2000000</v>
      </c>
    </row>
    <row r="406" spans="1:22" x14ac:dyDescent="0.25">
      <c r="A406" s="5">
        <f t="shared" si="42"/>
        <v>21145</v>
      </c>
      <c r="B406" s="1">
        <v>2</v>
      </c>
      <c r="C406" s="1" t="s">
        <v>31</v>
      </c>
      <c r="D406" s="1">
        <v>15</v>
      </c>
      <c r="E406" s="1" t="s">
        <v>198</v>
      </c>
      <c r="F406" s="1">
        <v>18</v>
      </c>
      <c r="G406" s="1">
        <v>3</v>
      </c>
      <c r="H406" s="1">
        <v>3</v>
      </c>
      <c r="I406" s="1">
        <v>40</v>
      </c>
      <c r="K406" s="1">
        <f>最重要的表!W71</f>
        <v>64867</v>
      </c>
      <c r="L406" s="1">
        <f>最重要的表!X71</f>
        <v>3892</v>
      </c>
      <c r="M406" s="1">
        <f>最重要的表!Y71</f>
        <v>3114</v>
      </c>
      <c r="N406" s="1">
        <f>最重要的表!Z71</f>
        <v>1000</v>
      </c>
      <c r="O406" s="1">
        <f>最重要的表!AA71</f>
        <v>60</v>
      </c>
      <c r="P406" s="1">
        <f>最重要的表!AB71</f>
        <v>48</v>
      </c>
      <c r="Q406" s="1">
        <f t="shared" si="43"/>
        <v>143867</v>
      </c>
      <c r="R406" s="1">
        <f t="shared" si="44"/>
        <v>8632</v>
      </c>
      <c r="S406" s="1">
        <f t="shared" si="45"/>
        <v>6906</v>
      </c>
      <c r="T406" s="1">
        <v>11100</v>
      </c>
      <c r="U406" s="1">
        <v>0</v>
      </c>
      <c r="V406" s="1">
        <v>2300000</v>
      </c>
    </row>
    <row r="407" spans="1:22" x14ac:dyDescent="0.25">
      <c r="A407" s="5">
        <f t="shared" ref="A407:A470" si="46">A402+10</f>
        <v>21151</v>
      </c>
      <c r="B407" s="1">
        <v>2</v>
      </c>
      <c r="C407" s="1" t="s">
        <v>31</v>
      </c>
      <c r="D407" s="1">
        <v>15</v>
      </c>
      <c r="E407" s="1" t="s">
        <v>199</v>
      </c>
      <c r="F407" s="1">
        <v>19</v>
      </c>
      <c r="G407" s="1">
        <v>3</v>
      </c>
      <c r="H407" s="1">
        <v>4</v>
      </c>
      <c r="I407" s="1">
        <v>50</v>
      </c>
      <c r="K407" s="1">
        <f>最重要的表!W72</f>
        <v>68017</v>
      </c>
      <c r="L407" s="1">
        <f>最重要的表!X72</f>
        <v>4081</v>
      </c>
      <c r="M407" s="1">
        <f>最重要的表!Y72</f>
        <v>3265</v>
      </c>
      <c r="N407" s="1">
        <f>最重要的表!Z72</f>
        <v>1050</v>
      </c>
      <c r="O407" s="1">
        <f>最重要的表!AA72</f>
        <v>63</v>
      </c>
      <c r="P407" s="1">
        <f>最重要的表!AB72</f>
        <v>50</v>
      </c>
      <c r="Q407" s="1">
        <f t="shared" si="43"/>
        <v>150967</v>
      </c>
      <c r="R407" s="1">
        <f t="shared" si="44"/>
        <v>9058</v>
      </c>
      <c r="S407" s="1">
        <f t="shared" si="45"/>
        <v>7215</v>
      </c>
      <c r="T407" s="1">
        <v>12600</v>
      </c>
      <c r="U407" s="1">
        <v>6</v>
      </c>
      <c r="V407" s="1">
        <v>2600000</v>
      </c>
    </row>
    <row r="408" spans="1:22" x14ac:dyDescent="0.25">
      <c r="A408" s="5">
        <f t="shared" si="46"/>
        <v>21152</v>
      </c>
      <c r="B408" s="1">
        <v>2</v>
      </c>
      <c r="C408" s="1" t="s">
        <v>31</v>
      </c>
      <c r="D408" s="1">
        <v>15</v>
      </c>
      <c r="E408" s="1" t="s">
        <v>200</v>
      </c>
      <c r="F408" s="1">
        <v>20</v>
      </c>
      <c r="G408" s="1">
        <v>4</v>
      </c>
      <c r="H408" s="1">
        <v>0</v>
      </c>
      <c r="I408" s="1">
        <v>50</v>
      </c>
      <c r="K408" s="6">
        <f>最重要的表!W73</f>
        <v>76334</v>
      </c>
      <c r="L408" s="7">
        <f>最重要的表!X73</f>
        <v>4580</v>
      </c>
      <c r="M408" s="8">
        <f>最重要的表!Y73</f>
        <v>3664</v>
      </c>
      <c r="N408" s="6">
        <f>最重要的表!Z73</f>
        <v>1167</v>
      </c>
      <c r="O408" s="7">
        <f>最重要的表!AA73</f>
        <v>70</v>
      </c>
      <c r="P408" s="8">
        <f>最重要的表!AB73</f>
        <v>56</v>
      </c>
      <c r="Q408" s="6">
        <f t="shared" si="43"/>
        <v>168527</v>
      </c>
      <c r="R408" s="7">
        <f t="shared" si="44"/>
        <v>10110</v>
      </c>
      <c r="S408" s="8">
        <f t="shared" si="45"/>
        <v>8088</v>
      </c>
      <c r="T408" s="6">
        <v>14100</v>
      </c>
      <c r="U408" s="7">
        <v>0</v>
      </c>
      <c r="V408" s="8">
        <v>2900000</v>
      </c>
    </row>
    <row r="409" spans="1:22" x14ac:dyDescent="0.25">
      <c r="A409" s="5">
        <f t="shared" si="46"/>
        <v>21153</v>
      </c>
      <c r="B409" s="1">
        <v>2</v>
      </c>
      <c r="C409" s="1" t="s">
        <v>31</v>
      </c>
      <c r="D409" s="1">
        <v>15</v>
      </c>
      <c r="E409" s="1" t="s">
        <v>201</v>
      </c>
      <c r="F409" s="1">
        <v>21</v>
      </c>
      <c r="G409" s="1">
        <v>4</v>
      </c>
      <c r="H409" s="1">
        <v>1</v>
      </c>
      <c r="I409" s="1">
        <v>50</v>
      </c>
      <c r="K409" s="1">
        <f>最重要的表!W74</f>
        <v>80117</v>
      </c>
      <c r="L409" s="1">
        <f>最重要的表!X74</f>
        <v>4807</v>
      </c>
      <c r="M409" s="1">
        <f>最重要的表!Y74</f>
        <v>3846</v>
      </c>
      <c r="N409" s="1">
        <f>最重要的表!Z74</f>
        <v>1234</v>
      </c>
      <c r="O409" s="1">
        <f>最重要的表!AA74</f>
        <v>74</v>
      </c>
      <c r="P409" s="1">
        <f>最重要的表!AB74</f>
        <v>59</v>
      </c>
      <c r="Q409" s="1">
        <f t="shared" si="43"/>
        <v>177603</v>
      </c>
      <c r="R409" s="1">
        <f t="shared" si="44"/>
        <v>10653</v>
      </c>
      <c r="S409" s="1">
        <f t="shared" si="45"/>
        <v>8507</v>
      </c>
      <c r="T409" s="1">
        <v>15600</v>
      </c>
      <c r="U409" s="1">
        <v>0</v>
      </c>
      <c r="V409" s="1">
        <v>3200000</v>
      </c>
    </row>
    <row r="410" spans="1:22" x14ac:dyDescent="0.25">
      <c r="A410" s="5">
        <f t="shared" si="46"/>
        <v>21154</v>
      </c>
      <c r="B410" s="1">
        <v>2</v>
      </c>
      <c r="C410" s="1" t="s">
        <v>31</v>
      </c>
      <c r="D410" s="1">
        <v>15</v>
      </c>
      <c r="E410" s="1" t="s">
        <v>202</v>
      </c>
      <c r="F410" s="1">
        <v>22</v>
      </c>
      <c r="G410" s="1">
        <v>4</v>
      </c>
      <c r="H410" s="1">
        <v>2</v>
      </c>
      <c r="I410" s="1">
        <v>50</v>
      </c>
      <c r="K410" s="1">
        <f>最重要的表!W75</f>
        <v>83900</v>
      </c>
      <c r="L410" s="1">
        <f>最重要的表!X75</f>
        <v>5034</v>
      </c>
      <c r="M410" s="1">
        <f>最重要的表!Y75</f>
        <v>4028</v>
      </c>
      <c r="N410" s="1">
        <f>最重要的表!Z75</f>
        <v>1300</v>
      </c>
      <c r="O410" s="1">
        <f>最重要的表!AA75</f>
        <v>78</v>
      </c>
      <c r="P410" s="1">
        <f>最重要的表!AB75</f>
        <v>62</v>
      </c>
      <c r="Q410" s="1">
        <f t="shared" si="43"/>
        <v>186600</v>
      </c>
      <c r="R410" s="1">
        <f t="shared" si="44"/>
        <v>11196</v>
      </c>
      <c r="S410" s="1">
        <f t="shared" si="45"/>
        <v>8926</v>
      </c>
      <c r="T410" s="1">
        <v>17100</v>
      </c>
      <c r="U410" s="1">
        <v>0</v>
      </c>
      <c r="V410" s="1">
        <v>3600000</v>
      </c>
    </row>
    <row r="411" spans="1:22" x14ac:dyDescent="0.25">
      <c r="A411" s="5">
        <f t="shared" si="46"/>
        <v>21155</v>
      </c>
      <c r="B411" s="1">
        <v>2</v>
      </c>
      <c r="C411" s="1" t="s">
        <v>31</v>
      </c>
      <c r="D411" s="1">
        <v>15</v>
      </c>
      <c r="E411" s="1" t="s">
        <v>203</v>
      </c>
      <c r="F411" s="1">
        <v>23</v>
      </c>
      <c r="G411" s="1">
        <v>4</v>
      </c>
      <c r="H411" s="1">
        <v>3</v>
      </c>
      <c r="I411" s="1">
        <v>50</v>
      </c>
      <c r="K411" s="1">
        <f>最重要的表!W76</f>
        <v>87684</v>
      </c>
      <c r="L411" s="1">
        <f>最重要的表!X76</f>
        <v>5261</v>
      </c>
      <c r="M411" s="1">
        <f>最重要的表!Y76</f>
        <v>4209</v>
      </c>
      <c r="N411" s="1">
        <f>最重要的表!Z76</f>
        <v>1367</v>
      </c>
      <c r="O411" s="1">
        <f>最重要的表!AA76</f>
        <v>82</v>
      </c>
      <c r="P411" s="1">
        <f>最重要的表!AB76</f>
        <v>66</v>
      </c>
      <c r="Q411" s="1">
        <f t="shared" si="43"/>
        <v>195677</v>
      </c>
      <c r="R411" s="1">
        <f t="shared" si="44"/>
        <v>11739</v>
      </c>
      <c r="S411" s="1">
        <f t="shared" si="45"/>
        <v>9423</v>
      </c>
      <c r="T411" s="1">
        <v>18600</v>
      </c>
      <c r="U411" s="1">
        <v>0</v>
      </c>
      <c r="V411" s="1">
        <v>4000000</v>
      </c>
    </row>
    <row r="412" spans="1:22" x14ac:dyDescent="0.25">
      <c r="A412" s="5">
        <f t="shared" si="46"/>
        <v>21161</v>
      </c>
      <c r="B412" s="1">
        <v>2</v>
      </c>
      <c r="C412" s="1" t="s">
        <v>31</v>
      </c>
      <c r="D412" s="1">
        <v>15</v>
      </c>
      <c r="E412" s="1" t="s">
        <v>204</v>
      </c>
      <c r="F412" s="1">
        <v>24</v>
      </c>
      <c r="G412" s="1">
        <v>4</v>
      </c>
      <c r="H412" s="1">
        <v>4</v>
      </c>
      <c r="I412" s="1">
        <v>60</v>
      </c>
      <c r="K412" s="1">
        <f>最重要的表!W77</f>
        <v>91467</v>
      </c>
      <c r="L412" s="1">
        <f>最重要的表!X77</f>
        <v>5488</v>
      </c>
      <c r="M412" s="1">
        <f>最重要的表!Y77</f>
        <v>4391</v>
      </c>
      <c r="N412" s="1">
        <f>最重要的表!Z77</f>
        <v>1434</v>
      </c>
      <c r="O412" s="1">
        <f>最重要的表!AA77</f>
        <v>86</v>
      </c>
      <c r="P412" s="1">
        <f>最重要的表!AB77</f>
        <v>69</v>
      </c>
      <c r="Q412" s="1">
        <f t="shared" si="43"/>
        <v>204753</v>
      </c>
      <c r="R412" s="1">
        <f t="shared" si="44"/>
        <v>12282</v>
      </c>
      <c r="S412" s="1">
        <f t="shared" si="45"/>
        <v>9842</v>
      </c>
      <c r="T412" s="1">
        <v>20100</v>
      </c>
      <c r="U412" s="1">
        <v>8</v>
      </c>
      <c r="V412" s="1">
        <v>4400000</v>
      </c>
    </row>
    <row r="413" spans="1:22" x14ac:dyDescent="0.25">
      <c r="A413" s="5">
        <f t="shared" si="46"/>
        <v>21162</v>
      </c>
      <c r="B413" s="1">
        <v>2</v>
      </c>
      <c r="C413" s="1" t="s">
        <v>31</v>
      </c>
      <c r="D413" s="1">
        <v>15</v>
      </c>
      <c r="E413" s="1" t="s">
        <v>205</v>
      </c>
      <c r="F413" s="1">
        <v>25</v>
      </c>
      <c r="G413" s="1">
        <v>5</v>
      </c>
      <c r="H413" s="1">
        <v>0</v>
      </c>
      <c r="I413" s="1">
        <v>60</v>
      </c>
      <c r="K413" s="6">
        <f>最重要的表!W78</f>
        <v>101534</v>
      </c>
      <c r="L413" s="7">
        <f>最重要的表!X78</f>
        <v>6092</v>
      </c>
      <c r="M413" s="8">
        <f>最重要的表!Y78</f>
        <v>4874</v>
      </c>
      <c r="N413" s="6">
        <f>最重要的表!Z78</f>
        <v>1567</v>
      </c>
      <c r="O413" s="7">
        <f>最重要的表!AA78</f>
        <v>94</v>
      </c>
      <c r="P413" s="8">
        <f>最重要的表!AB78</f>
        <v>76</v>
      </c>
      <c r="Q413" s="6">
        <f t="shared" si="43"/>
        <v>225327</v>
      </c>
      <c r="R413" s="7">
        <f t="shared" si="44"/>
        <v>13518</v>
      </c>
      <c r="S413" s="8">
        <f t="shared" si="45"/>
        <v>10878</v>
      </c>
      <c r="T413" s="6">
        <v>21600</v>
      </c>
      <c r="U413" s="7">
        <v>0</v>
      </c>
      <c r="V413" s="8">
        <v>4800000</v>
      </c>
    </row>
    <row r="414" spans="1:22" x14ac:dyDescent="0.25">
      <c r="A414" s="5">
        <f t="shared" si="46"/>
        <v>21163</v>
      </c>
      <c r="B414" s="1">
        <v>2</v>
      </c>
      <c r="C414" s="1" t="s">
        <v>31</v>
      </c>
      <c r="D414" s="1">
        <v>15</v>
      </c>
      <c r="E414" s="1" t="s">
        <v>206</v>
      </c>
      <c r="F414" s="1">
        <v>26</v>
      </c>
      <c r="G414" s="1">
        <v>5</v>
      </c>
      <c r="H414" s="1">
        <v>1</v>
      </c>
      <c r="I414" s="1">
        <v>60</v>
      </c>
      <c r="K414" s="1">
        <f>最重要的表!W79</f>
        <v>106567</v>
      </c>
      <c r="L414" s="1">
        <f>最重要的表!X79</f>
        <v>6394</v>
      </c>
      <c r="M414" s="1">
        <f>最重要的表!Y79</f>
        <v>5116</v>
      </c>
      <c r="N414" s="1">
        <f>最重要的表!Z79</f>
        <v>1650</v>
      </c>
      <c r="O414" s="1">
        <f>最重要的表!AA79</f>
        <v>99</v>
      </c>
      <c r="P414" s="1">
        <f>最重要的表!AB79</f>
        <v>79</v>
      </c>
      <c r="Q414" s="1">
        <f t="shared" si="43"/>
        <v>236917</v>
      </c>
      <c r="R414" s="1">
        <f t="shared" si="44"/>
        <v>14215</v>
      </c>
      <c r="S414" s="1">
        <f t="shared" si="45"/>
        <v>11357</v>
      </c>
      <c r="T414" s="1">
        <v>23400</v>
      </c>
      <c r="U414" s="1">
        <v>0</v>
      </c>
      <c r="V414" s="1">
        <v>5200000</v>
      </c>
    </row>
    <row r="415" spans="1:22" x14ac:dyDescent="0.25">
      <c r="A415" s="5">
        <f t="shared" si="46"/>
        <v>21164</v>
      </c>
      <c r="B415" s="1">
        <v>2</v>
      </c>
      <c r="C415" s="1" t="s">
        <v>31</v>
      </c>
      <c r="D415" s="1">
        <v>15</v>
      </c>
      <c r="E415" s="1" t="s">
        <v>207</v>
      </c>
      <c r="F415" s="1">
        <v>27</v>
      </c>
      <c r="G415" s="1">
        <v>5</v>
      </c>
      <c r="H415" s="1">
        <v>2</v>
      </c>
      <c r="I415" s="1">
        <v>60</v>
      </c>
      <c r="K415" s="1">
        <f>最重要的表!W80</f>
        <v>111600</v>
      </c>
      <c r="L415" s="1">
        <f>最重要的表!X80</f>
        <v>6696</v>
      </c>
      <c r="M415" s="1">
        <f>最重要的表!Y80</f>
        <v>5357</v>
      </c>
      <c r="N415" s="1">
        <f>最重要的表!Z80</f>
        <v>1734</v>
      </c>
      <c r="O415" s="1">
        <f>最重要的表!AA80</f>
        <v>104</v>
      </c>
      <c r="P415" s="1">
        <f>最重要的表!AB80</f>
        <v>83</v>
      </c>
      <c r="Q415" s="1">
        <f t="shared" si="43"/>
        <v>248586</v>
      </c>
      <c r="R415" s="1">
        <f t="shared" si="44"/>
        <v>14912</v>
      </c>
      <c r="S415" s="1">
        <f t="shared" si="45"/>
        <v>11914</v>
      </c>
      <c r="T415" s="1">
        <v>25200</v>
      </c>
      <c r="U415" s="1">
        <v>0</v>
      </c>
      <c r="V415" s="1">
        <v>5600000</v>
      </c>
    </row>
    <row r="416" spans="1:22" x14ac:dyDescent="0.25">
      <c r="A416" s="5">
        <f t="shared" si="46"/>
        <v>21165</v>
      </c>
      <c r="B416" s="1">
        <v>2</v>
      </c>
      <c r="C416" s="1" t="s">
        <v>31</v>
      </c>
      <c r="D416" s="1">
        <v>15</v>
      </c>
      <c r="E416" s="1" t="s">
        <v>208</v>
      </c>
      <c r="F416" s="1">
        <v>28</v>
      </c>
      <c r="G416" s="1">
        <v>5</v>
      </c>
      <c r="H416" s="1">
        <v>3</v>
      </c>
      <c r="I416" s="1">
        <v>60</v>
      </c>
      <c r="K416" s="1">
        <f>最重要的表!W81</f>
        <v>116634</v>
      </c>
      <c r="L416" s="1">
        <f>最重要的表!X81</f>
        <v>6998</v>
      </c>
      <c r="M416" s="1">
        <f>最重要的表!Y81</f>
        <v>5599</v>
      </c>
      <c r="N416" s="1">
        <f>最重要的表!Z81</f>
        <v>1817</v>
      </c>
      <c r="O416" s="1">
        <f>最重要的表!AA81</f>
        <v>109</v>
      </c>
      <c r="P416" s="1">
        <f>最重要的表!AB81</f>
        <v>87</v>
      </c>
      <c r="Q416" s="1">
        <f t="shared" ref="Q416:Q479" si="47">K416+N416*79</f>
        <v>260177</v>
      </c>
      <c r="R416" s="1">
        <f t="shared" ref="R416:R479" si="48">L416+O416*79</f>
        <v>15609</v>
      </c>
      <c r="S416" s="1">
        <f t="shared" ref="S416:S479" si="49">M416+P416*79</f>
        <v>12472</v>
      </c>
      <c r="T416" s="1">
        <v>27000</v>
      </c>
      <c r="U416" s="1">
        <v>0</v>
      </c>
      <c r="V416" s="1">
        <v>6000000</v>
      </c>
    </row>
    <row r="417" spans="1:22" x14ac:dyDescent="0.25">
      <c r="A417" s="5">
        <f t="shared" si="46"/>
        <v>21171</v>
      </c>
      <c r="B417" s="1">
        <v>2</v>
      </c>
      <c r="C417" s="1" t="s">
        <v>31</v>
      </c>
      <c r="D417" s="1">
        <v>15</v>
      </c>
      <c r="E417" s="1" t="s">
        <v>209</v>
      </c>
      <c r="F417" s="1">
        <v>29</v>
      </c>
      <c r="G417" s="1">
        <v>5</v>
      </c>
      <c r="H417" s="1">
        <v>4</v>
      </c>
      <c r="I417" s="1">
        <v>70</v>
      </c>
      <c r="K417" s="1">
        <f>最重要的表!W82</f>
        <v>121667</v>
      </c>
      <c r="L417" s="1">
        <f>最重要的表!X82</f>
        <v>7300</v>
      </c>
      <c r="M417" s="1">
        <f>最重要的表!Y82</f>
        <v>5840</v>
      </c>
      <c r="N417" s="1">
        <f>最重要的表!Z82</f>
        <v>1900</v>
      </c>
      <c r="O417" s="1">
        <f>最重要的表!AA82</f>
        <v>114</v>
      </c>
      <c r="P417" s="1">
        <f>最重要的表!AB82</f>
        <v>91</v>
      </c>
      <c r="Q417" s="1">
        <f t="shared" si="47"/>
        <v>271767</v>
      </c>
      <c r="R417" s="1">
        <f t="shared" si="48"/>
        <v>16306</v>
      </c>
      <c r="S417" s="1">
        <f t="shared" si="49"/>
        <v>13029</v>
      </c>
      <c r="T417" s="1">
        <v>28800</v>
      </c>
      <c r="U417" s="1">
        <v>10</v>
      </c>
      <c r="V417" s="1">
        <v>6400000</v>
      </c>
    </row>
    <row r="418" spans="1:22" x14ac:dyDescent="0.25">
      <c r="A418" s="5">
        <f t="shared" si="46"/>
        <v>21172</v>
      </c>
      <c r="B418" s="1">
        <v>2</v>
      </c>
      <c r="C418" s="1" t="s">
        <v>31</v>
      </c>
      <c r="D418" s="1">
        <v>15</v>
      </c>
      <c r="E418" s="1" t="s">
        <v>395</v>
      </c>
      <c r="F418" s="1">
        <v>30</v>
      </c>
      <c r="G418" s="1">
        <v>6</v>
      </c>
      <c r="H418" s="1">
        <v>0</v>
      </c>
      <c r="I418" s="1">
        <v>70</v>
      </c>
      <c r="K418" s="6">
        <f>最重要的表!W83</f>
        <v>135034</v>
      </c>
      <c r="L418" s="7">
        <f>最重要的表!X83</f>
        <v>8102</v>
      </c>
      <c r="M418" s="8">
        <f>最重要的表!Y83</f>
        <v>6482</v>
      </c>
      <c r="N418" s="6">
        <f>最重要的表!Z83</f>
        <v>2084</v>
      </c>
      <c r="O418" s="7">
        <f>最重要的表!AA83</f>
        <v>125</v>
      </c>
      <c r="P418" s="8">
        <f>最重要的表!AB83</f>
        <v>100</v>
      </c>
      <c r="Q418" s="6">
        <f t="shared" si="47"/>
        <v>299670</v>
      </c>
      <c r="R418" s="7">
        <f t="shared" si="48"/>
        <v>17977</v>
      </c>
      <c r="S418" s="8">
        <f t="shared" si="49"/>
        <v>14382</v>
      </c>
      <c r="T418" s="1">
        <v>30600</v>
      </c>
      <c r="U418" s="1">
        <v>0</v>
      </c>
      <c r="V418" s="8">
        <v>6800000</v>
      </c>
    </row>
    <row r="419" spans="1:22" x14ac:dyDescent="0.25">
      <c r="A419" s="5">
        <f t="shared" si="46"/>
        <v>21173</v>
      </c>
      <c r="B419" s="1">
        <v>2</v>
      </c>
      <c r="C419" s="1" t="s">
        <v>31</v>
      </c>
      <c r="D419" s="1">
        <v>15</v>
      </c>
      <c r="E419" s="1" t="s">
        <v>501</v>
      </c>
      <c r="F419" s="1">
        <v>31</v>
      </c>
      <c r="G419" s="1">
        <v>6</v>
      </c>
      <c r="H419" s="1">
        <v>1</v>
      </c>
      <c r="I419" s="1">
        <v>70</v>
      </c>
      <c r="K419" s="1">
        <f>最重要的表!W84</f>
        <v>141734</v>
      </c>
      <c r="L419" s="1">
        <f>最重要的表!X84</f>
        <v>8504</v>
      </c>
      <c r="M419" s="1">
        <f>最重要的表!Y84</f>
        <v>6804</v>
      </c>
      <c r="N419" s="1">
        <f>最重要的表!Z84</f>
        <v>2200</v>
      </c>
      <c r="O419" s="1">
        <f>最重要的表!AA84</f>
        <v>132</v>
      </c>
      <c r="P419" s="1">
        <f>最重要的表!AB84</f>
        <v>106</v>
      </c>
      <c r="Q419" s="1">
        <f t="shared" si="47"/>
        <v>315534</v>
      </c>
      <c r="R419" s="1">
        <f t="shared" si="48"/>
        <v>18932</v>
      </c>
      <c r="S419" s="1">
        <f t="shared" si="49"/>
        <v>15178</v>
      </c>
      <c r="T419" s="1">
        <v>32400</v>
      </c>
      <c r="U419" s="1">
        <v>0</v>
      </c>
      <c r="V419" s="1">
        <v>7200000</v>
      </c>
    </row>
    <row r="420" spans="1:22" x14ac:dyDescent="0.25">
      <c r="A420" s="5">
        <f t="shared" si="46"/>
        <v>21174</v>
      </c>
      <c r="B420" s="1">
        <v>2</v>
      </c>
      <c r="C420" s="1" t="s">
        <v>31</v>
      </c>
      <c r="D420" s="1">
        <v>15</v>
      </c>
      <c r="E420" s="1" t="s">
        <v>502</v>
      </c>
      <c r="F420" s="1">
        <v>32</v>
      </c>
      <c r="G420" s="1">
        <v>6</v>
      </c>
      <c r="H420" s="1">
        <v>2</v>
      </c>
      <c r="I420" s="1">
        <v>70</v>
      </c>
      <c r="K420" s="1">
        <f>最重要的表!W85</f>
        <v>148434</v>
      </c>
      <c r="L420" s="1">
        <f>最重要的表!X85</f>
        <v>8906</v>
      </c>
      <c r="M420" s="1">
        <f>最重要的表!Y85</f>
        <v>7125</v>
      </c>
      <c r="N420" s="1">
        <f>最重要的表!Z85</f>
        <v>2317</v>
      </c>
      <c r="O420" s="1">
        <f>最重要的表!AA85</f>
        <v>139</v>
      </c>
      <c r="P420" s="1">
        <f>最重要的表!AB85</f>
        <v>111</v>
      </c>
      <c r="Q420" s="1">
        <f t="shared" si="47"/>
        <v>331477</v>
      </c>
      <c r="R420" s="1">
        <f t="shared" si="48"/>
        <v>19887</v>
      </c>
      <c r="S420" s="1">
        <f t="shared" si="49"/>
        <v>15894</v>
      </c>
      <c r="T420" s="1">
        <v>34200</v>
      </c>
      <c r="U420" s="1">
        <v>0</v>
      </c>
      <c r="V420" s="1">
        <v>7600000</v>
      </c>
    </row>
    <row r="421" spans="1:22" x14ac:dyDescent="0.25">
      <c r="A421" s="5">
        <f t="shared" si="46"/>
        <v>21175</v>
      </c>
      <c r="B421" s="1">
        <v>2</v>
      </c>
      <c r="C421" s="1" t="s">
        <v>31</v>
      </c>
      <c r="D421" s="1">
        <v>15</v>
      </c>
      <c r="E421" s="1" t="s">
        <v>503</v>
      </c>
      <c r="F421" s="1">
        <v>33</v>
      </c>
      <c r="G421" s="1">
        <v>6</v>
      </c>
      <c r="H421" s="1">
        <v>3</v>
      </c>
      <c r="I421" s="1">
        <v>70</v>
      </c>
      <c r="K421" s="1">
        <f>最重要的表!W86</f>
        <v>155134</v>
      </c>
      <c r="L421" s="1">
        <f>最重要的表!X86</f>
        <v>9308</v>
      </c>
      <c r="M421" s="1">
        <f>最重要的表!Y86</f>
        <v>7447</v>
      </c>
      <c r="N421" s="1">
        <f>最重要的表!Z86</f>
        <v>2434</v>
      </c>
      <c r="O421" s="1">
        <f>最重要的表!AA86</f>
        <v>146</v>
      </c>
      <c r="P421" s="1">
        <f>最重要的表!AB86</f>
        <v>117</v>
      </c>
      <c r="Q421" s="1">
        <f t="shared" si="47"/>
        <v>347420</v>
      </c>
      <c r="R421" s="1">
        <f t="shared" si="48"/>
        <v>20842</v>
      </c>
      <c r="S421" s="1">
        <f t="shared" si="49"/>
        <v>16690</v>
      </c>
      <c r="T421" s="1">
        <v>36000</v>
      </c>
      <c r="U421" s="1">
        <v>0</v>
      </c>
      <c r="V421" s="1">
        <v>8000000</v>
      </c>
    </row>
    <row r="422" spans="1:22" x14ac:dyDescent="0.25">
      <c r="A422" s="5">
        <f t="shared" si="46"/>
        <v>21181</v>
      </c>
      <c r="B422" s="1">
        <v>2</v>
      </c>
      <c r="C422" s="1" t="s">
        <v>31</v>
      </c>
      <c r="D422" s="1">
        <v>15</v>
      </c>
      <c r="E422" s="1" t="s">
        <v>504</v>
      </c>
      <c r="F422" s="1">
        <v>34</v>
      </c>
      <c r="G422" s="1">
        <v>6</v>
      </c>
      <c r="H422" s="1">
        <v>4</v>
      </c>
      <c r="I422" s="1">
        <v>80</v>
      </c>
      <c r="K422" s="1">
        <f>最重要的表!W87</f>
        <v>161834</v>
      </c>
      <c r="L422" s="1">
        <f>最重要的表!X87</f>
        <v>9710</v>
      </c>
      <c r="M422" s="1">
        <f>最重要的表!Y87</f>
        <v>7768</v>
      </c>
      <c r="N422" s="1">
        <f>最重要的表!Z87</f>
        <v>2550</v>
      </c>
      <c r="O422" s="1">
        <f>最重要的表!AA87</f>
        <v>153</v>
      </c>
      <c r="P422" s="1">
        <f>最重要的表!AB87</f>
        <v>122</v>
      </c>
      <c r="Q422" s="1">
        <f t="shared" si="47"/>
        <v>363284</v>
      </c>
      <c r="R422" s="1">
        <f t="shared" si="48"/>
        <v>21797</v>
      </c>
      <c r="S422" s="1">
        <f t="shared" si="49"/>
        <v>17406</v>
      </c>
      <c r="T422" s="1">
        <v>36600</v>
      </c>
      <c r="U422" s="1">
        <v>12</v>
      </c>
      <c r="V422" s="1">
        <v>8000000</v>
      </c>
    </row>
    <row r="423" spans="1:22" x14ac:dyDescent="0.25">
      <c r="A423" s="5">
        <f t="shared" si="46"/>
        <v>21182</v>
      </c>
      <c r="B423" s="1">
        <v>2</v>
      </c>
      <c r="C423" s="1" t="s">
        <v>31</v>
      </c>
      <c r="D423" s="1">
        <v>15</v>
      </c>
      <c r="E423" s="1" t="s">
        <v>505</v>
      </c>
      <c r="F423" s="1">
        <v>35</v>
      </c>
      <c r="G423" s="1">
        <v>7</v>
      </c>
      <c r="H423" s="1">
        <v>0</v>
      </c>
      <c r="I423" s="1">
        <v>80</v>
      </c>
      <c r="K423" s="6">
        <f>最重要的表!W88</f>
        <v>179600</v>
      </c>
      <c r="L423" s="7">
        <f>最重要的表!X88</f>
        <v>10776</v>
      </c>
      <c r="M423" s="8">
        <f>最重要的表!Y88</f>
        <v>8621</v>
      </c>
      <c r="N423" s="6">
        <f>最重要的表!Z88</f>
        <v>2784</v>
      </c>
      <c r="O423" s="7">
        <f>最重要的表!AA88</f>
        <v>167</v>
      </c>
      <c r="P423" s="8">
        <f>最重要的表!AB88</f>
        <v>134</v>
      </c>
      <c r="Q423" s="6">
        <f t="shared" si="47"/>
        <v>399536</v>
      </c>
      <c r="R423" s="7">
        <f t="shared" si="48"/>
        <v>23969</v>
      </c>
      <c r="S423" s="8">
        <f t="shared" si="49"/>
        <v>19207</v>
      </c>
      <c r="T423" s="1">
        <v>37200</v>
      </c>
      <c r="U423" s="1">
        <v>0</v>
      </c>
      <c r="V423" s="1">
        <v>8100000</v>
      </c>
    </row>
    <row r="424" spans="1:22" x14ac:dyDescent="0.25">
      <c r="A424" s="5">
        <f t="shared" si="46"/>
        <v>21183</v>
      </c>
      <c r="B424" s="1">
        <v>2</v>
      </c>
      <c r="C424" s="1" t="s">
        <v>31</v>
      </c>
      <c r="D424" s="1">
        <v>15</v>
      </c>
      <c r="E424" s="1" t="s">
        <v>506</v>
      </c>
      <c r="F424" s="1">
        <v>36</v>
      </c>
      <c r="G424" s="1">
        <v>7</v>
      </c>
      <c r="H424" s="1">
        <v>1</v>
      </c>
      <c r="I424" s="1">
        <v>80</v>
      </c>
      <c r="K424" s="1">
        <f>最重要的表!W89</f>
        <v>188500</v>
      </c>
      <c r="L424" s="1">
        <f>最重要的表!X89</f>
        <v>11310</v>
      </c>
      <c r="M424" s="1">
        <f>最重要的表!Y89</f>
        <v>9048</v>
      </c>
      <c r="N424" s="1">
        <f>最重要的表!Z89</f>
        <v>2934</v>
      </c>
      <c r="O424" s="1">
        <f>最重要的表!AA89</f>
        <v>176</v>
      </c>
      <c r="P424" s="1">
        <f>最重要的表!AB89</f>
        <v>141</v>
      </c>
      <c r="Q424" s="1">
        <f t="shared" si="47"/>
        <v>420286</v>
      </c>
      <c r="R424" s="1">
        <f t="shared" si="48"/>
        <v>25214</v>
      </c>
      <c r="S424" s="1">
        <f t="shared" si="49"/>
        <v>20187</v>
      </c>
      <c r="T424" s="1">
        <v>37800</v>
      </c>
      <c r="U424" s="1">
        <v>0</v>
      </c>
      <c r="V424" s="1">
        <v>8200000</v>
      </c>
    </row>
    <row r="425" spans="1:22" x14ac:dyDescent="0.25">
      <c r="A425" s="5">
        <f t="shared" si="46"/>
        <v>21184</v>
      </c>
      <c r="B425" s="1">
        <v>2</v>
      </c>
      <c r="C425" s="1" t="s">
        <v>31</v>
      </c>
      <c r="D425" s="1">
        <v>15</v>
      </c>
      <c r="E425" s="1" t="s">
        <v>507</v>
      </c>
      <c r="F425" s="1">
        <v>37</v>
      </c>
      <c r="G425" s="1">
        <v>7</v>
      </c>
      <c r="H425" s="1">
        <v>2</v>
      </c>
      <c r="I425" s="1">
        <v>80</v>
      </c>
      <c r="K425" s="1">
        <f>最重要的表!W90</f>
        <v>197400</v>
      </c>
      <c r="L425" s="1">
        <f>最重要的表!X90</f>
        <v>11844</v>
      </c>
      <c r="M425" s="1">
        <f>最重要的表!Y90</f>
        <v>9476</v>
      </c>
      <c r="N425" s="1">
        <f>最重要的表!Z90</f>
        <v>3084</v>
      </c>
      <c r="O425" s="1">
        <f>最重要的表!AA90</f>
        <v>185</v>
      </c>
      <c r="P425" s="1">
        <f>最重要的表!AB90</f>
        <v>148</v>
      </c>
      <c r="Q425" s="1">
        <f t="shared" si="47"/>
        <v>441036</v>
      </c>
      <c r="R425" s="1">
        <f t="shared" si="48"/>
        <v>26459</v>
      </c>
      <c r="S425" s="1">
        <f t="shared" si="49"/>
        <v>21168</v>
      </c>
      <c r="T425" s="1">
        <v>38400</v>
      </c>
      <c r="U425" s="1">
        <v>0</v>
      </c>
      <c r="V425" s="1">
        <v>8300000</v>
      </c>
    </row>
    <row r="426" spans="1:22" x14ac:dyDescent="0.25">
      <c r="A426" s="5">
        <f t="shared" si="46"/>
        <v>21185</v>
      </c>
      <c r="B426" s="1">
        <v>2</v>
      </c>
      <c r="C426" s="1" t="s">
        <v>31</v>
      </c>
      <c r="D426" s="1">
        <v>15</v>
      </c>
      <c r="E426" s="1" t="s">
        <v>508</v>
      </c>
      <c r="F426" s="1">
        <v>38</v>
      </c>
      <c r="G426" s="1">
        <v>7</v>
      </c>
      <c r="H426" s="1">
        <v>3</v>
      </c>
      <c r="I426" s="1">
        <v>80</v>
      </c>
      <c r="K426" s="1">
        <f>最重要的表!W91</f>
        <v>206300</v>
      </c>
      <c r="L426" s="1">
        <f>最重要的表!X91</f>
        <v>12378</v>
      </c>
      <c r="M426" s="1">
        <f>最重要的表!Y91</f>
        <v>9903</v>
      </c>
      <c r="N426" s="1">
        <f>最重要的表!Z91</f>
        <v>3234</v>
      </c>
      <c r="O426" s="1">
        <f>最重要的表!AA91</f>
        <v>194</v>
      </c>
      <c r="P426" s="1">
        <f>最重要的表!AB91</f>
        <v>155</v>
      </c>
      <c r="Q426" s="1">
        <f t="shared" si="47"/>
        <v>461786</v>
      </c>
      <c r="R426" s="1">
        <f t="shared" si="48"/>
        <v>27704</v>
      </c>
      <c r="S426" s="1">
        <f t="shared" si="49"/>
        <v>22148</v>
      </c>
      <c r="T426" s="1">
        <v>39000</v>
      </c>
      <c r="U426" s="1">
        <v>0</v>
      </c>
      <c r="V426" s="1">
        <v>8400000</v>
      </c>
    </row>
    <row r="427" spans="1:22" x14ac:dyDescent="0.25">
      <c r="A427" s="5">
        <f t="shared" si="46"/>
        <v>21191</v>
      </c>
      <c r="B427" s="1">
        <v>2</v>
      </c>
      <c r="C427" s="1" t="s">
        <v>31</v>
      </c>
      <c r="D427" s="1">
        <v>15</v>
      </c>
      <c r="E427" s="1" t="s">
        <v>509</v>
      </c>
      <c r="F427" s="1">
        <v>39</v>
      </c>
      <c r="G427" s="1">
        <v>7</v>
      </c>
      <c r="H427" s="1">
        <v>4</v>
      </c>
      <c r="I427" s="1">
        <v>84</v>
      </c>
      <c r="K427" s="1">
        <f>最重要的表!W92</f>
        <v>215200</v>
      </c>
      <c r="L427" s="1">
        <f>最重要的表!X92</f>
        <v>12912</v>
      </c>
      <c r="M427" s="1">
        <f>最重要的表!Y92</f>
        <v>10330</v>
      </c>
      <c r="N427" s="1">
        <f>最重要的表!Z92</f>
        <v>3384</v>
      </c>
      <c r="O427" s="1">
        <f>最重要的表!AA92</f>
        <v>203</v>
      </c>
      <c r="P427" s="1">
        <f>最重要的表!AB92</f>
        <v>162</v>
      </c>
      <c r="Q427" s="1">
        <f t="shared" si="47"/>
        <v>482536</v>
      </c>
      <c r="R427" s="1">
        <f t="shared" si="48"/>
        <v>28949</v>
      </c>
      <c r="S427" s="1">
        <f t="shared" si="49"/>
        <v>23128</v>
      </c>
      <c r="T427" s="1">
        <v>39600</v>
      </c>
      <c r="U427" s="1">
        <v>14</v>
      </c>
      <c r="V427" s="1">
        <v>8500000</v>
      </c>
    </row>
    <row r="428" spans="1:22" x14ac:dyDescent="0.25">
      <c r="A428" s="5">
        <f t="shared" si="46"/>
        <v>21192</v>
      </c>
      <c r="B428" s="1">
        <v>2</v>
      </c>
      <c r="C428" s="1" t="s">
        <v>31</v>
      </c>
      <c r="D428" s="1">
        <v>15</v>
      </c>
      <c r="E428" s="1" t="s">
        <v>510</v>
      </c>
      <c r="F428" s="1">
        <v>40</v>
      </c>
      <c r="G428" s="1">
        <v>8</v>
      </c>
      <c r="H428" s="1">
        <v>0</v>
      </c>
      <c r="I428" s="1">
        <v>84</v>
      </c>
      <c r="K428" s="6">
        <f>最重要的表!W93</f>
        <v>238867</v>
      </c>
      <c r="L428" s="7">
        <f>最重要的表!X93</f>
        <v>14332</v>
      </c>
      <c r="M428" s="8">
        <f>最重要的表!Y93</f>
        <v>11466</v>
      </c>
      <c r="N428" s="6">
        <f>最重要的表!Z93</f>
        <v>3700</v>
      </c>
      <c r="O428" s="7">
        <f>最重要的表!AA93</f>
        <v>222</v>
      </c>
      <c r="P428" s="8">
        <f>最重要的表!AB93</f>
        <v>178</v>
      </c>
      <c r="Q428" s="6">
        <f t="shared" si="47"/>
        <v>531167</v>
      </c>
      <c r="R428" s="7">
        <f t="shared" si="48"/>
        <v>31870</v>
      </c>
      <c r="S428" s="8">
        <f t="shared" si="49"/>
        <v>25528</v>
      </c>
      <c r="T428" s="1">
        <v>40200</v>
      </c>
      <c r="U428" s="1">
        <v>0</v>
      </c>
      <c r="V428" s="1">
        <v>8600000</v>
      </c>
    </row>
    <row r="429" spans="1:22" x14ac:dyDescent="0.25">
      <c r="A429" s="5">
        <f t="shared" si="46"/>
        <v>21193</v>
      </c>
      <c r="B429" s="1">
        <v>2</v>
      </c>
      <c r="C429" s="1" t="s">
        <v>31</v>
      </c>
      <c r="D429" s="1">
        <v>15</v>
      </c>
      <c r="E429" s="1" t="s">
        <v>511</v>
      </c>
      <c r="F429" s="1">
        <v>41</v>
      </c>
      <c r="G429" s="1">
        <v>8</v>
      </c>
      <c r="H429" s="1">
        <v>1</v>
      </c>
      <c r="I429" s="1">
        <v>84</v>
      </c>
      <c r="K429" s="1">
        <f>最重要的表!W94</f>
        <v>250700</v>
      </c>
      <c r="L429" s="1">
        <f>最重要的表!X94</f>
        <v>15042</v>
      </c>
      <c r="M429" s="1">
        <f>最重要的表!Y94</f>
        <v>12034</v>
      </c>
      <c r="N429" s="1">
        <f>最重要的表!Z94</f>
        <v>3884</v>
      </c>
      <c r="O429" s="1">
        <f>最重要的表!AA94</f>
        <v>233</v>
      </c>
      <c r="P429" s="1">
        <f>最重要的表!AB94</f>
        <v>186</v>
      </c>
      <c r="Q429" s="1">
        <f t="shared" si="47"/>
        <v>557536</v>
      </c>
      <c r="R429" s="1">
        <f t="shared" si="48"/>
        <v>33449</v>
      </c>
      <c r="S429" s="1">
        <f t="shared" si="49"/>
        <v>26728</v>
      </c>
      <c r="T429" s="1">
        <v>40800</v>
      </c>
      <c r="U429" s="1">
        <v>0</v>
      </c>
      <c r="V429" s="1">
        <v>8700000</v>
      </c>
    </row>
    <row r="430" spans="1:22" x14ac:dyDescent="0.25">
      <c r="A430" s="5">
        <f t="shared" si="46"/>
        <v>21194</v>
      </c>
      <c r="B430" s="1">
        <v>2</v>
      </c>
      <c r="C430" s="1" t="s">
        <v>31</v>
      </c>
      <c r="D430" s="1">
        <v>15</v>
      </c>
      <c r="E430" s="1" t="s">
        <v>512</v>
      </c>
      <c r="F430" s="1">
        <v>42</v>
      </c>
      <c r="G430" s="1">
        <v>8</v>
      </c>
      <c r="H430" s="1">
        <v>2</v>
      </c>
      <c r="I430" s="1">
        <v>84</v>
      </c>
      <c r="K430" s="1">
        <f>最重要的表!W95</f>
        <v>262534</v>
      </c>
      <c r="L430" s="1">
        <f>最重要的表!X95</f>
        <v>15752</v>
      </c>
      <c r="M430" s="1">
        <f>最重要的表!Y95</f>
        <v>12602</v>
      </c>
      <c r="N430" s="1">
        <f>最重要的表!Z95</f>
        <v>4067</v>
      </c>
      <c r="O430" s="1">
        <f>最重要的表!AA95</f>
        <v>244</v>
      </c>
      <c r="P430" s="1">
        <f>最重要的表!AB95</f>
        <v>195</v>
      </c>
      <c r="Q430" s="1">
        <f t="shared" si="47"/>
        <v>583827</v>
      </c>
      <c r="R430" s="1">
        <f t="shared" si="48"/>
        <v>35028</v>
      </c>
      <c r="S430" s="1">
        <f t="shared" si="49"/>
        <v>28007</v>
      </c>
      <c r="T430" s="1">
        <v>41400</v>
      </c>
      <c r="U430" s="1">
        <v>0</v>
      </c>
      <c r="V430" s="1">
        <v>8800000</v>
      </c>
    </row>
    <row r="431" spans="1:22" x14ac:dyDescent="0.25">
      <c r="A431" s="5">
        <f t="shared" si="46"/>
        <v>21195</v>
      </c>
      <c r="B431" s="1">
        <v>2</v>
      </c>
      <c r="C431" s="1" t="s">
        <v>31</v>
      </c>
      <c r="D431" s="1">
        <v>15</v>
      </c>
      <c r="E431" s="1" t="s">
        <v>513</v>
      </c>
      <c r="F431" s="1">
        <v>43</v>
      </c>
      <c r="G431" s="1">
        <v>8</v>
      </c>
      <c r="H431" s="1">
        <v>3</v>
      </c>
      <c r="I431" s="1">
        <v>84</v>
      </c>
      <c r="K431" s="1">
        <f>最重要的表!W96</f>
        <v>274367</v>
      </c>
      <c r="L431" s="1">
        <f>最重要的表!X96</f>
        <v>16462</v>
      </c>
      <c r="M431" s="1">
        <f>最重要的表!Y96</f>
        <v>13170</v>
      </c>
      <c r="N431" s="1">
        <f>最重要的表!Z96</f>
        <v>4250</v>
      </c>
      <c r="O431" s="1">
        <f>最重要的表!AA96</f>
        <v>255</v>
      </c>
      <c r="P431" s="1">
        <f>最重要的表!AB96</f>
        <v>204</v>
      </c>
      <c r="Q431" s="1">
        <f t="shared" si="47"/>
        <v>610117</v>
      </c>
      <c r="R431" s="1">
        <f t="shared" si="48"/>
        <v>36607</v>
      </c>
      <c r="S431" s="1">
        <f t="shared" si="49"/>
        <v>29286</v>
      </c>
      <c r="T431" s="1">
        <v>42000</v>
      </c>
      <c r="U431" s="1">
        <v>0</v>
      </c>
      <c r="V431" s="1">
        <v>8900000</v>
      </c>
    </row>
    <row r="432" spans="1:22" x14ac:dyDescent="0.25">
      <c r="A432" s="5">
        <f t="shared" si="46"/>
        <v>21201</v>
      </c>
      <c r="B432" s="1">
        <v>2</v>
      </c>
      <c r="C432" s="1" t="s">
        <v>31</v>
      </c>
      <c r="D432" s="1">
        <v>15</v>
      </c>
      <c r="E432" s="1" t="s">
        <v>514</v>
      </c>
      <c r="F432" s="1">
        <v>44</v>
      </c>
      <c r="G432" s="1">
        <v>8</v>
      </c>
      <c r="H432" s="1">
        <v>4</v>
      </c>
      <c r="I432" s="1">
        <v>87</v>
      </c>
      <c r="K432" s="1">
        <f>最重要的表!W97</f>
        <v>286200</v>
      </c>
      <c r="L432" s="1">
        <f>最重要的表!X97</f>
        <v>17172</v>
      </c>
      <c r="M432" s="1">
        <f>最重要的表!Y97</f>
        <v>13738</v>
      </c>
      <c r="N432" s="1">
        <f>最重要的表!Z97</f>
        <v>4434</v>
      </c>
      <c r="O432" s="1">
        <f>最重要的表!AA97</f>
        <v>266</v>
      </c>
      <c r="P432" s="1">
        <f>最重要的表!AB97</f>
        <v>213</v>
      </c>
      <c r="Q432" s="1">
        <f t="shared" si="47"/>
        <v>636486</v>
      </c>
      <c r="R432" s="1">
        <f t="shared" si="48"/>
        <v>38186</v>
      </c>
      <c r="S432" s="1">
        <f t="shared" si="49"/>
        <v>30565</v>
      </c>
      <c r="T432" s="1">
        <v>42600</v>
      </c>
      <c r="U432" s="1">
        <v>16</v>
      </c>
      <c r="V432" s="1">
        <v>9000000</v>
      </c>
    </row>
    <row r="433" spans="1:22" x14ac:dyDescent="0.25">
      <c r="A433" s="5">
        <f t="shared" si="46"/>
        <v>21202</v>
      </c>
      <c r="B433" s="1">
        <v>2</v>
      </c>
      <c r="C433" s="1" t="s">
        <v>31</v>
      </c>
      <c r="D433" s="1">
        <v>15</v>
      </c>
      <c r="E433" s="1" t="s">
        <v>515</v>
      </c>
      <c r="F433" s="1">
        <v>45</v>
      </c>
      <c r="G433" s="1">
        <v>9</v>
      </c>
      <c r="H433" s="1">
        <v>0</v>
      </c>
      <c r="I433" s="1">
        <v>87</v>
      </c>
      <c r="K433" s="6">
        <f>最重要的表!W98</f>
        <v>317700</v>
      </c>
      <c r="L433" s="7">
        <f>最重要的表!X98</f>
        <v>19062</v>
      </c>
      <c r="M433" s="8">
        <f>最重要的表!Y98</f>
        <v>15250</v>
      </c>
      <c r="N433" s="6">
        <f>最重要的表!Z98</f>
        <v>4917</v>
      </c>
      <c r="O433" s="7">
        <f>最重要的表!AA98</f>
        <v>295</v>
      </c>
      <c r="P433" s="8">
        <f>最重要的表!AB98</f>
        <v>236</v>
      </c>
      <c r="Q433" s="6">
        <f t="shared" si="47"/>
        <v>706143</v>
      </c>
      <c r="R433" s="7">
        <f t="shared" si="48"/>
        <v>42367</v>
      </c>
      <c r="S433" s="8">
        <f t="shared" si="49"/>
        <v>33894</v>
      </c>
      <c r="T433" s="1">
        <v>43200</v>
      </c>
      <c r="U433" s="1">
        <v>0</v>
      </c>
      <c r="V433" s="1">
        <v>9100000</v>
      </c>
    </row>
    <row r="434" spans="1:22" x14ac:dyDescent="0.25">
      <c r="A434" s="5">
        <f t="shared" si="46"/>
        <v>21203</v>
      </c>
      <c r="B434" s="1">
        <v>2</v>
      </c>
      <c r="C434" s="1" t="s">
        <v>31</v>
      </c>
      <c r="D434" s="1">
        <v>15</v>
      </c>
      <c r="E434" s="1" t="s">
        <v>516</v>
      </c>
      <c r="F434" s="1">
        <v>46</v>
      </c>
      <c r="G434" s="1">
        <v>9</v>
      </c>
      <c r="H434" s="1">
        <v>1</v>
      </c>
      <c r="I434" s="1">
        <v>87</v>
      </c>
      <c r="K434" s="1">
        <f>最重要的表!W99</f>
        <v>333434</v>
      </c>
      <c r="L434" s="1">
        <f>最重要的表!X99</f>
        <v>20006</v>
      </c>
      <c r="M434" s="1">
        <f>最重要的表!Y99</f>
        <v>16005</v>
      </c>
      <c r="N434" s="1">
        <f>最重要的表!Z99</f>
        <v>5167</v>
      </c>
      <c r="O434" s="1">
        <f>最重要的表!AA99</f>
        <v>310</v>
      </c>
      <c r="P434" s="1">
        <f>最重要的表!AB99</f>
        <v>248</v>
      </c>
      <c r="Q434" s="1">
        <f t="shared" si="47"/>
        <v>741627</v>
      </c>
      <c r="R434" s="1">
        <f t="shared" si="48"/>
        <v>44496</v>
      </c>
      <c r="S434" s="1">
        <f t="shared" si="49"/>
        <v>35597</v>
      </c>
      <c r="T434" s="1">
        <v>43800</v>
      </c>
      <c r="U434" s="1">
        <v>0</v>
      </c>
      <c r="V434" s="1">
        <v>9200000</v>
      </c>
    </row>
    <row r="435" spans="1:22" x14ac:dyDescent="0.25">
      <c r="A435" s="5">
        <f t="shared" si="46"/>
        <v>21204</v>
      </c>
      <c r="B435" s="1">
        <v>2</v>
      </c>
      <c r="C435" s="1" t="s">
        <v>31</v>
      </c>
      <c r="D435" s="1">
        <v>15</v>
      </c>
      <c r="E435" s="1" t="s">
        <v>517</v>
      </c>
      <c r="F435" s="1">
        <v>47</v>
      </c>
      <c r="G435" s="1">
        <v>9</v>
      </c>
      <c r="H435" s="1">
        <v>2</v>
      </c>
      <c r="I435" s="1">
        <v>87</v>
      </c>
      <c r="K435" s="1">
        <f>最重要的表!W100</f>
        <v>349167</v>
      </c>
      <c r="L435" s="1">
        <f>最重要的表!X100</f>
        <v>20950</v>
      </c>
      <c r="M435" s="1">
        <f>最重要的表!Y100</f>
        <v>16760</v>
      </c>
      <c r="N435" s="1">
        <f>最重要的表!Z100</f>
        <v>5417</v>
      </c>
      <c r="O435" s="1">
        <f>最重要的表!AA100</f>
        <v>325</v>
      </c>
      <c r="P435" s="1">
        <f>最重要的表!AB100</f>
        <v>260</v>
      </c>
      <c r="Q435" s="1">
        <f t="shared" si="47"/>
        <v>777110</v>
      </c>
      <c r="R435" s="1">
        <f t="shared" si="48"/>
        <v>46625</v>
      </c>
      <c r="S435" s="1">
        <f t="shared" si="49"/>
        <v>37300</v>
      </c>
      <c r="T435" s="1">
        <v>44400</v>
      </c>
      <c r="U435" s="1">
        <v>0</v>
      </c>
      <c r="V435" s="1">
        <v>9300000</v>
      </c>
    </row>
    <row r="436" spans="1:22" x14ac:dyDescent="0.25">
      <c r="A436" s="5">
        <f t="shared" si="46"/>
        <v>21205</v>
      </c>
      <c r="B436" s="1">
        <v>2</v>
      </c>
      <c r="C436" s="1" t="s">
        <v>31</v>
      </c>
      <c r="D436" s="1">
        <v>15</v>
      </c>
      <c r="E436" s="1" t="s">
        <v>518</v>
      </c>
      <c r="F436" s="1">
        <v>48</v>
      </c>
      <c r="G436" s="1">
        <v>9</v>
      </c>
      <c r="H436" s="1">
        <v>3</v>
      </c>
      <c r="I436" s="1">
        <v>87</v>
      </c>
      <c r="K436" s="1">
        <f>最重要的表!W101</f>
        <v>364900</v>
      </c>
      <c r="L436" s="1">
        <f>最重要的表!X101</f>
        <v>21894</v>
      </c>
      <c r="M436" s="1">
        <f>最重要的表!Y101</f>
        <v>17516</v>
      </c>
      <c r="N436" s="1">
        <f>最重要的表!Z101</f>
        <v>5667</v>
      </c>
      <c r="O436" s="1">
        <f>最重要的表!AA101</f>
        <v>340</v>
      </c>
      <c r="P436" s="1">
        <f>最重要的表!AB101</f>
        <v>272</v>
      </c>
      <c r="Q436" s="1">
        <f t="shared" si="47"/>
        <v>812593</v>
      </c>
      <c r="R436" s="1">
        <f t="shared" si="48"/>
        <v>48754</v>
      </c>
      <c r="S436" s="1">
        <f t="shared" si="49"/>
        <v>39004</v>
      </c>
      <c r="T436" s="1">
        <v>45000</v>
      </c>
      <c r="U436" s="1">
        <v>0</v>
      </c>
      <c r="V436" s="1">
        <v>9400000</v>
      </c>
    </row>
    <row r="437" spans="1:22" x14ac:dyDescent="0.25">
      <c r="A437" s="5">
        <f t="shared" si="46"/>
        <v>21211</v>
      </c>
      <c r="B437" s="1">
        <v>2</v>
      </c>
      <c r="C437" s="1" t="s">
        <v>31</v>
      </c>
      <c r="D437" s="1">
        <v>15</v>
      </c>
      <c r="E437" s="1" t="s">
        <v>519</v>
      </c>
      <c r="F437" s="1">
        <v>49</v>
      </c>
      <c r="G437" s="1">
        <v>9</v>
      </c>
      <c r="H437" s="1">
        <v>4</v>
      </c>
      <c r="I437" s="1">
        <v>90</v>
      </c>
      <c r="K437" s="1">
        <f>最重要的表!W102</f>
        <v>380634</v>
      </c>
      <c r="L437" s="1">
        <f>最重要的表!X102</f>
        <v>22838</v>
      </c>
      <c r="M437" s="1">
        <f>最重要的表!Y102</f>
        <v>18271</v>
      </c>
      <c r="N437" s="1">
        <f>最重要的表!Z102</f>
        <v>5917</v>
      </c>
      <c r="O437" s="1">
        <f>最重要的表!AA102</f>
        <v>355</v>
      </c>
      <c r="P437" s="1">
        <f>最重要的表!AB102</f>
        <v>284</v>
      </c>
      <c r="Q437" s="1">
        <f t="shared" si="47"/>
        <v>848077</v>
      </c>
      <c r="R437" s="1">
        <f t="shared" si="48"/>
        <v>50883</v>
      </c>
      <c r="S437" s="1">
        <f t="shared" si="49"/>
        <v>40707</v>
      </c>
      <c r="T437" s="1">
        <v>45600</v>
      </c>
      <c r="U437" s="1">
        <v>18</v>
      </c>
      <c r="V437" s="1">
        <v>9500000</v>
      </c>
    </row>
    <row r="438" spans="1:22" x14ac:dyDescent="0.25">
      <c r="A438" s="5">
        <f t="shared" si="46"/>
        <v>21212</v>
      </c>
      <c r="B438" s="1">
        <v>2</v>
      </c>
      <c r="C438" s="1" t="s">
        <v>31</v>
      </c>
      <c r="D438" s="1">
        <v>15</v>
      </c>
      <c r="E438" s="1" t="s">
        <v>520</v>
      </c>
      <c r="F438" s="1">
        <v>50</v>
      </c>
      <c r="G438" s="1">
        <v>10</v>
      </c>
      <c r="H438" s="1">
        <v>0</v>
      </c>
      <c r="I438" s="1">
        <v>0</v>
      </c>
      <c r="K438" s="6">
        <f>最重要的表!W103</f>
        <v>422550</v>
      </c>
      <c r="L438" s="7">
        <f>最重要的表!X103</f>
        <v>25353</v>
      </c>
      <c r="M438" s="8">
        <f>最重要的表!Y103</f>
        <v>20283</v>
      </c>
      <c r="N438" s="6">
        <f>最重要的表!Z103</f>
        <v>6550</v>
      </c>
      <c r="O438" s="7">
        <f>最重要的表!AA103</f>
        <v>393</v>
      </c>
      <c r="P438" s="8">
        <f>最重要的表!AB103</f>
        <v>315</v>
      </c>
      <c r="Q438" s="6">
        <f t="shared" si="47"/>
        <v>940000</v>
      </c>
      <c r="R438" s="7">
        <f t="shared" si="48"/>
        <v>56400</v>
      </c>
      <c r="S438" s="8">
        <f t="shared" si="49"/>
        <v>45168</v>
      </c>
      <c r="T438" s="1">
        <v>0</v>
      </c>
      <c r="U438" s="1">
        <v>0</v>
      </c>
      <c r="V438" s="1">
        <v>0</v>
      </c>
    </row>
    <row r="439" spans="1:22" x14ac:dyDescent="0.25">
      <c r="A439" s="5">
        <f t="shared" si="46"/>
        <v>21213</v>
      </c>
      <c r="B439" s="1">
        <v>2</v>
      </c>
      <c r="C439" s="1" t="s">
        <v>31</v>
      </c>
      <c r="D439" s="1">
        <v>13</v>
      </c>
      <c r="E439" s="1" t="s">
        <v>369</v>
      </c>
      <c r="F439" s="1">
        <v>0</v>
      </c>
      <c r="G439" s="1">
        <v>0</v>
      </c>
      <c r="H439" s="1">
        <v>0</v>
      </c>
      <c r="I439" s="1">
        <v>1</v>
      </c>
      <c r="K439" s="6">
        <f>最重要的表!W104</f>
        <v>8934</v>
      </c>
      <c r="L439" s="7">
        <f>最重要的表!X104</f>
        <v>536</v>
      </c>
      <c r="M439" s="8">
        <f>最重要的表!Y104</f>
        <v>429</v>
      </c>
      <c r="N439" s="6">
        <f>最重要的表!Z104</f>
        <v>150</v>
      </c>
      <c r="O439" s="7">
        <f>最重要的表!AA104</f>
        <v>9</v>
      </c>
      <c r="P439" s="8">
        <f>最重要的表!AB104</f>
        <v>8</v>
      </c>
      <c r="Q439" s="6">
        <f t="shared" si="47"/>
        <v>20784</v>
      </c>
      <c r="R439" s="7">
        <f t="shared" si="48"/>
        <v>1247</v>
      </c>
      <c r="S439" s="8">
        <f t="shared" si="49"/>
        <v>1061</v>
      </c>
      <c r="T439" s="6">
        <v>30</v>
      </c>
      <c r="U439" s="7">
        <v>0</v>
      </c>
      <c r="V439" s="8">
        <v>9000</v>
      </c>
    </row>
    <row r="440" spans="1:22" x14ac:dyDescent="0.25">
      <c r="A440" s="5">
        <f t="shared" si="46"/>
        <v>21214</v>
      </c>
      <c r="B440" s="1">
        <v>2</v>
      </c>
      <c r="C440" s="1" t="s">
        <v>31</v>
      </c>
      <c r="D440" s="1">
        <v>13</v>
      </c>
      <c r="E440" s="1" t="s">
        <v>370</v>
      </c>
      <c r="F440" s="1">
        <v>1</v>
      </c>
      <c r="G440" s="1">
        <v>0</v>
      </c>
      <c r="H440" s="1">
        <v>1</v>
      </c>
      <c r="I440" s="1">
        <v>5</v>
      </c>
      <c r="K440" s="1">
        <f>最重要的表!W105</f>
        <v>10284</v>
      </c>
      <c r="L440" s="1">
        <f>最重要的表!X105</f>
        <v>617</v>
      </c>
      <c r="M440" s="1">
        <f>最重要的表!Y105</f>
        <v>494</v>
      </c>
      <c r="N440" s="1">
        <f>最重要的表!Z105</f>
        <v>184</v>
      </c>
      <c r="O440" s="1">
        <f>最重要的表!AA105</f>
        <v>11</v>
      </c>
      <c r="P440" s="1">
        <f>最重要的表!AB105</f>
        <v>9</v>
      </c>
      <c r="Q440" s="1">
        <f t="shared" si="47"/>
        <v>24820</v>
      </c>
      <c r="R440" s="1">
        <f t="shared" si="48"/>
        <v>1486</v>
      </c>
      <c r="S440" s="1">
        <f t="shared" si="49"/>
        <v>1205</v>
      </c>
      <c r="T440" s="1">
        <v>108</v>
      </c>
      <c r="U440" s="1">
        <v>0</v>
      </c>
      <c r="V440" s="1">
        <v>25000</v>
      </c>
    </row>
    <row r="441" spans="1:22" x14ac:dyDescent="0.25">
      <c r="A441" s="5">
        <f t="shared" si="46"/>
        <v>21215</v>
      </c>
      <c r="B441" s="1">
        <v>2</v>
      </c>
      <c r="C441" s="1" t="s">
        <v>31</v>
      </c>
      <c r="D441" s="1">
        <v>13</v>
      </c>
      <c r="E441" s="1" t="s">
        <v>113</v>
      </c>
      <c r="F441" s="1">
        <v>2</v>
      </c>
      <c r="G441" s="1">
        <v>0</v>
      </c>
      <c r="H441" s="1">
        <v>2</v>
      </c>
      <c r="I441" s="1">
        <v>5</v>
      </c>
      <c r="K441" s="1">
        <f>最重要的表!W106</f>
        <v>11634</v>
      </c>
      <c r="L441" s="1">
        <f>最重要的表!X106</f>
        <v>698</v>
      </c>
      <c r="M441" s="1">
        <f>最重要的表!Y106</f>
        <v>559</v>
      </c>
      <c r="N441" s="1">
        <f>最重要的表!Z106</f>
        <v>217</v>
      </c>
      <c r="O441" s="1">
        <f>最重要的表!AA106</f>
        <v>13</v>
      </c>
      <c r="P441" s="1">
        <f>最重要的表!AB106</f>
        <v>10</v>
      </c>
      <c r="Q441" s="1">
        <f t="shared" si="47"/>
        <v>28777</v>
      </c>
      <c r="R441" s="1">
        <f t="shared" si="48"/>
        <v>1725</v>
      </c>
      <c r="S441" s="1">
        <f t="shared" si="49"/>
        <v>1349</v>
      </c>
      <c r="T441" s="1">
        <v>210</v>
      </c>
      <c r="U441" s="1">
        <v>0</v>
      </c>
      <c r="V441" s="1">
        <v>43000</v>
      </c>
    </row>
    <row r="442" spans="1:22" x14ac:dyDescent="0.25">
      <c r="A442" s="5">
        <f t="shared" si="46"/>
        <v>21221</v>
      </c>
      <c r="B442" s="1">
        <v>2</v>
      </c>
      <c r="C442" s="1" t="s">
        <v>31</v>
      </c>
      <c r="D442" s="1">
        <v>13</v>
      </c>
      <c r="E442" s="1" t="s">
        <v>155</v>
      </c>
      <c r="F442" s="1">
        <v>3</v>
      </c>
      <c r="G442" s="1">
        <v>0</v>
      </c>
      <c r="H442" s="1">
        <v>3</v>
      </c>
      <c r="I442" s="1">
        <v>5</v>
      </c>
      <c r="K442" s="1">
        <f>最重要的表!W107</f>
        <v>12984</v>
      </c>
      <c r="L442" s="1">
        <f>最重要的表!X107</f>
        <v>779</v>
      </c>
      <c r="M442" s="1">
        <f>最重要的表!Y107</f>
        <v>624</v>
      </c>
      <c r="N442" s="1">
        <f>最重要的表!Z107</f>
        <v>250</v>
      </c>
      <c r="O442" s="1">
        <f>最重要的表!AA107</f>
        <v>15</v>
      </c>
      <c r="P442" s="1">
        <f>最重要的表!AB107</f>
        <v>12</v>
      </c>
      <c r="Q442" s="1">
        <f t="shared" si="47"/>
        <v>32734</v>
      </c>
      <c r="R442" s="1">
        <f t="shared" si="48"/>
        <v>1964</v>
      </c>
      <c r="S442" s="1">
        <f t="shared" si="49"/>
        <v>1572</v>
      </c>
      <c r="T442" s="1">
        <v>360</v>
      </c>
      <c r="U442" s="1">
        <v>0</v>
      </c>
      <c r="V442" s="1">
        <v>67000</v>
      </c>
    </row>
    <row r="443" spans="1:22" x14ac:dyDescent="0.25">
      <c r="A443" s="5">
        <f t="shared" si="46"/>
        <v>21222</v>
      </c>
      <c r="B443" s="1">
        <v>2</v>
      </c>
      <c r="C443" s="1" t="s">
        <v>31</v>
      </c>
      <c r="D443" s="1">
        <v>13</v>
      </c>
      <c r="E443" s="1" t="s">
        <v>156</v>
      </c>
      <c r="F443" s="1">
        <v>4</v>
      </c>
      <c r="G443" s="1">
        <v>0</v>
      </c>
      <c r="H443" s="1">
        <v>4</v>
      </c>
      <c r="I443" s="1">
        <v>20</v>
      </c>
      <c r="K443" s="1">
        <f>最重要的表!W108</f>
        <v>14334</v>
      </c>
      <c r="L443" s="1">
        <f>最重要的表!X108</f>
        <v>860</v>
      </c>
      <c r="M443" s="1">
        <f>最重要的表!Y108</f>
        <v>688</v>
      </c>
      <c r="N443" s="1">
        <f>最重要的表!Z108</f>
        <v>284</v>
      </c>
      <c r="O443" s="1">
        <f>最重要的表!AA108</f>
        <v>17</v>
      </c>
      <c r="P443" s="1">
        <f>最重要的表!AB108</f>
        <v>14</v>
      </c>
      <c r="Q443" s="1">
        <f t="shared" si="47"/>
        <v>36770</v>
      </c>
      <c r="R443" s="1">
        <f t="shared" si="48"/>
        <v>2203</v>
      </c>
      <c r="S443" s="1">
        <f t="shared" si="49"/>
        <v>1794</v>
      </c>
      <c r="T443" s="1">
        <v>600</v>
      </c>
      <c r="U443" s="1">
        <v>1</v>
      </c>
      <c r="V443" s="1">
        <v>100000</v>
      </c>
    </row>
    <row r="444" spans="1:22" x14ac:dyDescent="0.25">
      <c r="A444" s="5">
        <f t="shared" si="46"/>
        <v>21223</v>
      </c>
      <c r="B444" s="1">
        <v>2</v>
      </c>
      <c r="C444" s="1" t="s">
        <v>31</v>
      </c>
      <c r="D444" s="1">
        <v>13</v>
      </c>
      <c r="E444" s="1" t="s">
        <v>47</v>
      </c>
      <c r="F444" s="1">
        <v>5</v>
      </c>
      <c r="G444" s="1">
        <v>1</v>
      </c>
      <c r="H444" s="1">
        <v>0</v>
      </c>
      <c r="I444" s="1">
        <v>20</v>
      </c>
      <c r="K444" s="6">
        <f>最重要的表!W109</f>
        <v>17867</v>
      </c>
      <c r="L444" s="7">
        <f>最重要的表!X109</f>
        <v>1072</v>
      </c>
      <c r="M444" s="8">
        <f>最重要的表!Y109</f>
        <v>858</v>
      </c>
      <c r="N444" s="6">
        <f>最重要的表!Z109</f>
        <v>284</v>
      </c>
      <c r="O444" s="7">
        <f>最重要的表!AA109</f>
        <v>17</v>
      </c>
      <c r="P444" s="8">
        <f>最重要的表!AB109</f>
        <v>14</v>
      </c>
      <c r="Q444" s="6">
        <f t="shared" si="47"/>
        <v>40303</v>
      </c>
      <c r="R444" s="7">
        <f t="shared" si="48"/>
        <v>2415</v>
      </c>
      <c r="S444" s="8">
        <f t="shared" si="49"/>
        <v>1964</v>
      </c>
      <c r="T444" s="6">
        <v>900</v>
      </c>
      <c r="U444" s="7">
        <v>0</v>
      </c>
      <c r="V444" s="8">
        <v>140000</v>
      </c>
    </row>
    <row r="445" spans="1:22" x14ac:dyDescent="0.25">
      <c r="A445" s="5">
        <f t="shared" si="46"/>
        <v>21224</v>
      </c>
      <c r="B445" s="1">
        <v>2</v>
      </c>
      <c r="C445" s="1" t="s">
        <v>31</v>
      </c>
      <c r="D445" s="1">
        <v>13</v>
      </c>
      <c r="E445" s="1" t="s">
        <v>371</v>
      </c>
      <c r="F445" s="1">
        <v>6</v>
      </c>
      <c r="G445" s="1">
        <v>1</v>
      </c>
      <c r="H445" s="1">
        <v>1</v>
      </c>
      <c r="I445" s="1">
        <v>20</v>
      </c>
      <c r="K445" s="1">
        <f>最重要的表!W110</f>
        <v>19750</v>
      </c>
      <c r="L445" s="1">
        <f>最重要的表!X110</f>
        <v>1185</v>
      </c>
      <c r="M445" s="1">
        <f>最重要的表!Y110</f>
        <v>948</v>
      </c>
      <c r="N445" s="1">
        <f>最重要的表!Z110</f>
        <v>317</v>
      </c>
      <c r="O445" s="1">
        <f>最重要的表!AA110</f>
        <v>19</v>
      </c>
      <c r="P445" s="1">
        <f>最重要的表!AB110</f>
        <v>15</v>
      </c>
      <c r="Q445" s="1">
        <f t="shared" si="47"/>
        <v>44793</v>
      </c>
      <c r="R445" s="1">
        <f t="shared" si="48"/>
        <v>2686</v>
      </c>
      <c r="S445" s="1">
        <f t="shared" si="49"/>
        <v>2133</v>
      </c>
      <c r="T445" s="1">
        <v>1500</v>
      </c>
      <c r="U445" s="1">
        <v>0</v>
      </c>
      <c r="V445" s="1">
        <v>210000</v>
      </c>
    </row>
    <row r="446" spans="1:22" x14ac:dyDescent="0.25">
      <c r="A446" s="5">
        <f t="shared" si="46"/>
        <v>21225</v>
      </c>
      <c r="B446" s="1">
        <v>2</v>
      </c>
      <c r="C446" s="1" t="s">
        <v>31</v>
      </c>
      <c r="D446" s="1">
        <v>13</v>
      </c>
      <c r="E446" s="1" t="s">
        <v>114</v>
      </c>
      <c r="F446" s="1">
        <v>7</v>
      </c>
      <c r="G446" s="1">
        <v>1</v>
      </c>
      <c r="H446" s="1">
        <v>2</v>
      </c>
      <c r="I446" s="1">
        <v>20</v>
      </c>
      <c r="K446" s="1">
        <f>最重要的表!W111</f>
        <v>21634</v>
      </c>
      <c r="L446" s="1">
        <f>最重要的表!X111</f>
        <v>1298</v>
      </c>
      <c r="M446" s="1">
        <f>最重要的表!Y111</f>
        <v>1039</v>
      </c>
      <c r="N446" s="1">
        <f>最重要的表!Z111</f>
        <v>350</v>
      </c>
      <c r="O446" s="1">
        <f>最重要的表!AA111</f>
        <v>21</v>
      </c>
      <c r="P446" s="1">
        <f>最重要的表!AB111</f>
        <v>17</v>
      </c>
      <c r="Q446" s="1">
        <f t="shared" si="47"/>
        <v>49284</v>
      </c>
      <c r="R446" s="1">
        <f t="shared" si="48"/>
        <v>2957</v>
      </c>
      <c r="S446" s="1">
        <f t="shared" si="49"/>
        <v>2382</v>
      </c>
      <c r="T446" s="1">
        <v>2100</v>
      </c>
      <c r="U446" s="1">
        <v>0</v>
      </c>
      <c r="V446" s="1">
        <v>270000</v>
      </c>
    </row>
    <row r="447" spans="1:22" x14ac:dyDescent="0.25">
      <c r="A447" s="5">
        <f t="shared" si="46"/>
        <v>21231</v>
      </c>
      <c r="B447" s="1">
        <v>2</v>
      </c>
      <c r="C447" s="1" t="s">
        <v>31</v>
      </c>
      <c r="D447" s="1">
        <v>13</v>
      </c>
      <c r="E447" s="1" t="s">
        <v>115</v>
      </c>
      <c r="F447" s="1">
        <v>8</v>
      </c>
      <c r="G447" s="1">
        <v>1</v>
      </c>
      <c r="H447" s="1">
        <v>3</v>
      </c>
      <c r="I447" s="1">
        <v>20</v>
      </c>
      <c r="K447" s="1">
        <f>最重要的表!W112</f>
        <v>23517</v>
      </c>
      <c r="L447" s="1">
        <f>最重要的表!X112</f>
        <v>1411</v>
      </c>
      <c r="M447" s="1">
        <f>最重要的表!Y112</f>
        <v>1129</v>
      </c>
      <c r="N447" s="1">
        <f>最重要的表!Z112</f>
        <v>384</v>
      </c>
      <c r="O447" s="1">
        <f>最重要的表!AA112</f>
        <v>23</v>
      </c>
      <c r="P447" s="1">
        <f>最重要的表!AB112</f>
        <v>18</v>
      </c>
      <c r="Q447" s="1">
        <f t="shared" si="47"/>
        <v>53853</v>
      </c>
      <c r="R447" s="1">
        <f t="shared" si="48"/>
        <v>3228</v>
      </c>
      <c r="S447" s="1">
        <f t="shared" si="49"/>
        <v>2551</v>
      </c>
      <c r="T447" s="1">
        <v>3000</v>
      </c>
      <c r="U447" s="1">
        <v>0</v>
      </c>
      <c r="V447" s="1">
        <v>360000</v>
      </c>
    </row>
    <row r="448" spans="1:22" x14ac:dyDescent="0.25">
      <c r="A448" s="5">
        <f t="shared" si="46"/>
        <v>21232</v>
      </c>
      <c r="B448" s="1">
        <v>2</v>
      </c>
      <c r="C448" s="1" t="s">
        <v>31</v>
      </c>
      <c r="D448" s="1">
        <v>13</v>
      </c>
      <c r="E448" s="1" t="s">
        <v>116</v>
      </c>
      <c r="F448" s="1">
        <v>9</v>
      </c>
      <c r="G448" s="1">
        <v>1</v>
      </c>
      <c r="H448" s="1">
        <v>4</v>
      </c>
      <c r="I448" s="1">
        <v>30</v>
      </c>
      <c r="K448" s="1">
        <f>最重要的表!W113</f>
        <v>25400</v>
      </c>
      <c r="L448" s="1">
        <f>最重要的表!X113</f>
        <v>1524</v>
      </c>
      <c r="M448" s="1">
        <f>最重要的表!Y113</f>
        <v>1220</v>
      </c>
      <c r="N448" s="1">
        <f>最重要的表!Z113</f>
        <v>417</v>
      </c>
      <c r="O448" s="1">
        <f>最重要的表!AA113</f>
        <v>25</v>
      </c>
      <c r="P448" s="1">
        <f>最重要的表!AB113</f>
        <v>20</v>
      </c>
      <c r="Q448" s="1">
        <f t="shared" si="47"/>
        <v>58343</v>
      </c>
      <c r="R448" s="1">
        <f t="shared" si="48"/>
        <v>3499</v>
      </c>
      <c r="S448" s="1">
        <f t="shared" si="49"/>
        <v>2800</v>
      </c>
      <c r="T448" s="1">
        <v>3900</v>
      </c>
      <c r="U448" s="1">
        <v>2</v>
      </c>
      <c r="V448" s="1">
        <v>450000</v>
      </c>
    </row>
    <row r="449" spans="1:22" x14ac:dyDescent="0.25">
      <c r="A449" s="5">
        <f t="shared" si="46"/>
        <v>21233</v>
      </c>
      <c r="B449" s="1">
        <v>2</v>
      </c>
      <c r="C449" s="1" t="s">
        <v>31</v>
      </c>
      <c r="D449" s="1">
        <v>13</v>
      </c>
      <c r="E449" s="1" t="s">
        <v>48</v>
      </c>
      <c r="F449" s="1">
        <v>10</v>
      </c>
      <c r="G449" s="1">
        <v>2</v>
      </c>
      <c r="H449" s="1">
        <v>0</v>
      </c>
      <c r="I449" s="1">
        <v>30</v>
      </c>
      <c r="K449" s="6">
        <f>最重要的表!W114</f>
        <v>30384</v>
      </c>
      <c r="L449" s="7">
        <f>最重要的表!X114</f>
        <v>1823</v>
      </c>
      <c r="M449" s="8">
        <f>最重要的表!Y114</f>
        <v>1459</v>
      </c>
      <c r="N449" s="6">
        <f>最重要的表!Z114</f>
        <v>467</v>
      </c>
      <c r="O449" s="7">
        <f>最重要的表!AA114</f>
        <v>28</v>
      </c>
      <c r="P449" s="8">
        <f>最重要的表!AB114</f>
        <v>23</v>
      </c>
      <c r="Q449" s="6">
        <f t="shared" si="47"/>
        <v>67277</v>
      </c>
      <c r="R449" s="7">
        <f t="shared" si="48"/>
        <v>4035</v>
      </c>
      <c r="S449" s="8">
        <f t="shared" si="49"/>
        <v>3276</v>
      </c>
      <c r="T449" s="6">
        <v>4500</v>
      </c>
      <c r="U449" s="7">
        <v>0</v>
      </c>
      <c r="V449" s="8">
        <v>580000</v>
      </c>
    </row>
    <row r="450" spans="1:22" x14ac:dyDescent="0.25">
      <c r="A450" s="5">
        <f t="shared" si="46"/>
        <v>21234</v>
      </c>
      <c r="B450" s="1">
        <v>2</v>
      </c>
      <c r="C450" s="1" t="s">
        <v>31</v>
      </c>
      <c r="D450" s="1">
        <v>13</v>
      </c>
      <c r="E450" s="1" t="s">
        <v>372</v>
      </c>
      <c r="F450" s="1">
        <v>11</v>
      </c>
      <c r="G450" s="1">
        <v>2</v>
      </c>
      <c r="H450" s="1">
        <v>1</v>
      </c>
      <c r="I450" s="1">
        <v>30</v>
      </c>
      <c r="K450" s="1">
        <f>最重要的表!W115</f>
        <v>33134</v>
      </c>
      <c r="L450" s="1">
        <f>最重要的表!X115</f>
        <v>1988</v>
      </c>
      <c r="M450" s="1">
        <f>最重要的表!Y115</f>
        <v>1591</v>
      </c>
      <c r="N450" s="1">
        <f>最重要的表!Z115</f>
        <v>517</v>
      </c>
      <c r="O450" s="1">
        <f>最重要的表!AA115</f>
        <v>31</v>
      </c>
      <c r="P450" s="1">
        <f>最重要的表!AB115</f>
        <v>25</v>
      </c>
      <c r="Q450" s="1">
        <f t="shared" si="47"/>
        <v>73977</v>
      </c>
      <c r="R450" s="1">
        <f t="shared" si="48"/>
        <v>4437</v>
      </c>
      <c r="S450" s="1">
        <f t="shared" si="49"/>
        <v>3566</v>
      </c>
      <c r="T450" s="1">
        <v>5100</v>
      </c>
      <c r="U450" s="1">
        <v>0</v>
      </c>
      <c r="V450" s="1">
        <v>730000</v>
      </c>
    </row>
    <row r="451" spans="1:22" x14ac:dyDescent="0.25">
      <c r="A451" s="5">
        <f t="shared" si="46"/>
        <v>21235</v>
      </c>
      <c r="B451" s="1">
        <v>2</v>
      </c>
      <c r="C451" s="1" t="s">
        <v>31</v>
      </c>
      <c r="D451" s="1">
        <v>13</v>
      </c>
      <c r="E451" s="1" t="s">
        <v>117</v>
      </c>
      <c r="F451" s="1">
        <v>12</v>
      </c>
      <c r="G451" s="1">
        <v>2</v>
      </c>
      <c r="H451" s="1">
        <v>2</v>
      </c>
      <c r="I451" s="1">
        <v>30</v>
      </c>
      <c r="K451" s="1">
        <f>最重要的表!W116</f>
        <v>35884</v>
      </c>
      <c r="L451" s="1">
        <f>最重要的表!X116</f>
        <v>2153</v>
      </c>
      <c r="M451" s="1">
        <f>最重要的表!Y116</f>
        <v>1723</v>
      </c>
      <c r="N451" s="1">
        <f>最重要的表!Z116</f>
        <v>567</v>
      </c>
      <c r="O451" s="1">
        <f>最重要的表!AA116</f>
        <v>34</v>
      </c>
      <c r="P451" s="1">
        <f>最重要的表!AB116</f>
        <v>27</v>
      </c>
      <c r="Q451" s="1">
        <f t="shared" si="47"/>
        <v>80677</v>
      </c>
      <c r="R451" s="1">
        <f t="shared" si="48"/>
        <v>4839</v>
      </c>
      <c r="S451" s="1">
        <f t="shared" si="49"/>
        <v>3856</v>
      </c>
      <c r="T451" s="1">
        <v>5400</v>
      </c>
      <c r="U451" s="1">
        <v>0</v>
      </c>
      <c r="V451" s="1">
        <v>870000</v>
      </c>
    </row>
    <row r="452" spans="1:22" x14ac:dyDescent="0.25">
      <c r="A452" s="5">
        <f t="shared" si="46"/>
        <v>21241</v>
      </c>
      <c r="B452" s="1">
        <v>2</v>
      </c>
      <c r="C452" s="1" t="s">
        <v>31</v>
      </c>
      <c r="D452" s="1">
        <v>13</v>
      </c>
      <c r="E452" s="1" t="s">
        <v>118</v>
      </c>
      <c r="F452" s="1">
        <v>13</v>
      </c>
      <c r="G452" s="1">
        <v>2</v>
      </c>
      <c r="H452" s="1">
        <v>3</v>
      </c>
      <c r="I452" s="1">
        <v>30</v>
      </c>
      <c r="K452" s="1">
        <f>最重要的表!W117</f>
        <v>38634</v>
      </c>
      <c r="L452" s="1">
        <f>最重要的表!X117</f>
        <v>2318</v>
      </c>
      <c r="M452" s="1">
        <f>最重要的表!Y117</f>
        <v>1855</v>
      </c>
      <c r="N452" s="1">
        <f>最重要的表!Z117</f>
        <v>617</v>
      </c>
      <c r="O452" s="1">
        <f>最重要的表!AA117</f>
        <v>37</v>
      </c>
      <c r="P452" s="1">
        <f>最重要的表!AB117</f>
        <v>30</v>
      </c>
      <c r="Q452" s="1">
        <f t="shared" si="47"/>
        <v>87377</v>
      </c>
      <c r="R452" s="1">
        <f t="shared" si="48"/>
        <v>5241</v>
      </c>
      <c r="S452" s="1">
        <f t="shared" si="49"/>
        <v>4225</v>
      </c>
      <c r="T452" s="1">
        <v>6000</v>
      </c>
      <c r="U452" s="1">
        <v>0</v>
      </c>
      <c r="V452" s="1">
        <v>1050000</v>
      </c>
    </row>
    <row r="453" spans="1:22" x14ac:dyDescent="0.25">
      <c r="A453" s="5">
        <f t="shared" si="46"/>
        <v>21242</v>
      </c>
      <c r="B453" s="1">
        <v>2</v>
      </c>
      <c r="C453" s="1" t="s">
        <v>31</v>
      </c>
      <c r="D453" s="1">
        <v>13</v>
      </c>
      <c r="E453" s="1" t="s">
        <v>119</v>
      </c>
      <c r="F453" s="1">
        <v>14</v>
      </c>
      <c r="G453" s="1">
        <v>2</v>
      </c>
      <c r="H453" s="1">
        <v>4</v>
      </c>
      <c r="I453" s="1">
        <v>40</v>
      </c>
      <c r="K453" s="1">
        <f>最重要的表!W118</f>
        <v>41384</v>
      </c>
      <c r="L453" s="1">
        <f>最重要的表!X118</f>
        <v>2483</v>
      </c>
      <c r="M453" s="1">
        <f>最重要的表!Y118</f>
        <v>1987</v>
      </c>
      <c r="N453" s="1">
        <f>最重要的表!Z118</f>
        <v>667</v>
      </c>
      <c r="O453" s="1">
        <f>最重要的表!AA118</f>
        <v>40</v>
      </c>
      <c r="P453" s="1">
        <f>最重要的表!AB118</f>
        <v>32</v>
      </c>
      <c r="Q453" s="1">
        <f t="shared" si="47"/>
        <v>94077</v>
      </c>
      <c r="R453" s="1">
        <f t="shared" si="48"/>
        <v>5643</v>
      </c>
      <c r="S453" s="1">
        <f t="shared" si="49"/>
        <v>4515</v>
      </c>
      <c r="T453" s="1">
        <v>6900</v>
      </c>
      <c r="U453" s="1">
        <v>4</v>
      </c>
      <c r="V453" s="1">
        <v>1270000</v>
      </c>
    </row>
    <row r="454" spans="1:22" x14ac:dyDescent="0.25">
      <c r="A454" s="5">
        <f t="shared" si="46"/>
        <v>21243</v>
      </c>
      <c r="B454" s="1">
        <v>2</v>
      </c>
      <c r="C454" s="1" t="s">
        <v>31</v>
      </c>
      <c r="D454" s="1">
        <v>13</v>
      </c>
      <c r="E454" s="1" t="s">
        <v>49</v>
      </c>
      <c r="F454" s="1">
        <v>15</v>
      </c>
      <c r="G454" s="1">
        <v>3</v>
      </c>
      <c r="H454" s="1">
        <v>0</v>
      </c>
      <c r="I454" s="1">
        <v>40</v>
      </c>
      <c r="K454" s="6">
        <f>最重要的表!W119</f>
        <v>48617</v>
      </c>
      <c r="L454" s="7">
        <f>最重要的表!X119</f>
        <v>2917</v>
      </c>
      <c r="M454" s="8">
        <f>最重要的表!Y119</f>
        <v>2334</v>
      </c>
      <c r="N454" s="6">
        <f>最重要的表!Z119</f>
        <v>750</v>
      </c>
      <c r="O454" s="7">
        <f>最重要的表!AA119</f>
        <v>45</v>
      </c>
      <c r="P454" s="8">
        <f>最重要的表!AB119</f>
        <v>36</v>
      </c>
      <c r="Q454" s="6">
        <f t="shared" si="47"/>
        <v>107867</v>
      </c>
      <c r="R454" s="7">
        <f t="shared" si="48"/>
        <v>6472</v>
      </c>
      <c r="S454" s="8">
        <f t="shared" si="49"/>
        <v>5178</v>
      </c>
      <c r="T454" s="6">
        <v>8100</v>
      </c>
      <c r="U454" s="7">
        <v>0</v>
      </c>
      <c r="V454" s="8">
        <v>1500000</v>
      </c>
    </row>
    <row r="455" spans="1:22" x14ac:dyDescent="0.25">
      <c r="A455" s="5">
        <f t="shared" si="46"/>
        <v>21244</v>
      </c>
      <c r="B455" s="1">
        <v>2</v>
      </c>
      <c r="C455" s="1" t="s">
        <v>31</v>
      </c>
      <c r="D455" s="1">
        <v>13</v>
      </c>
      <c r="E455" s="1" t="s">
        <v>211</v>
      </c>
      <c r="F455" s="1">
        <v>16</v>
      </c>
      <c r="G455" s="1">
        <v>3</v>
      </c>
      <c r="H455" s="1">
        <v>1</v>
      </c>
      <c r="I455" s="1">
        <v>40</v>
      </c>
      <c r="K455" s="1">
        <f>最重要的表!W120</f>
        <v>50334</v>
      </c>
      <c r="L455" s="1">
        <f>最重要的表!X120</f>
        <v>3020</v>
      </c>
      <c r="M455" s="1">
        <f>最重要的表!Y120</f>
        <v>2416</v>
      </c>
      <c r="N455" s="1">
        <f>最重要的表!Z120</f>
        <v>784</v>
      </c>
      <c r="O455" s="1">
        <f>最重要的表!AA120</f>
        <v>47</v>
      </c>
      <c r="P455" s="1">
        <f>最重要的表!AB120</f>
        <v>38</v>
      </c>
      <c r="Q455" s="1">
        <f t="shared" si="47"/>
        <v>112270</v>
      </c>
      <c r="R455" s="1">
        <f t="shared" si="48"/>
        <v>6733</v>
      </c>
      <c r="S455" s="1">
        <f t="shared" si="49"/>
        <v>5418</v>
      </c>
      <c r="T455" s="1">
        <v>9000</v>
      </c>
      <c r="U455" s="1">
        <v>0</v>
      </c>
      <c r="V455" s="1">
        <v>1760000</v>
      </c>
    </row>
    <row r="456" spans="1:22" x14ac:dyDescent="0.25">
      <c r="A456" s="5">
        <f t="shared" si="46"/>
        <v>21245</v>
      </c>
      <c r="B456" s="1">
        <v>2</v>
      </c>
      <c r="C456" s="1" t="s">
        <v>31</v>
      </c>
      <c r="D456" s="1">
        <v>13</v>
      </c>
      <c r="E456" s="1" t="s">
        <v>212</v>
      </c>
      <c r="F456" s="1">
        <v>17</v>
      </c>
      <c r="G456" s="1">
        <v>3</v>
      </c>
      <c r="H456" s="1">
        <v>2</v>
      </c>
      <c r="I456" s="1">
        <v>40</v>
      </c>
      <c r="K456" s="1">
        <f>最重要的表!W121</f>
        <v>52050</v>
      </c>
      <c r="L456" s="1">
        <f>最重要的表!X121</f>
        <v>3123</v>
      </c>
      <c r="M456" s="1">
        <f>最重要的表!Y121</f>
        <v>2499</v>
      </c>
      <c r="N456" s="1">
        <f>最重要的表!Z121</f>
        <v>817</v>
      </c>
      <c r="O456" s="1">
        <f>最重要的表!AA121</f>
        <v>49</v>
      </c>
      <c r="P456" s="1">
        <f>最重要的表!AB121</f>
        <v>39</v>
      </c>
      <c r="Q456" s="1">
        <f t="shared" si="47"/>
        <v>116593</v>
      </c>
      <c r="R456" s="1">
        <f t="shared" si="48"/>
        <v>6994</v>
      </c>
      <c r="S456" s="1">
        <f t="shared" si="49"/>
        <v>5580</v>
      </c>
      <c r="T456" s="1">
        <v>10200</v>
      </c>
      <c r="U456" s="1">
        <v>0</v>
      </c>
      <c r="V456" s="1">
        <v>2000000</v>
      </c>
    </row>
    <row r="457" spans="1:22" x14ac:dyDescent="0.25">
      <c r="A457" s="5">
        <f t="shared" si="46"/>
        <v>21251</v>
      </c>
      <c r="B457" s="1">
        <v>2</v>
      </c>
      <c r="C457" s="1" t="s">
        <v>31</v>
      </c>
      <c r="D457" s="1">
        <v>13</v>
      </c>
      <c r="E457" s="1" t="s">
        <v>213</v>
      </c>
      <c r="F457" s="1">
        <v>18</v>
      </c>
      <c r="G457" s="1">
        <v>3</v>
      </c>
      <c r="H457" s="1">
        <v>3</v>
      </c>
      <c r="I457" s="1">
        <v>40</v>
      </c>
      <c r="K457" s="1">
        <f>最重要的表!W122</f>
        <v>53767</v>
      </c>
      <c r="L457" s="1">
        <f>最重要的表!X122</f>
        <v>3226</v>
      </c>
      <c r="M457" s="1">
        <f>最重要的表!Y122</f>
        <v>2581</v>
      </c>
      <c r="N457" s="1">
        <f>最重要的表!Z122</f>
        <v>850</v>
      </c>
      <c r="O457" s="1">
        <f>最重要的表!AA122</f>
        <v>51</v>
      </c>
      <c r="P457" s="1">
        <f>最重要的表!AB122</f>
        <v>41</v>
      </c>
      <c r="Q457" s="1">
        <f t="shared" si="47"/>
        <v>120917</v>
      </c>
      <c r="R457" s="1">
        <f t="shared" si="48"/>
        <v>7255</v>
      </c>
      <c r="S457" s="1">
        <f t="shared" si="49"/>
        <v>5820</v>
      </c>
      <c r="T457" s="1">
        <v>11100</v>
      </c>
      <c r="U457" s="1">
        <v>0</v>
      </c>
      <c r="V457" s="1">
        <v>2300000</v>
      </c>
    </row>
    <row r="458" spans="1:22" x14ac:dyDescent="0.25">
      <c r="A458" s="5">
        <f t="shared" si="46"/>
        <v>21252</v>
      </c>
      <c r="B458" s="1">
        <v>2</v>
      </c>
      <c r="C458" s="1" t="s">
        <v>31</v>
      </c>
      <c r="D458" s="1">
        <v>13</v>
      </c>
      <c r="E458" s="1" t="s">
        <v>214</v>
      </c>
      <c r="F458" s="1">
        <v>19</v>
      </c>
      <c r="G458" s="1">
        <v>3</v>
      </c>
      <c r="H458" s="1">
        <v>4</v>
      </c>
      <c r="I458" s="1">
        <v>50</v>
      </c>
      <c r="K458" s="1">
        <f>最重要的表!W123</f>
        <v>55484</v>
      </c>
      <c r="L458" s="1">
        <f>最重要的表!X123</f>
        <v>3329</v>
      </c>
      <c r="M458" s="1">
        <f>最重要的表!Y123</f>
        <v>2664</v>
      </c>
      <c r="N458" s="1">
        <f>最重要的表!Z123</f>
        <v>884</v>
      </c>
      <c r="O458" s="1">
        <f>最重要的表!AA123</f>
        <v>53</v>
      </c>
      <c r="P458" s="1">
        <f>最重要的表!AB123</f>
        <v>42</v>
      </c>
      <c r="Q458" s="1">
        <f t="shared" si="47"/>
        <v>125320</v>
      </c>
      <c r="R458" s="1">
        <f t="shared" si="48"/>
        <v>7516</v>
      </c>
      <c r="S458" s="1">
        <f t="shared" si="49"/>
        <v>5982</v>
      </c>
      <c r="T458" s="1">
        <v>12600</v>
      </c>
      <c r="U458" s="1">
        <v>6</v>
      </c>
      <c r="V458" s="1">
        <v>2600000</v>
      </c>
    </row>
    <row r="459" spans="1:22" x14ac:dyDescent="0.25">
      <c r="A459" s="5">
        <f t="shared" si="46"/>
        <v>21253</v>
      </c>
      <c r="B459" s="1">
        <v>2</v>
      </c>
      <c r="C459" s="1" t="s">
        <v>31</v>
      </c>
      <c r="D459" s="1">
        <v>13</v>
      </c>
      <c r="E459" s="1" t="s">
        <v>215</v>
      </c>
      <c r="F459" s="1">
        <v>20</v>
      </c>
      <c r="G459" s="1">
        <v>4</v>
      </c>
      <c r="H459" s="1">
        <v>0</v>
      </c>
      <c r="I459" s="1">
        <v>50</v>
      </c>
      <c r="K459" s="6">
        <f>最重要的表!W124</f>
        <v>60050</v>
      </c>
      <c r="L459" s="7">
        <f>最重要的表!X124</f>
        <v>3603</v>
      </c>
      <c r="M459" s="8">
        <f>最重要的表!Y124</f>
        <v>2883</v>
      </c>
      <c r="N459" s="6">
        <f>最重要的表!Z124</f>
        <v>934</v>
      </c>
      <c r="O459" s="7">
        <f>最重要的表!AA124</f>
        <v>56</v>
      </c>
      <c r="P459" s="8">
        <f>最重要的表!AB124</f>
        <v>45</v>
      </c>
      <c r="Q459" s="6">
        <f t="shared" si="47"/>
        <v>133836</v>
      </c>
      <c r="R459" s="7">
        <f t="shared" si="48"/>
        <v>8027</v>
      </c>
      <c r="S459" s="8">
        <f t="shared" si="49"/>
        <v>6438</v>
      </c>
      <c r="T459" s="6">
        <v>14100</v>
      </c>
      <c r="U459" s="7">
        <v>0</v>
      </c>
      <c r="V459" s="8">
        <v>2900000</v>
      </c>
    </row>
    <row r="460" spans="1:22" x14ac:dyDescent="0.25">
      <c r="A460" s="5">
        <f t="shared" si="46"/>
        <v>21254</v>
      </c>
      <c r="B460" s="1">
        <v>2</v>
      </c>
      <c r="C460" s="1" t="s">
        <v>31</v>
      </c>
      <c r="D460" s="1">
        <v>13</v>
      </c>
      <c r="E460" s="1" t="s">
        <v>216</v>
      </c>
      <c r="F460" s="1">
        <v>21</v>
      </c>
      <c r="G460" s="1">
        <v>4</v>
      </c>
      <c r="H460" s="1">
        <v>1</v>
      </c>
      <c r="I460" s="1">
        <v>50</v>
      </c>
      <c r="K460" s="1">
        <f>最重要的表!W125</f>
        <v>62184</v>
      </c>
      <c r="L460" s="1">
        <f>最重要的表!X125</f>
        <v>3731</v>
      </c>
      <c r="M460" s="1">
        <f>最重要的表!Y125</f>
        <v>2985</v>
      </c>
      <c r="N460" s="1">
        <f>最重要的表!Z125</f>
        <v>967</v>
      </c>
      <c r="O460" s="1">
        <f>最重要的表!AA125</f>
        <v>58</v>
      </c>
      <c r="P460" s="1">
        <f>最重要的表!AB125</f>
        <v>46</v>
      </c>
      <c r="Q460" s="1">
        <f t="shared" si="47"/>
        <v>138577</v>
      </c>
      <c r="R460" s="1">
        <f t="shared" si="48"/>
        <v>8313</v>
      </c>
      <c r="S460" s="1">
        <f t="shared" si="49"/>
        <v>6619</v>
      </c>
      <c r="T460" s="1">
        <v>15600</v>
      </c>
      <c r="U460" s="1">
        <v>0</v>
      </c>
      <c r="V460" s="1">
        <v>3200000</v>
      </c>
    </row>
    <row r="461" spans="1:22" x14ac:dyDescent="0.25">
      <c r="A461" s="5">
        <f t="shared" si="46"/>
        <v>21255</v>
      </c>
      <c r="B461" s="1">
        <v>2</v>
      </c>
      <c r="C461" s="1" t="s">
        <v>31</v>
      </c>
      <c r="D461" s="1">
        <v>13</v>
      </c>
      <c r="E461" s="1" t="s">
        <v>217</v>
      </c>
      <c r="F461" s="1">
        <v>22</v>
      </c>
      <c r="G461" s="1">
        <v>4</v>
      </c>
      <c r="H461" s="1">
        <v>2</v>
      </c>
      <c r="I461" s="1">
        <v>50</v>
      </c>
      <c r="K461" s="1">
        <f>最重要的表!W126</f>
        <v>64317</v>
      </c>
      <c r="L461" s="1">
        <f>最重要的表!X126</f>
        <v>3859</v>
      </c>
      <c r="M461" s="1">
        <f>最重要的表!Y126</f>
        <v>3088</v>
      </c>
      <c r="N461" s="1">
        <f>最重要的表!Z126</f>
        <v>1000</v>
      </c>
      <c r="O461" s="1">
        <f>最重要的表!AA126</f>
        <v>60</v>
      </c>
      <c r="P461" s="1">
        <f>最重要的表!AB126</f>
        <v>48</v>
      </c>
      <c r="Q461" s="1">
        <f t="shared" si="47"/>
        <v>143317</v>
      </c>
      <c r="R461" s="1">
        <f t="shared" si="48"/>
        <v>8599</v>
      </c>
      <c r="S461" s="1">
        <f t="shared" si="49"/>
        <v>6880</v>
      </c>
      <c r="T461" s="1">
        <v>17100</v>
      </c>
      <c r="U461" s="1">
        <v>0</v>
      </c>
      <c r="V461" s="1">
        <v>3600000</v>
      </c>
    </row>
    <row r="462" spans="1:22" x14ac:dyDescent="0.25">
      <c r="A462" s="5">
        <f t="shared" si="46"/>
        <v>21261</v>
      </c>
      <c r="B462" s="1">
        <v>2</v>
      </c>
      <c r="C462" s="1" t="s">
        <v>31</v>
      </c>
      <c r="D462" s="1">
        <v>13</v>
      </c>
      <c r="E462" s="1" t="s">
        <v>218</v>
      </c>
      <c r="F462" s="1">
        <v>23</v>
      </c>
      <c r="G462" s="1">
        <v>4</v>
      </c>
      <c r="H462" s="1">
        <v>3</v>
      </c>
      <c r="I462" s="1">
        <v>50</v>
      </c>
      <c r="K462" s="1">
        <f>最重要的表!W127</f>
        <v>66450</v>
      </c>
      <c r="L462" s="1">
        <f>最重要的表!X127</f>
        <v>3987</v>
      </c>
      <c r="M462" s="1">
        <f>最重要的表!Y127</f>
        <v>3190</v>
      </c>
      <c r="N462" s="1">
        <f>最重要的表!Z127</f>
        <v>1034</v>
      </c>
      <c r="O462" s="1">
        <f>最重要的表!AA127</f>
        <v>62</v>
      </c>
      <c r="P462" s="1">
        <f>最重要的表!AB127</f>
        <v>50</v>
      </c>
      <c r="Q462" s="1">
        <f t="shared" si="47"/>
        <v>148136</v>
      </c>
      <c r="R462" s="1">
        <f t="shared" si="48"/>
        <v>8885</v>
      </c>
      <c r="S462" s="1">
        <f t="shared" si="49"/>
        <v>7140</v>
      </c>
      <c r="T462" s="1">
        <v>18600</v>
      </c>
      <c r="U462" s="1">
        <v>0</v>
      </c>
      <c r="V462" s="1">
        <v>4000000</v>
      </c>
    </row>
    <row r="463" spans="1:22" x14ac:dyDescent="0.25">
      <c r="A463" s="5">
        <f t="shared" si="46"/>
        <v>21262</v>
      </c>
      <c r="B463" s="1">
        <v>2</v>
      </c>
      <c r="C463" s="1" t="s">
        <v>31</v>
      </c>
      <c r="D463" s="1">
        <v>13</v>
      </c>
      <c r="E463" s="1" t="s">
        <v>219</v>
      </c>
      <c r="F463" s="1">
        <v>24</v>
      </c>
      <c r="G463" s="1">
        <v>4</v>
      </c>
      <c r="H463" s="1">
        <v>4</v>
      </c>
      <c r="I463" s="1">
        <v>60</v>
      </c>
      <c r="K463" s="1">
        <f>最重要的表!W128</f>
        <v>68584</v>
      </c>
      <c r="L463" s="1">
        <f>最重要的表!X128</f>
        <v>4115</v>
      </c>
      <c r="M463" s="1">
        <f>最重要的表!Y128</f>
        <v>3292</v>
      </c>
      <c r="N463" s="1">
        <f>最重要的表!Z128</f>
        <v>1067</v>
      </c>
      <c r="O463" s="1">
        <f>最重要的表!AA128</f>
        <v>64</v>
      </c>
      <c r="P463" s="1">
        <f>最重要的表!AB128</f>
        <v>51</v>
      </c>
      <c r="Q463" s="1">
        <f t="shared" si="47"/>
        <v>152877</v>
      </c>
      <c r="R463" s="1">
        <f t="shared" si="48"/>
        <v>9171</v>
      </c>
      <c r="S463" s="1">
        <f t="shared" si="49"/>
        <v>7321</v>
      </c>
      <c r="T463" s="1">
        <v>20100</v>
      </c>
      <c r="U463" s="1">
        <v>8</v>
      </c>
      <c r="V463" s="1">
        <v>4400000</v>
      </c>
    </row>
    <row r="464" spans="1:22" x14ac:dyDescent="0.25">
      <c r="A464" s="5">
        <f t="shared" si="46"/>
        <v>21263</v>
      </c>
      <c r="B464" s="1">
        <v>2</v>
      </c>
      <c r="C464" s="1" t="s">
        <v>31</v>
      </c>
      <c r="D464" s="1">
        <v>13</v>
      </c>
      <c r="E464" s="1" t="s">
        <v>220</v>
      </c>
      <c r="F464" s="1">
        <v>25</v>
      </c>
      <c r="G464" s="1">
        <v>5</v>
      </c>
      <c r="H464" s="1">
        <v>0</v>
      </c>
      <c r="I464" s="1">
        <v>60</v>
      </c>
      <c r="K464" s="6">
        <f>最重要的表!W129</f>
        <v>74167</v>
      </c>
      <c r="L464" s="7">
        <f>最重要的表!X129</f>
        <v>4450</v>
      </c>
      <c r="M464" s="8">
        <f>最重要的表!Y129</f>
        <v>3560</v>
      </c>
      <c r="N464" s="6">
        <f>最重要的表!Z129</f>
        <v>1150</v>
      </c>
      <c r="O464" s="7">
        <f>最重要的表!AA129</f>
        <v>69</v>
      </c>
      <c r="P464" s="8">
        <f>最重要的表!AB129</f>
        <v>56</v>
      </c>
      <c r="Q464" s="6">
        <f t="shared" si="47"/>
        <v>165017</v>
      </c>
      <c r="R464" s="7">
        <f t="shared" si="48"/>
        <v>9901</v>
      </c>
      <c r="S464" s="8">
        <f t="shared" si="49"/>
        <v>7984</v>
      </c>
      <c r="T464" s="6">
        <v>21600</v>
      </c>
      <c r="U464" s="7">
        <v>0</v>
      </c>
      <c r="V464" s="8">
        <v>4800000</v>
      </c>
    </row>
    <row r="465" spans="1:22" x14ac:dyDescent="0.25">
      <c r="A465" s="5">
        <f t="shared" si="46"/>
        <v>21264</v>
      </c>
      <c r="B465" s="1">
        <v>2</v>
      </c>
      <c r="C465" s="1" t="s">
        <v>31</v>
      </c>
      <c r="D465" s="1">
        <v>13</v>
      </c>
      <c r="E465" s="1" t="s">
        <v>221</v>
      </c>
      <c r="F465" s="1">
        <v>26</v>
      </c>
      <c r="G465" s="1">
        <v>5</v>
      </c>
      <c r="H465" s="1">
        <v>1</v>
      </c>
      <c r="I465" s="1">
        <v>60</v>
      </c>
      <c r="K465" s="1">
        <f>最重要的表!W130</f>
        <v>76784</v>
      </c>
      <c r="L465" s="1">
        <f>最重要的表!X130</f>
        <v>4607</v>
      </c>
      <c r="M465" s="1">
        <f>最重要的表!Y130</f>
        <v>3686</v>
      </c>
      <c r="N465" s="1">
        <f>最重要的表!Z130</f>
        <v>1200</v>
      </c>
      <c r="O465" s="1">
        <f>最重要的表!AA130</f>
        <v>72</v>
      </c>
      <c r="P465" s="1">
        <f>最重要的表!AB130</f>
        <v>58</v>
      </c>
      <c r="Q465" s="1">
        <f t="shared" si="47"/>
        <v>171584</v>
      </c>
      <c r="R465" s="1">
        <f t="shared" si="48"/>
        <v>10295</v>
      </c>
      <c r="S465" s="1">
        <f t="shared" si="49"/>
        <v>8268</v>
      </c>
      <c r="T465" s="1">
        <v>23400</v>
      </c>
      <c r="U465" s="1">
        <v>0</v>
      </c>
      <c r="V465" s="1">
        <v>5200000</v>
      </c>
    </row>
    <row r="466" spans="1:22" x14ac:dyDescent="0.25">
      <c r="A466" s="5">
        <f t="shared" si="46"/>
        <v>21265</v>
      </c>
      <c r="B466" s="1">
        <v>2</v>
      </c>
      <c r="C466" s="1" t="s">
        <v>31</v>
      </c>
      <c r="D466" s="1">
        <v>13</v>
      </c>
      <c r="E466" s="1" t="s">
        <v>222</v>
      </c>
      <c r="F466" s="1">
        <v>27</v>
      </c>
      <c r="G466" s="1">
        <v>5</v>
      </c>
      <c r="H466" s="1">
        <v>2</v>
      </c>
      <c r="I466" s="1">
        <v>60</v>
      </c>
      <c r="K466" s="1">
        <f>最重要的表!W131</f>
        <v>79400</v>
      </c>
      <c r="L466" s="1">
        <f>最重要的表!X131</f>
        <v>4764</v>
      </c>
      <c r="M466" s="1">
        <f>最重要的表!Y131</f>
        <v>3812</v>
      </c>
      <c r="N466" s="1">
        <f>最重要的表!Z131</f>
        <v>1250</v>
      </c>
      <c r="O466" s="1">
        <f>最重要的表!AA131</f>
        <v>75</v>
      </c>
      <c r="P466" s="1">
        <f>最重要的表!AB131</f>
        <v>60</v>
      </c>
      <c r="Q466" s="1">
        <f t="shared" si="47"/>
        <v>178150</v>
      </c>
      <c r="R466" s="1">
        <f t="shared" si="48"/>
        <v>10689</v>
      </c>
      <c r="S466" s="1">
        <f t="shared" si="49"/>
        <v>8552</v>
      </c>
      <c r="T466" s="1">
        <v>25200</v>
      </c>
      <c r="U466" s="1">
        <v>0</v>
      </c>
      <c r="V466" s="1">
        <v>5600000</v>
      </c>
    </row>
    <row r="467" spans="1:22" x14ac:dyDescent="0.25">
      <c r="A467" s="5">
        <f t="shared" si="46"/>
        <v>21271</v>
      </c>
      <c r="B467" s="1">
        <v>2</v>
      </c>
      <c r="C467" s="1" t="s">
        <v>31</v>
      </c>
      <c r="D467" s="1">
        <v>13</v>
      </c>
      <c r="E467" s="1" t="s">
        <v>223</v>
      </c>
      <c r="F467" s="1">
        <v>28</v>
      </c>
      <c r="G467" s="1">
        <v>5</v>
      </c>
      <c r="H467" s="1">
        <v>3</v>
      </c>
      <c r="I467" s="1">
        <v>60</v>
      </c>
      <c r="K467" s="1">
        <f>最重要的表!W132</f>
        <v>82017</v>
      </c>
      <c r="L467" s="1">
        <f>最重要的表!X132</f>
        <v>4921</v>
      </c>
      <c r="M467" s="1">
        <f>最重要的表!Y132</f>
        <v>3937</v>
      </c>
      <c r="N467" s="1">
        <f>最重要的表!Z132</f>
        <v>1300</v>
      </c>
      <c r="O467" s="1">
        <f>最重要的表!AA132</f>
        <v>78</v>
      </c>
      <c r="P467" s="1">
        <f>最重要的表!AB132</f>
        <v>62</v>
      </c>
      <c r="Q467" s="1">
        <f t="shared" si="47"/>
        <v>184717</v>
      </c>
      <c r="R467" s="1">
        <f t="shared" si="48"/>
        <v>11083</v>
      </c>
      <c r="S467" s="1">
        <f t="shared" si="49"/>
        <v>8835</v>
      </c>
      <c r="T467" s="1">
        <v>27000</v>
      </c>
      <c r="U467" s="1">
        <v>0</v>
      </c>
      <c r="V467" s="1">
        <v>6000000</v>
      </c>
    </row>
    <row r="468" spans="1:22" x14ac:dyDescent="0.25">
      <c r="A468" s="5">
        <f t="shared" si="46"/>
        <v>21272</v>
      </c>
      <c r="B468" s="1">
        <v>2</v>
      </c>
      <c r="C468" s="1" t="s">
        <v>31</v>
      </c>
      <c r="D468" s="1">
        <v>13</v>
      </c>
      <c r="E468" s="1" t="s">
        <v>224</v>
      </c>
      <c r="F468" s="1">
        <v>29</v>
      </c>
      <c r="G468" s="1">
        <v>5</v>
      </c>
      <c r="H468" s="1">
        <v>4</v>
      </c>
      <c r="I468" s="1">
        <v>70</v>
      </c>
      <c r="K468" s="1">
        <f>最重要的表!W133</f>
        <v>84634</v>
      </c>
      <c r="L468" s="1">
        <f>最重要的表!X133</f>
        <v>5078</v>
      </c>
      <c r="M468" s="1">
        <f>最重要的表!Y133</f>
        <v>4063</v>
      </c>
      <c r="N468" s="1">
        <f>最重要的表!Z133</f>
        <v>1350</v>
      </c>
      <c r="O468" s="1">
        <f>最重要的表!AA133</f>
        <v>81</v>
      </c>
      <c r="P468" s="1">
        <f>最重要的表!AB133</f>
        <v>65</v>
      </c>
      <c r="Q468" s="1">
        <f t="shared" si="47"/>
        <v>191284</v>
      </c>
      <c r="R468" s="1">
        <f t="shared" si="48"/>
        <v>11477</v>
      </c>
      <c r="S468" s="1">
        <f t="shared" si="49"/>
        <v>9198</v>
      </c>
      <c r="T468" s="1">
        <v>28800</v>
      </c>
      <c r="U468" s="1">
        <v>10</v>
      </c>
      <c r="V468" s="1">
        <v>6400000</v>
      </c>
    </row>
    <row r="469" spans="1:22" x14ac:dyDescent="0.25">
      <c r="A469" s="5">
        <f t="shared" si="46"/>
        <v>21273</v>
      </c>
      <c r="B469" s="1">
        <v>2</v>
      </c>
      <c r="C469" s="1" t="s">
        <v>31</v>
      </c>
      <c r="D469" s="1">
        <v>13</v>
      </c>
      <c r="E469" s="1" t="s">
        <v>385</v>
      </c>
      <c r="F469" s="1">
        <v>30</v>
      </c>
      <c r="G469" s="1">
        <v>6</v>
      </c>
      <c r="H469" s="1">
        <v>0</v>
      </c>
      <c r="I469" s="1">
        <v>70</v>
      </c>
      <c r="K469" s="6">
        <f>最重要的表!W134</f>
        <v>91584</v>
      </c>
      <c r="L469" s="7">
        <f>最重要的表!X134</f>
        <v>5495</v>
      </c>
      <c r="M469" s="8">
        <f>最重要的表!Y134</f>
        <v>4396</v>
      </c>
      <c r="N469" s="6">
        <f>最重要的表!Z134</f>
        <v>1434</v>
      </c>
      <c r="O469" s="7">
        <f>最重要的表!AA134</f>
        <v>86</v>
      </c>
      <c r="P469" s="8">
        <f>最重要的表!AB134</f>
        <v>69</v>
      </c>
      <c r="Q469" s="6">
        <f t="shared" si="47"/>
        <v>204870</v>
      </c>
      <c r="R469" s="7">
        <f t="shared" si="48"/>
        <v>12289</v>
      </c>
      <c r="S469" s="8">
        <f t="shared" si="49"/>
        <v>9847</v>
      </c>
      <c r="T469" s="1">
        <v>30600</v>
      </c>
      <c r="U469" s="1">
        <v>0</v>
      </c>
      <c r="V469" s="8">
        <v>6800000</v>
      </c>
    </row>
    <row r="470" spans="1:22" x14ac:dyDescent="0.25">
      <c r="A470" s="5">
        <f t="shared" si="46"/>
        <v>21274</v>
      </c>
      <c r="B470" s="1">
        <v>2</v>
      </c>
      <c r="C470" s="1" t="s">
        <v>31</v>
      </c>
      <c r="D470" s="1">
        <v>13</v>
      </c>
      <c r="E470" s="1" t="s">
        <v>481</v>
      </c>
      <c r="F470" s="1">
        <v>31</v>
      </c>
      <c r="G470" s="1">
        <v>6</v>
      </c>
      <c r="H470" s="1">
        <v>1</v>
      </c>
      <c r="I470" s="1">
        <v>70</v>
      </c>
      <c r="K470" s="1">
        <f>最重要的表!W135</f>
        <v>94817</v>
      </c>
      <c r="L470" s="1">
        <f>最重要的表!X135</f>
        <v>5689</v>
      </c>
      <c r="M470" s="1">
        <f>最重要的表!Y135</f>
        <v>4552</v>
      </c>
      <c r="N470" s="1">
        <f>最重要的表!Z135</f>
        <v>1484</v>
      </c>
      <c r="O470" s="1">
        <f>最重要的表!AA135</f>
        <v>89</v>
      </c>
      <c r="P470" s="1">
        <f>最重要的表!AB135</f>
        <v>71</v>
      </c>
      <c r="Q470" s="1">
        <f t="shared" si="47"/>
        <v>212053</v>
      </c>
      <c r="R470" s="1">
        <f t="shared" si="48"/>
        <v>12720</v>
      </c>
      <c r="S470" s="1">
        <f t="shared" si="49"/>
        <v>10161</v>
      </c>
      <c r="T470" s="1">
        <v>32400</v>
      </c>
      <c r="U470" s="1">
        <v>0</v>
      </c>
      <c r="V470" s="1">
        <v>7200000</v>
      </c>
    </row>
    <row r="471" spans="1:22" x14ac:dyDescent="0.25">
      <c r="A471" s="5">
        <f t="shared" ref="A471:A534" si="50">A466+10</f>
        <v>21275</v>
      </c>
      <c r="B471" s="1">
        <v>2</v>
      </c>
      <c r="C471" s="1" t="s">
        <v>31</v>
      </c>
      <c r="D471" s="1">
        <v>13</v>
      </c>
      <c r="E471" s="1" t="s">
        <v>482</v>
      </c>
      <c r="F471" s="1">
        <v>32</v>
      </c>
      <c r="G471" s="1">
        <v>6</v>
      </c>
      <c r="H471" s="1">
        <v>2</v>
      </c>
      <c r="I471" s="1">
        <v>70</v>
      </c>
      <c r="K471" s="1">
        <f>最重要的表!W136</f>
        <v>98050</v>
      </c>
      <c r="L471" s="1">
        <f>最重要的表!X136</f>
        <v>5883</v>
      </c>
      <c r="M471" s="1">
        <f>最重要的表!Y136</f>
        <v>4707</v>
      </c>
      <c r="N471" s="1">
        <f>最重要的表!Z136</f>
        <v>1534</v>
      </c>
      <c r="O471" s="1">
        <f>最重要的表!AA136</f>
        <v>92</v>
      </c>
      <c r="P471" s="1">
        <f>最重要的表!AB136</f>
        <v>74</v>
      </c>
      <c r="Q471" s="1">
        <f t="shared" si="47"/>
        <v>219236</v>
      </c>
      <c r="R471" s="1">
        <f t="shared" si="48"/>
        <v>13151</v>
      </c>
      <c r="S471" s="1">
        <f t="shared" si="49"/>
        <v>10553</v>
      </c>
      <c r="T471" s="1">
        <v>34200</v>
      </c>
      <c r="U471" s="1">
        <v>0</v>
      </c>
      <c r="V471" s="1">
        <v>7600000</v>
      </c>
    </row>
    <row r="472" spans="1:22" x14ac:dyDescent="0.25">
      <c r="A472" s="5">
        <f t="shared" si="50"/>
        <v>21281</v>
      </c>
      <c r="B472" s="1">
        <v>2</v>
      </c>
      <c r="C472" s="1" t="s">
        <v>31</v>
      </c>
      <c r="D472" s="1">
        <v>13</v>
      </c>
      <c r="E472" s="1" t="s">
        <v>483</v>
      </c>
      <c r="F472" s="1">
        <v>33</v>
      </c>
      <c r="G472" s="1">
        <v>6</v>
      </c>
      <c r="H472" s="1">
        <v>3</v>
      </c>
      <c r="I472" s="1">
        <v>70</v>
      </c>
      <c r="K472" s="1">
        <f>最重要的表!W137</f>
        <v>101284</v>
      </c>
      <c r="L472" s="1">
        <f>最重要的表!X137</f>
        <v>6077</v>
      </c>
      <c r="M472" s="1">
        <f>最重要的表!Y137</f>
        <v>4862</v>
      </c>
      <c r="N472" s="1">
        <f>最重要的表!Z137</f>
        <v>1584</v>
      </c>
      <c r="O472" s="1">
        <f>最重要的表!AA137</f>
        <v>95</v>
      </c>
      <c r="P472" s="1">
        <f>最重要的表!AB137</f>
        <v>76</v>
      </c>
      <c r="Q472" s="1">
        <f t="shared" si="47"/>
        <v>226420</v>
      </c>
      <c r="R472" s="1">
        <f t="shared" si="48"/>
        <v>13582</v>
      </c>
      <c r="S472" s="1">
        <f t="shared" si="49"/>
        <v>10866</v>
      </c>
      <c r="T472" s="1">
        <v>36000</v>
      </c>
      <c r="U472" s="1">
        <v>0</v>
      </c>
      <c r="V472" s="1">
        <v>8000000</v>
      </c>
    </row>
    <row r="473" spans="1:22" x14ac:dyDescent="0.25">
      <c r="A473" s="5">
        <f t="shared" si="50"/>
        <v>21282</v>
      </c>
      <c r="B473" s="1">
        <v>2</v>
      </c>
      <c r="C473" s="1" t="s">
        <v>31</v>
      </c>
      <c r="D473" s="1">
        <v>13</v>
      </c>
      <c r="E473" s="1" t="s">
        <v>484</v>
      </c>
      <c r="F473" s="1">
        <v>34</v>
      </c>
      <c r="G473" s="1">
        <v>6</v>
      </c>
      <c r="H473" s="1">
        <v>4</v>
      </c>
      <c r="I473" s="1">
        <v>80</v>
      </c>
      <c r="K473" s="1">
        <f>最重要的表!W138</f>
        <v>104517</v>
      </c>
      <c r="L473" s="1">
        <f>最重要的表!X138</f>
        <v>6271</v>
      </c>
      <c r="M473" s="1">
        <f>最重要的表!Y138</f>
        <v>5017</v>
      </c>
      <c r="N473" s="1">
        <f>最重要的表!Z138</f>
        <v>1634</v>
      </c>
      <c r="O473" s="1">
        <f>最重要的表!AA138</f>
        <v>98</v>
      </c>
      <c r="P473" s="1">
        <f>最重要的表!AB138</f>
        <v>78</v>
      </c>
      <c r="Q473" s="1">
        <f t="shared" si="47"/>
        <v>233603</v>
      </c>
      <c r="R473" s="1">
        <f t="shared" si="48"/>
        <v>14013</v>
      </c>
      <c r="S473" s="1">
        <f t="shared" si="49"/>
        <v>11179</v>
      </c>
      <c r="T473" s="1">
        <v>36600</v>
      </c>
      <c r="U473" s="1">
        <v>12</v>
      </c>
      <c r="V473" s="1">
        <v>8000000</v>
      </c>
    </row>
    <row r="474" spans="1:22" x14ac:dyDescent="0.25">
      <c r="A474" s="5">
        <f t="shared" si="50"/>
        <v>21283</v>
      </c>
      <c r="B474" s="1">
        <v>2</v>
      </c>
      <c r="C474" s="1" t="s">
        <v>31</v>
      </c>
      <c r="D474" s="1">
        <v>13</v>
      </c>
      <c r="E474" s="1" t="s">
        <v>485</v>
      </c>
      <c r="F474" s="1">
        <v>35</v>
      </c>
      <c r="G474" s="1">
        <v>7</v>
      </c>
      <c r="H474" s="1">
        <v>0</v>
      </c>
      <c r="I474" s="1">
        <v>80</v>
      </c>
      <c r="K474" s="6">
        <f>最重要的表!W139</f>
        <v>113117</v>
      </c>
      <c r="L474" s="7">
        <f>最重要的表!X139</f>
        <v>6787</v>
      </c>
      <c r="M474" s="8">
        <f>最重要的表!Y139</f>
        <v>5430</v>
      </c>
      <c r="N474" s="6">
        <f>最重要的表!Z139</f>
        <v>1767</v>
      </c>
      <c r="O474" s="7">
        <f>最重要的表!AA139</f>
        <v>106</v>
      </c>
      <c r="P474" s="8">
        <f>最重要的表!AB139</f>
        <v>85</v>
      </c>
      <c r="Q474" s="6">
        <f t="shared" si="47"/>
        <v>252710</v>
      </c>
      <c r="R474" s="7">
        <f t="shared" si="48"/>
        <v>15161</v>
      </c>
      <c r="S474" s="8">
        <f t="shared" si="49"/>
        <v>12145</v>
      </c>
      <c r="T474" s="1">
        <v>37200</v>
      </c>
      <c r="U474" s="1">
        <v>0</v>
      </c>
      <c r="V474" s="1">
        <v>8100000</v>
      </c>
    </row>
    <row r="475" spans="1:22" x14ac:dyDescent="0.25">
      <c r="A475" s="5">
        <f t="shared" si="50"/>
        <v>21284</v>
      </c>
      <c r="B475" s="1">
        <v>2</v>
      </c>
      <c r="C475" s="1" t="s">
        <v>31</v>
      </c>
      <c r="D475" s="1">
        <v>13</v>
      </c>
      <c r="E475" s="1" t="s">
        <v>486</v>
      </c>
      <c r="F475" s="1">
        <v>36</v>
      </c>
      <c r="G475" s="1">
        <v>7</v>
      </c>
      <c r="H475" s="1">
        <v>1</v>
      </c>
      <c r="I475" s="1">
        <v>80</v>
      </c>
      <c r="K475" s="1">
        <f>最重要的表!W140</f>
        <v>117117</v>
      </c>
      <c r="L475" s="1">
        <f>最重要的表!X140</f>
        <v>7027</v>
      </c>
      <c r="M475" s="1">
        <f>最重要的表!Y140</f>
        <v>5622</v>
      </c>
      <c r="N475" s="1">
        <f>最重要的表!Z140</f>
        <v>1834</v>
      </c>
      <c r="O475" s="1">
        <f>最重要的表!AA140</f>
        <v>110</v>
      </c>
      <c r="P475" s="1">
        <f>最重要的表!AB140</f>
        <v>88</v>
      </c>
      <c r="Q475" s="1">
        <f t="shared" si="47"/>
        <v>262003</v>
      </c>
      <c r="R475" s="1">
        <f t="shared" si="48"/>
        <v>15717</v>
      </c>
      <c r="S475" s="1">
        <f t="shared" si="49"/>
        <v>12574</v>
      </c>
      <c r="T475" s="1">
        <v>37800</v>
      </c>
      <c r="U475" s="1">
        <v>0</v>
      </c>
      <c r="V475" s="1">
        <v>8200000</v>
      </c>
    </row>
    <row r="476" spans="1:22" x14ac:dyDescent="0.25">
      <c r="A476" s="5">
        <f t="shared" si="50"/>
        <v>21285</v>
      </c>
      <c r="B476" s="1">
        <v>2</v>
      </c>
      <c r="C476" s="1" t="s">
        <v>31</v>
      </c>
      <c r="D476" s="1">
        <v>13</v>
      </c>
      <c r="E476" s="1" t="s">
        <v>487</v>
      </c>
      <c r="F476" s="1">
        <v>37</v>
      </c>
      <c r="G476" s="1">
        <v>7</v>
      </c>
      <c r="H476" s="1">
        <v>2</v>
      </c>
      <c r="I476" s="1">
        <v>80</v>
      </c>
      <c r="K476" s="1">
        <f>最重要的表!W141</f>
        <v>121117</v>
      </c>
      <c r="L476" s="1">
        <f>最重要的表!X141</f>
        <v>7267</v>
      </c>
      <c r="M476" s="1">
        <f>最重要的表!Y141</f>
        <v>5814</v>
      </c>
      <c r="N476" s="1">
        <f>最重要的表!Z141</f>
        <v>1900</v>
      </c>
      <c r="O476" s="1">
        <f>最重要的表!AA141</f>
        <v>114</v>
      </c>
      <c r="P476" s="1">
        <f>最重要的表!AB141</f>
        <v>91</v>
      </c>
      <c r="Q476" s="1">
        <f t="shared" si="47"/>
        <v>271217</v>
      </c>
      <c r="R476" s="1">
        <f t="shared" si="48"/>
        <v>16273</v>
      </c>
      <c r="S476" s="1">
        <f t="shared" si="49"/>
        <v>13003</v>
      </c>
      <c r="T476" s="1">
        <v>38400</v>
      </c>
      <c r="U476" s="1">
        <v>0</v>
      </c>
      <c r="V476" s="1">
        <v>8300000</v>
      </c>
    </row>
    <row r="477" spans="1:22" x14ac:dyDescent="0.25">
      <c r="A477" s="5">
        <f t="shared" si="50"/>
        <v>21291</v>
      </c>
      <c r="B477" s="1">
        <v>2</v>
      </c>
      <c r="C477" s="1" t="s">
        <v>31</v>
      </c>
      <c r="D477" s="1">
        <v>13</v>
      </c>
      <c r="E477" s="1" t="s">
        <v>488</v>
      </c>
      <c r="F477" s="1">
        <v>38</v>
      </c>
      <c r="G477" s="1">
        <v>7</v>
      </c>
      <c r="H477" s="1">
        <v>3</v>
      </c>
      <c r="I477" s="1">
        <v>80</v>
      </c>
      <c r="K477" s="1">
        <f>最重要的表!W142</f>
        <v>125117</v>
      </c>
      <c r="L477" s="1">
        <f>最重要的表!X142</f>
        <v>7507</v>
      </c>
      <c r="M477" s="1">
        <f>最重要的表!Y142</f>
        <v>6006</v>
      </c>
      <c r="N477" s="1">
        <f>最重要的表!Z142</f>
        <v>1967</v>
      </c>
      <c r="O477" s="1">
        <f>最重要的表!AA142</f>
        <v>118</v>
      </c>
      <c r="P477" s="1">
        <f>最重要的表!AB142</f>
        <v>94</v>
      </c>
      <c r="Q477" s="1">
        <f t="shared" si="47"/>
        <v>280510</v>
      </c>
      <c r="R477" s="1">
        <f t="shared" si="48"/>
        <v>16829</v>
      </c>
      <c r="S477" s="1">
        <f t="shared" si="49"/>
        <v>13432</v>
      </c>
      <c r="T477" s="1">
        <v>39000</v>
      </c>
      <c r="U477" s="1">
        <v>0</v>
      </c>
      <c r="V477" s="1">
        <v>8400000</v>
      </c>
    </row>
    <row r="478" spans="1:22" x14ac:dyDescent="0.25">
      <c r="A478" s="5">
        <f t="shared" si="50"/>
        <v>21292</v>
      </c>
      <c r="B478" s="1">
        <v>2</v>
      </c>
      <c r="C478" s="1" t="s">
        <v>31</v>
      </c>
      <c r="D478" s="1">
        <v>13</v>
      </c>
      <c r="E478" s="1" t="s">
        <v>489</v>
      </c>
      <c r="F478" s="1">
        <v>39</v>
      </c>
      <c r="G478" s="1">
        <v>7</v>
      </c>
      <c r="H478" s="1">
        <v>4</v>
      </c>
      <c r="I478" s="1">
        <v>84</v>
      </c>
      <c r="K478" s="1">
        <f>最重要的表!W143</f>
        <v>129117</v>
      </c>
      <c r="L478" s="1">
        <f>最重要的表!X143</f>
        <v>7747</v>
      </c>
      <c r="M478" s="1">
        <f>最重要的表!Y143</f>
        <v>6198</v>
      </c>
      <c r="N478" s="1">
        <f>最重要的表!Z143</f>
        <v>2034</v>
      </c>
      <c r="O478" s="1">
        <f>最重要的表!AA143</f>
        <v>122</v>
      </c>
      <c r="P478" s="1">
        <f>最重要的表!AB143</f>
        <v>98</v>
      </c>
      <c r="Q478" s="1">
        <f t="shared" si="47"/>
        <v>289803</v>
      </c>
      <c r="R478" s="1">
        <f t="shared" si="48"/>
        <v>17385</v>
      </c>
      <c r="S478" s="1">
        <f t="shared" si="49"/>
        <v>13940</v>
      </c>
      <c r="T478" s="1">
        <v>39600</v>
      </c>
      <c r="U478" s="1">
        <v>14</v>
      </c>
      <c r="V478" s="1">
        <v>8500000</v>
      </c>
    </row>
    <row r="479" spans="1:22" x14ac:dyDescent="0.25">
      <c r="A479" s="5">
        <f t="shared" si="50"/>
        <v>21293</v>
      </c>
      <c r="B479" s="1">
        <v>2</v>
      </c>
      <c r="C479" s="1" t="s">
        <v>31</v>
      </c>
      <c r="D479" s="1">
        <v>13</v>
      </c>
      <c r="E479" s="1" t="s">
        <v>490</v>
      </c>
      <c r="F479" s="1">
        <v>40</v>
      </c>
      <c r="G479" s="1">
        <v>8</v>
      </c>
      <c r="H479" s="1">
        <v>0</v>
      </c>
      <c r="I479" s="1">
        <v>84</v>
      </c>
      <c r="K479" s="6">
        <f>最重要的表!W144</f>
        <v>139700</v>
      </c>
      <c r="L479" s="7">
        <f>最重要的表!X144</f>
        <v>8382</v>
      </c>
      <c r="M479" s="8">
        <f>最重要的表!Y144</f>
        <v>6706</v>
      </c>
      <c r="N479" s="6">
        <f>最重要的表!Z144</f>
        <v>2200</v>
      </c>
      <c r="O479" s="7">
        <f>最重要的表!AA144</f>
        <v>132</v>
      </c>
      <c r="P479" s="8">
        <f>最重要的表!AB144</f>
        <v>106</v>
      </c>
      <c r="Q479" s="6">
        <f t="shared" si="47"/>
        <v>313500</v>
      </c>
      <c r="R479" s="7">
        <f t="shared" si="48"/>
        <v>18810</v>
      </c>
      <c r="S479" s="8">
        <f t="shared" si="49"/>
        <v>15080</v>
      </c>
      <c r="T479" s="1">
        <v>40200</v>
      </c>
      <c r="U479" s="1">
        <v>0</v>
      </c>
      <c r="V479" s="1">
        <v>8600000</v>
      </c>
    </row>
    <row r="480" spans="1:22" x14ac:dyDescent="0.25">
      <c r="A480" s="5">
        <f t="shared" si="50"/>
        <v>21294</v>
      </c>
      <c r="B480" s="1">
        <v>2</v>
      </c>
      <c r="C480" s="1" t="s">
        <v>31</v>
      </c>
      <c r="D480" s="1">
        <v>13</v>
      </c>
      <c r="E480" s="1" t="s">
        <v>491</v>
      </c>
      <c r="F480" s="1">
        <v>41</v>
      </c>
      <c r="G480" s="1">
        <v>8</v>
      </c>
      <c r="H480" s="1">
        <v>1</v>
      </c>
      <c r="I480" s="1">
        <v>84</v>
      </c>
      <c r="K480" s="1">
        <f>最重要的表!W145</f>
        <v>144634</v>
      </c>
      <c r="L480" s="1">
        <f>最重要的表!X145</f>
        <v>8678</v>
      </c>
      <c r="M480" s="1">
        <f>最重要的表!Y145</f>
        <v>6943</v>
      </c>
      <c r="N480" s="1">
        <f>最重要的表!Z145</f>
        <v>2284</v>
      </c>
      <c r="O480" s="1">
        <f>最重要的表!AA145</f>
        <v>137</v>
      </c>
      <c r="P480" s="1">
        <f>最重要的表!AB145</f>
        <v>110</v>
      </c>
      <c r="Q480" s="1">
        <f t="shared" ref="Q480:Q543" si="51">K480+N480*79</f>
        <v>325070</v>
      </c>
      <c r="R480" s="1">
        <f t="shared" ref="R480:R543" si="52">L480+O480*79</f>
        <v>19501</v>
      </c>
      <c r="S480" s="1">
        <f t="shared" ref="S480:S543" si="53">M480+P480*79</f>
        <v>15633</v>
      </c>
      <c r="T480" s="1">
        <v>40800</v>
      </c>
      <c r="U480" s="1">
        <v>0</v>
      </c>
      <c r="V480" s="1">
        <v>8700000</v>
      </c>
    </row>
    <row r="481" spans="1:22" x14ac:dyDescent="0.25">
      <c r="A481" s="5">
        <f t="shared" si="50"/>
        <v>21295</v>
      </c>
      <c r="B481" s="1">
        <v>2</v>
      </c>
      <c r="C481" s="1" t="s">
        <v>31</v>
      </c>
      <c r="D481" s="1">
        <v>13</v>
      </c>
      <c r="E481" s="1" t="s">
        <v>492</v>
      </c>
      <c r="F481" s="1">
        <v>42</v>
      </c>
      <c r="G481" s="1">
        <v>8</v>
      </c>
      <c r="H481" s="1">
        <v>2</v>
      </c>
      <c r="I481" s="1">
        <v>84</v>
      </c>
      <c r="K481" s="1">
        <f>最重要的表!W146</f>
        <v>149567</v>
      </c>
      <c r="L481" s="1">
        <f>最重要的表!X146</f>
        <v>8974</v>
      </c>
      <c r="M481" s="1">
        <f>最重要的表!Y146</f>
        <v>7180</v>
      </c>
      <c r="N481" s="1">
        <f>最重要的表!Z146</f>
        <v>2367</v>
      </c>
      <c r="O481" s="1">
        <f>最重要的表!AA146</f>
        <v>142</v>
      </c>
      <c r="P481" s="1">
        <f>最重要的表!AB146</f>
        <v>114</v>
      </c>
      <c r="Q481" s="1">
        <f t="shared" si="51"/>
        <v>336560</v>
      </c>
      <c r="R481" s="1">
        <f t="shared" si="52"/>
        <v>20192</v>
      </c>
      <c r="S481" s="1">
        <f t="shared" si="53"/>
        <v>16186</v>
      </c>
      <c r="T481" s="1">
        <v>41400</v>
      </c>
      <c r="U481" s="1">
        <v>0</v>
      </c>
      <c r="V481" s="1">
        <v>8800000</v>
      </c>
    </row>
    <row r="482" spans="1:22" x14ac:dyDescent="0.25">
      <c r="A482" s="5">
        <f t="shared" si="50"/>
        <v>21301</v>
      </c>
      <c r="B482" s="1">
        <v>2</v>
      </c>
      <c r="C482" s="1" t="s">
        <v>31</v>
      </c>
      <c r="D482" s="1">
        <v>13</v>
      </c>
      <c r="E482" s="1" t="s">
        <v>493</v>
      </c>
      <c r="F482" s="1">
        <v>43</v>
      </c>
      <c r="G482" s="1">
        <v>8</v>
      </c>
      <c r="H482" s="1">
        <v>3</v>
      </c>
      <c r="I482" s="1">
        <v>84</v>
      </c>
      <c r="K482" s="1">
        <f>最重要的表!W147</f>
        <v>154500</v>
      </c>
      <c r="L482" s="1">
        <f>最重要的表!X147</f>
        <v>9270</v>
      </c>
      <c r="M482" s="1">
        <f>最重要的表!Y147</f>
        <v>7416</v>
      </c>
      <c r="N482" s="1">
        <f>最重要的表!Z147</f>
        <v>2450</v>
      </c>
      <c r="O482" s="1">
        <f>最重要的表!AA147</f>
        <v>147</v>
      </c>
      <c r="P482" s="1">
        <f>最重要的表!AB147</f>
        <v>118</v>
      </c>
      <c r="Q482" s="1">
        <f t="shared" si="51"/>
        <v>348050</v>
      </c>
      <c r="R482" s="1">
        <f t="shared" si="52"/>
        <v>20883</v>
      </c>
      <c r="S482" s="1">
        <f t="shared" si="53"/>
        <v>16738</v>
      </c>
      <c r="T482" s="1">
        <v>42000</v>
      </c>
      <c r="U482" s="1">
        <v>0</v>
      </c>
      <c r="V482" s="1">
        <v>8900000</v>
      </c>
    </row>
    <row r="483" spans="1:22" x14ac:dyDescent="0.25">
      <c r="A483" s="5">
        <f t="shared" si="50"/>
        <v>21302</v>
      </c>
      <c r="B483" s="1">
        <v>2</v>
      </c>
      <c r="C483" s="1" t="s">
        <v>31</v>
      </c>
      <c r="D483" s="1">
        <v>13</v>
      </c>
      <c r="E483" s="1" t="s">
        <v>494</v>
      </c>
      <c r="F483" s="1">
        <v>44</v>
      </c>
      <c r="G483" s="1">
        <v>8</v>
      </c>
      <c r="H483" s="1">
        <v>4</v>
      </c>
      <c r="I483" s="1">
        <v>87</v>
      </c>
      <c r="K483" s="1">
        <f>最重要的表!W148</f>
        <v>159434</v>
      </c>
      <c r="L483" s="1">
        <f>最重要的表!X148</f>
        <v>9566</v>
      </c>
      <c r="M483" s="1">
        <f>最重要的表!Y148</f>
        <v>7653</v>
      </c>
      <c r="N483" s="1">
        <f>最重要的表!Z148</f>
        <v>2534</v>
      </c>
      <c r="O483" s="1">
        <f>最重要的表!AA148</f>
        <v>152</v>
      </c>
      <c r="P483" s="1">
        <f>最重要的表!AB148</f>
        <v>122</v>
      </c>
      <c r="Q483" s="1">
        <f t="shared" si="51"/>
        <v>359620</v>
      </c>
      <c r="R483" s="1">
        <f t="shared" si="52"/>
        <v>21574</v>
      </c>
      <c r="S483" s="1">
        <f t="shared" si="53"/>
        <v>17291</v>
      </c>
      <c r="T483" s="1">
        <v>42600</v>
      </c>
      <c r="U483" s="1">
        <v>16</v>
      </c>
      <c r="V483" s="1">
        <v>9000000</v>
      </c>
    </row>
    <row r="484" spans="1:22" x14ac:dyDescent="0.25">
      <c r="A484" s="5">
        <f t="shared" si="50"/>
        <v>21303</v>
      </c>
      <c r="B484" s="1">
        <v>2</v>
      </c>
      <c r="C484" s="1" t="s">
        <v>31</v>
      </c>
      <c r="D484" s="1">
        <v>13</v>
      </c>
      <c r="E484" s="1" t="s">
        <v>495</v>
      </c>
      <c r="F484" s="1">
        <v>45</v>
      </c>
      <c r="G484" s="1">
        <v>9</v>
      </c>
      <c r="H484" s="1">
        <v>0</v>
      </c>
      <c r="I484" s="1">
        <v>87</v>
      </c>
      <c r="K484" s="6">
        <f>最重要的表!W149</f>
        <v>172550</v>
      </c>
      <c r="L484" s="7">
        <f>最重要的表!X149</f>
        <v>10353</v>
      </c>
      <c r="M484" s="8">
        <f>最重要的表!Y149</f>
        <v>8283</v>
      </c>
      <c r="N484" s="6">
        <f>最重要的表!Z149</f>
        <v>2717</v>
      </c>
      <c r="O484" s="7">
        <f>最重要的表!AA149</f>
        <v>163</v>
      </c>
      <c r="P484" s="8">
        <f>最重要的表!AB149</f>
        <v>131</v>
      </c>
      <c r="Q484" s="6">
        <f t="shared" si="51"/>
        <v>387193</v>
      </c>
      <c r="R484" s="7">
        <f t="shared" si="52"/>
        <v>23230</v>
      </c>
      <c r="S484" s="8">
        <f t="shared" si="53"/>
        <v>18632</v>
      </c>
      <c r="T484" s="1">
        <v>43200</v>
      </c>
      <c r="U484" s="1">
        <v>0</v>
      </c>
      <c r="V484" s="1">
        <v>9100000</v>
      </c>
    </row>
    <row r="485" spans="1:22" x14ac:dyDescent="0.25">
      <c r="A485" s="5">
        <f t="shared" si="50"/>
        <v>21304</v>
      </c>
      <c r="B485" s="1">
        <v>2</v>
      </c>
      <c r="C485" s="1" t="s">
        <v>31</v>
      </c>
      <c r="D485" s="1">
        <v>13</v>
      </c>
      <c r="E485" s="1" t="s">
        <v>496</v>
      </c>
      <c r="F485" s="1">
        <v>46</v>
      </c>
      <c r="G485" s="1">
        <v>9</v>
      </c>
      <c r="H485" s="1">
        <v>1</v>
      </c>
      <c r="I485" s="1">
        <v>87</v>
      </c>
      <c r="K485" s="1">
        <f>最重要的表!W150</f>
        <v>178634</v>
      </c>
      <c r="L485" s="1">
        <f>最重要的表!X150</f>
        <v>10718</v>
      </c>
      <c r="M485" s="1">
        <f>最重要的表!Y150</f>
        <v>8575</v>
      </c>
      <c r="N485" s="1">
        <f>最重要的表!Z150</f>
        <v>2817</v>
      </c>
      <c r="O485" s="1">
        <f>最重要的表!AA150</f>
        <v>169</v>
      </c>
      <c r="P485" s="1">
        <f>最重要的表!AB150</f>
        <v>135</v>
      </c>
      <c r="Q485" s="1">
        <f t="shared" si="51"/>
        <v>401177</v>
      </c>
      <c r="R485" s="1">
        <f t="shared" si="52"/>
        <v>24069</v>
      </c>
      <c r="S485" s="1">
        <f t="shared" si="53"/>
        <v>19240</v>
      </c>
      <c r="T485" s="1">
        <v>43800</v>
      </c>
      <c r="U485" s="1">
        <v>0</v>
      </c>
      <c r="V485" s="1">
        <v>9200000</v>
      </c>
    </row>
    <row r="486" spans="1:22" x14ac:dyDescent="0.25">
      <c r="A486" s="5">
        <f t="shared" si="50"/>
        <v>21305</v>
      </c>
      <c r="B486" s="1">
        <v>2</v>
      </c>
      <c r="C486" s="1" t="s">
        <v>31</v>
      </c>
      <c r="D486" s="1">
        <v>13</v>
      </c>
      <c r="E486" s="1" t="s">
        <v>497</v>
      </c>
      <c r="F486" s="1">
        <v>47</v>
      </c>
      <c r="G486" s="1">
        <v>9</v>
      </c>
      <c r="H486" s="1">
        <v>2</v>
      </c>
      <c r="I486" s="1">
        <v>87</v>
      </c>
      <c r="K486" s="1">
        <f>最重要的表!W151</f>
        <v>184717</v>
      </c>
      <c r="L486" s="1">
        <f>最重要的表!X151</f>
        <v>11083</v>
      </c>
      <c r="M486" s="1">
        <f>最重要的表!Y151</f>
        <v>8867</v>
      </c>
      <c r="N486" s="1">
        <f>最重要的表!Z151</f>
        <v>2917</v>
      </c>
      <c r="O486" s="1">
        <f>最重要的表!AA151</f>
        <v>175</v>
      </c>
      <c r="P486" s="1">
        <f>最重要的表!AB151</f>
        <v>140</v>
      </c>
      <c r="Q486" s="1">
        <f t="shared" si="51"/>
        <v>415160</v>
      </c>
      <c r="R486" s="1">
        <f t="shared" si="52"/>
        <v>24908</v>
      </c>
      <c r="S486" s="1">
        <f t="shared" si="53"/>
        <v>19927</v>
      </c>
      <c r="T486" s="1">
        <v>44400</v>
      </c>
      <c r="U486" s="1">
        <v>0</v>
      </c>
      <c r="V486" s="1">
        <v>9300000</v>
      </c>
    </row>
    <row r="487" spans="1:22" x14ac:dyDescent="0.25">
      <c r="A487" s="5">
        <f t="shared" si="50"/>
        <v>21311</v>
      </c>
      <c r="B487" s="1">
        <v>2</v>
      </c>
      <c r="C487" s="1" t="s">
        <v>31</v>
      </c>
      <c r="D487" s="1">
        <v>13</v>
      </c>
      <c r="E487" s="1" t="s">
        <v>498</v>
      </c>
      <c r="F487" s="1">
        <v>48</v>
      </c>
      <c r="G487" s="1">
        <v>9</v>
      </c>
      <c r="H487" s="1">
        <v>3</v>
      </c>
      <c r="I487" s="1">
        <v>87</v>
      </c>
      <c r="K487" s="1">
        <f>最重要的表!W152</f>
        <v>190800</v>
      </c>
      <c r="L487" s="1">
        <f>最重要的表!X152</f>
        <v>11448</v>
      </c>
      <c r="M487" s="1">
        <f>最重要的表!Y152</f>
        <v>9159</v>
      </c>
      <c r="N487" s="1">
        <f>最重要的表!Z152</f>
        <v>3017</v>
      </c>
      <c r="O487" s="1">
        <f>最重要的表!AA152</f>
        <v>181</v>
      </c>
      <c r="P487" s="1">
        <f>最重要的表!AB152</f>
        <v>145</v>
      </c>
      <c r="Q487" s="1">
        <f t="shared" si="51"/>
        <v>429143</v>
      </c>
      <c r="R487" s="1">
        <f t="shared" si="52"/>
        <v>25747</v>
      </c>
      <c r="S487" s="1">
        <f t="shared" si="53"/>
        <v>20614</v>
      </c>
      <c r="T487" s="1">
        <v>45000</v>
      </c>
      <c r="U487" s="1">
        <v>0</v>
      </c>
      <c r="V487" s="1">
        <v>9400000</v>
      </c>
    </row>
    <row r="488" spans="1:22" x14ac:dyDescent="0.25">
      <c r="A488" s="5">
        <f t="shared" si="50"/>
        <v>21312</v>
      </c>
      <c r="B488" s="1">
        <v>2</v>
      </c>
      <c r="C488" s="1" t="s">
        <v>31</v>
      </c>
      <c r="D488" s="1">
        <v>13</v>
      </c>
      <c r="E488" s="1" t="s">
        <v>499</v>
      </c>
      <c r="F488" s="1">
        <v>49</v>
      </c>
      <c r="G488" s="1">
        <v>9</v>
      </c>
      <c r="H488" s="1">
        <v>4</v>
      </c>
      <c r="I488" s="1">
        <v>90</v>
      </c>
      <c r="K488" s="1">
        <f>最重要的表!W153</f>
        <v>196884</v>
      </c>
      <c r="L488" s="1">
        <f>最重要的表!X153</f>
        <v>11813</v>
      </c>
      <c r="M488" s="1">
        <f>最重要的表!Y153</f>
        <v>9451</v>
      </c>
      <c r="N488" s="1">
        <f>最重要的表!Z153</f>
        <v>3117</v>
      </c>
      <c r="O488" s="1">
        <f>最重要的表!AA153</f>
        <v>187</v>
      </c>
      <c r="P488" s="1">
        <f>最重要的表!AB153</f>
        <v>150</v>
      </c>
      <c r="Q488" s="1">
        <f t="shared" si="51"/>
        <v>443127</v>
      </c>
      <c r="R488" s="1">
        <f t="shared" si="52"/>
        <v>26586</v>
      </c>
      <c r="S488" s="1">
        <f t="shared" si="53"/>
        <v>21301</v>
      </c>
      <c r="T488" s="1">
        <v>45600</v>
      </c>
      <c r="U488" s="1">
        <v>18</v>
      </c>
      <c r="V488" s="1">
        <v>9500000</v>
      </c>
    </row>
    <row r="489" spans="1:22" x14ac:dyDescent="0.25">
      <c r="A489" s="5">
        <f t="shared" si="50"/>
        <v>21313</v>
      </c>
      <c r="B489" s="1">
        <v>2</v>
      </c>
      <c r="C489" s="1" t="s">
        <v>31</v>
      </c>
      <c r="D489" s="1">
        <v>13</v>
      </c>
      <c r="E489" s="1" t="s">
        <v>500</v>
      </c>
      <c r="F489" s="1">
        <v>50</v>
      </c>
      <c r="G489" s="1">
        <v>10</v>
      </c>
      <c r="H489" s="1">
        <v>0</v>
      </c>
      <c r="I489" s="1">
        <v>0</v>
      </c>
      <c r="K489" s="6">
        <f>最重要的表!W154</f>
        <v>213084</v>
      </c>
      <c r="L489" s="7">
        <f>最重要的表!X154</f>
        <v>12785</v>
      </c>
      <c r="M489" s="8">
        <f>最重要的表!Y154</f>
        <v>10228</v>
      </c>
      <c r="N489" s="6">
        <f>最重要的表!Z154</f>
        <v>3350</v>
      </c>
      <c r="O489" s="7">
        <f>最重要的表!AA154</f>
        <v>201</v>
      </c>
      <c r="P489" s="8">
        <f>最重要的表!AB154</f>
        <v>161</v>
      </c>
      <c r="Q489" s="6">
        <f t="shared" si="51"/>
        <v>477734</v>
      </c>
      <c r="R489" s="7">
        <f t="shared" si="52"/>
        <v>28664</v>
      </c>
      <c r="S489" s="8">
        <f t="shared" si="53"/>
        <v>22947</v>
      </c>
      <c r="T489" s="1">
        <v>0</v>
      </c>
      <c r="U489" s="1">
        <v>0</v>
      </c>
      <c r="V489" s="1">
        <v>0</v>
      </c>
    </row>
    <row r="490" spans="1:22" x14ac:dyDescent="0.25">
      <c r="A490" s="5">
        <f t="shared" si="50"/>
        <v>21314</v>
      </c>
      <c r="B490" s="1">
        <v>2</v>
      </c>
      <c r="C490" s="1" t="s">
        <v>31</v>
      </c>
      <c r="D490" s="1">
        <v>10</v>
      </c>
      <c r="E490" s="1" t="s">
        <v>373</v>
      </c>
      <c r="F490" s="1">
        <v>0</v>
      </c>
      <c r="G490" s="1">
        <v>0</v>
      </c>
      <c r="H490" s="1">
        <v>0</v>
      </c>
      <c r="I490" s="1">
        <v>1</v>
      </c>
      <c r="K490" s="6">
        <f>最重要的表!W155</f>
        <v>4967</v>
      </c>
      <c r="L490" s="7">
        <f>最重要的表!X155</f>
        <v>298</v>
      </c>
      <c r="M490" s="8">
        <f>最重要的表!Y155</f>
        <v>239</v>
      </c>
      <c r="N490" s="6">
        <f>最重要的表!Z155</f>
        <v>100</v>
      </c>
      <c r="O490" s="7">
        <f>最重要的表!AA155</f>
        <v>6</v>
      </c>
      <c r="P490" s="8">
        <f>最重要的表!AB155</f>
        <v>5</v>
      </c>
      <c r="Q490" s="6">
        <f t="shared" si="51"/>
        <v>12867</v>
      </c>
      <c r="R490" s="7">
        <f t="shared" si="52"/>
        <v>772</v>
      </c>
      <c r="S490" s="8">
        <f t="shared" si="53"/>
        <v>634</v>
      </c>
      <c r="T490" s="6">
        <v>30</v>
      </c>
      <c r="U490" s="7">
        <v>0</v>
      </c>
      <c r="V490" s="8">
        <v>9000</v>
      </c>
    </row>
    <row r="491" spans="1:22" x14ac:dyDescent="0.25">
      <c r="A491" s="5">
        <f t="shared" si="50"/>
        <v>21315</v>
      </c>
      <c r="B491" s="1">
        <v>2</v>
      </c>
      <c r="C491" s="1" t="s">
        <v>31</v>
      </c>
      <c r="D491" s="1">
        <v>10</v>
      </c>
      <c r="E491" s="24" t="s">
        <v>374</v>
      </c>
      <c r="F491" s="1">
        <v>1</v>
      </c>
      <c r="G491" s="1">
        <v>0</v>
      </c>
      <c r="H491" s="1">
        <v>1</v>
      </c>
      <c r="I491" s="1">
        <v>5</v>
      </c>
      <c r="K491" s="24">
        <f>最重要的表!W156</f>
        <v>5717</v>
      </c>
      <c r="L491" s="24">
        <f>最重要的表!X156</f>
        <v>343</v>
      </c>
      <c r="M491" s="24">
        <f>最重要的表!Y156</f>
        <v>275</v>
      </c>
      <c r="N491" s="24">
        <f>最重要的表!Z156</f>
        <v>117</v>
      </c>
      <c r="O491" s="24">
        <f>最重要的表!AA156</f>
        <v>7</v>
      </c>
      <c r="P491" s="24">
        <f>最重要的表!AB156</f>
        <v>6</v>
      </c>
      <c r="Q491" s="24">
        <f t="shared" si="51"/>
        <v>14960</v>
      </c>
      <c r="R491" s="24">
        <f t="shared" si="52"/>
        <v>896</v>
      </c>
      <c r="S491" s="24">
        <f t="shared" si="53"/>
        <v>749</v>
      </c>
      <c r="T491" s="1">
        <v>108</v>
      </c>
      <c r="U491" s="1">
        <v>0</v>
      </c>
      <c r="V491" s="1">
        <v>25000</v>
      </c>
    </row>
    <row r="492" spans="1:22" x14ac:dyDescent="0.25">
      <c r="A492" s="5">
        <f t="shared" si="50"/>
        <v>21321</v>
      </c>
      <c r="B492" s="1">
        <v>2</v>
      </c>
      <c r="C492" s="1" t="s">
        <v>31</v>
      </c>
      <c r="D492" s="1">
        <v>10</v>
      </c>
      <c r="E492" s="24" t="s">
        <v>120</v>
      </c>
      <c r="F492" s="1">
        <v>2</v>
      </c>
      <c r="G492" s="1">
        <v>0</v>
      </c>
      <c r="H492" s="1">
        <v>2</v>
      </c>
      <c r="I492" s="1">
        <v>5</v>
      </c>
      <c r="K492" s="24">
        <f>最重要的表!W157</f>
        <v>6467</v>
      </c>
      <c r="L492" s="24">
        <f>最重要的表!X157</f>
        <v>388</v>
      </c>
      <c r="M492" s="24">
        <f>最重要的表!Y157</f>
        <v>311</v>
      </c>
      <c r="N492" s="24">
        <f>最重要的表!Z157</f>
        <v>134</v>
      </c>
      <c r="O492" s="24">
        <f>最重要的表!AA157</f>
        <v>8</v>
      </c>
      <c r="P492" s="24">
        <f>最重要的表!AB157</f>
        <v>7</v>
      </c>
      <c r="Q492" s="24">
        <f t="shared" si="51"/>
        <v>17053</v>
      </c>
      <c r="R492" s="24">
        <f t="shared" si="52"/>
        <v>1020</v>
      </c>
      <c r="S492" s="24">
        <f t="shared" si="53"/>
        <v>864</v>
      </c>
      <c r="T492" s="1">
        <v>210</v>
      </c>
      <c r="U492" s="1">
        <v>0</v>
      </c>
      <c r="V492" s="1">
        <v>43000</v>
      </c>
    </row>
    <row r="493" spans="1:22" x14ac:dyDescent="0.25">
      <c r="A493" s="5">
        <f t="shared" si="50"/>
        <v>21322</v>
      </c>
      <c r="B493" s="1">
        <v>2</v>
      </c>
      <c r="C493" s="1" t="s">
        <v>31</v>
      </c>
      <c r="D493" s="1">
        <v>10</v>
      </c>
      <c r="E493" s="24" t="s">
        <v>157</v>
      </c>
      <c r="F493" s="1">
        <v>3</v>
      </c>
      <c r="G493" s="1">
        <v>0</v>
      </c>
      <c r="H493" s="1">
        <v>3</v>
      </c>
      <c r="I493" s="1">
        <v>5</v>
      </c>
      <c r="K493" s="24">
        <f>最重要的表!W158</f>
        <v>7217</v>
      </c>
      <c r="L493" s="24">
        <f>最重要的表!X158</f>
        <v>433</v>
      </c>
      <c r="M493" s="24">
        <f>最重要的表!Y158</f>
        <v>347</v>
      </c>
      <c r="N493" s="24">
        <f>最重要的表!Z158</f>
        <v>150</v>
      </c>
      <c r="O493" s="24">
        <f>最重要的表!AA158</f>
        <v>9</v>
      </c>
      <c r="P493" s="24">
        <f>最重要的表!AB158</f>
        <v>8</v>
      </c>
      <c r="Q493" s="24">
        <f t="shared" si="51"/>
        <v>19067</v>
      </c>
      <c r="R493" s="24">
        <f t="shared" si="52"/>
        <v>1144</v>
      </c>
      <c r="S493" s="24">
        <f t="shared" si="53"/>
        <v>979</v>
      </c>
      <c r="T493" s="1">
        <v>360</v>
      </c>
      <c r="U493" s="1">
        <v>0</v>
      </c>
      <c r="V493" s="1">
        <v>67000</v>
      </c>
    </row>
    <row r="494" spans="1:22" x14ac:dyDescent="0.25">
      <c r="A494" s="5">
        <f t="shared" si="50"/>
        <v>21323</v>
      </c>
      <c r="B494" s="1">
        <v>2</v>
      </c>
      <c r="C494" s="1" t="s">
        <v>31</v>
      </c>
      <c r="D494" s="1">
        <v>10</v>
      </c>
      <c r="E494" s="24" t="s">
        <v>158</v>
      </c>
      <c r="F494" s="1">
        <v>4</v>
      </c>
      <c r="G494" s="1">
        <v>0</v>
      </c>
      <c r="H494" s="1">
        <v>4</v>
      </c>
      <c r="I494" s="1">
        <v>20</v>
      </c>
      <c r="K494" s="24">
        <f>最重要的表!W159</f>
        <v>7967</v>
      </c>
      <c r="L494" s="24">
        <f>最重要的表!X159</f>
        <v>478</v>
      </c>
      <c r="M494" s="24">
        <f>最重要的表!Y159</f>
        <v>383</v>
      </c>
      <c r="N494" s="24">
        <f>最重要的表!Z159</f>
        <v>167</v>
      </c>
      <c r="O494" s="24">
        <f>最重要的表!AA159</f>
        <v>10</v>
      </c>
      <c r="P494" s="24">
        <f>最重要的表!AB159</f>
        <v>8</v>
      </c>
      <c r="Q494" s="24">
        <f t="shared" si="51"/>
        <v>21160</v>
      </c>
      <c r="R494" s="24">
        <f t="shared" si="52"/>
        <v>1268</v>
      </c>
      <c r="S494" s="24">
        <f t="shared" si="53"/>
        <v>1015</v>
      </c>
      <c r="T494" s="1">
        <v>600</v>
      </c>
      <c r="U494" s="1">
        <v>1</v>
      </c>
      <c r="V494" s="1">
        <v>100000</v>
      </c>
    </row>
    <row r="495" spans="1:22" x14ac:dyDescent="0.25">
      <c r="A495" s="5">
        <f t="shared" si="50"/>
        <v>21324</v>
      </c>
      <c r="B495" s="1">
        <v>2</v>
      </c>
      <c r="C495" s="1" t="s">
        <v>31</v>
      </c>
      <c r="D495" s="1">
        <v>10</v>
      </c>
      <c r="E495" s="1" t="s">
        <v>51</v>
      </c>
      <c r="F495" s="1">
        <v>5</v>
      </c>
      <c r="G495" s="1">
        <v>1</v>
      </c>
      <c r="H495" s="1">
        <v>0</v>
      </c>
      <c r="I495" s="1">
        <v>20</v>
      </c>
      <c r="K495" s="6">
        <f>最重要的表!W160</f>
        <v>9934</v>
      </c>
      <c r="L495" s="7">
        <f>最重要的表!X160</f>
        <v>596</v>
      </c>
      <c r="M495" s="8">
        <f>最重要的表!Y160</f>
        <v>477</v>
      </c>
      <c r="N495" s="6">
        <f>最重要的表!Z160</f>
        <v>184</v>
      </c>
      <c r="O495" s="7">
        <f>最重要的表!AA160</f>
        <v>11</v>
      </c>
      <c r="P495" s="8">
        <f>最重要的表!AB160</f>
        <v>9</v>
      </c>
      <c r="Q495" s="6">
        <f t="shared" si="51"/>
        <v>24470</v>
      </c>
      <c r="R495" s="7">
        <f t="shared" si="52"/>
        <v>1465</v>
      </c>
      <c r="S495" s="8">
        <f t="shared" si="53"/>
        <v>1188</v>
      </c>
      <c r="T495" s="6">
        <v>900</v>
      </c>
      <c r="U495" s="7">
        <v>0</v>
      </c>
      <c r="V495" s="8">
        <v>140000</v>
      </c>
    </row>
    <row r="496" spans="1:22" x14ac:dyDescent="0.25">
      <c r="A496" s="5">
        <f t="shared" si="50"/>
        <v>21325</v>
      </c>
      <c r="B496" s="1">
        <v>2</v>
      </c>
      <c r="C496" s="1" t="s">
        <v>31</v>
      </c>
      <c r="D496" s="1">
        <v>10</v>
      </c>
      <c r="E496" s="1" t="s">
        <v>375</v>
      </c>
      <c r="F496" s="1">
        <v>6</v>
      </c>
      <c r="G496" s="1">
        <v>1</v>
      </c>
      <c r="H496" s="1">
        <v>1</v>
      </c>
      <c r="I496" s="1">
        <v>20</v>
      </c>
      <c r="K496" s="1">
        <f>最重要的表!W161</f>
        <v>11134</v>
      </c>
      <c r="L496" s="1">
        <f>最重要的表!X161</f>
        <v>668</v>
      </c>
      <c r="M496" s="1">
        <f>最重要的表!Y161</f>
        <v>535</v>
      </c>
      <c r="N496" s="1">
        <f>最重要的表!Z161</f>
        <v>217</v>
      </c>
      <c r="O496" s="1">
        <f>最重要的表!AA161</f>
        <v>13</v>
      </c>
      <c r="P496" s="1">
        <f>最重要的表!AB161</f>
        <v>11</v>
      </c>
      <c r="Q496" s="1">
        <f t="shared" si="51"/>
        <v>28277</v>
      </c>
      <c r="R496" s="1">
        <f t="shared" si="52"/>
        <v>1695</v>
      </c>
      <c r="S496" s="1">
        <f t="shared" si="53"/>
        <v>1404</v>
      </c>
      <c r="T496" s="1">
        <v>1500</v>
      </c>
      <c r="U496" s="1">
        <v>0</v>
      </c>
      <c r="V496" s="1">
        <v>210000</v>
      </c>
    </row>
    <row r="497" spans="1:22" x14ac:dyDescent="0.25">
      <c r="A497" s="5">
        <f t="shared" si="50"/>
        <v>21331</v>
      </c>
      <c r="B497" s="1">
        <v>2</v>
      </c>
      <c r="C497" s="1" t="s">
        <v>31</v>
      </c>
      <c r="D497" s="1">
        <v>10</v>
      </c>
      <c r="E497" s="1" t="s">
        <v>122</v>
      </c>
      <c r="F497" s="1">
        <v>7</v>
      </c>
      <c r="G497" s="1">
        <v>1</v>
      </c>
      <c r="H497" s="1">
        <v>2</v>
      </c>
      <c r="I497" s="1">
        <v>20</v>
      </c>
      <c r="K497" s="1">
        <f>最重要的表!W162</f>
        <v>12334</v>
      </c>
      <c r="L497" s="1">
        <f>最重要的表!X162</f>
        <v>740</v>
      </c>
      <c r="M497" s="1">
        <f>最重要的表!Y162</f>
        <v>592</v>
      </c>
      <c r="N497" s="1">
        <f>最重要的表!Z162</f>
        <v>234</v>
      </c>
      <c r="O497" s="1">
        <f>最重要的表!AA162</f>
        <v>14</v>
      </c>
      <c r="P497" s="1">
        <f>最重要的表!AB162</f>
        <v>12</v>
      </c>
      <c r="Q497" s="1">
        <f t="shared" si="51"/>
        <v>30820</v>
      </c>
      <c r="R497" s="1">
        <f t="shared" si="52"/>
        <v>1846</v>
      </c>
      <c r="S497" s="1">
        <f t="shared" si="53"/>
        <v>1540</v>
      </c>
      <c r="T497" s="1">
        <v>2100</v>
      </c>
      <c r="U497" s="1">
        <v>0</v>
      </c>
      <c r="V497" s="1">
        <v>270000</v>
      </c>
    </row>
    <row r="498" spans="1:22" x14ac:dyDescent="0.25">
      <c r="A498" s="5">
        <f t="shared" si="50"/>
        <v>21332</v>
      </c>
      <c r="B498" s="1">
        <v>2</v>
      </c>
      <c r="C498" s="1" t="s">
        <v>31</v>
      </c>
      <c r="D498" s="1">
        <v>10</v>
      </c>
      <c r="E498" s="1" t="s">
        <v>123</v>
      </c>
      <c r="F498" s="1">
        <v>8</v>
      </c>
      <c r="G498" s="1">
        <v>1</v>
      </c>
      <c r="H498" s="1">
        <v>3</v>
      </c>
      <c r="I498" s="1">
        <v>20</v>
      </c>
      <c r="K498" s="1">
        <f>最重要的表!W163</f>
        <v>13534</v>
      </c>
      <c r="L498" s="1">
        <f>最重要的表!X163</f>
        <v>812</v>
      </c>
      <c r="M498" s="1">
        <f>最重要的表!Y163</f>
        <v>650</v>
      </c>
      <c r="N498" s="1">
        <f>最重要的表!Z163</f>
        <v>267</v>
      </c>
      <c r="O498" s="1">
        <f>最重要的表!AA163</f>
        <v>16</v>
      </c>
      <c r="P498" s="1">
        <f>最重要的表!AB163</f>
        <v>13</v>
      </c>
      <c r="Q498" s="1">
        <f t="shared" si="51"/>
        <v>34627</v>
      </c>
      <c r="R498" s="1">
        <f t="shared" si="52"/>
        <v>2076</v>
      </c>
      <c r="S498" s="1">
        <f t="shared" si="53"/>
        <v>1677</v>
      </c>
      <c r="T498" s="1">
        <v>3000</v>
      </c>
      <c r="U498" s="1">
        <v>0</v>
      </c>
      <c r="V498" s="1">
        <v>360000</v>
      </c>
    </row>
    <row r="499" spans="1:22" x14ac:dyDescent="0.25">
      <c r="A499" s="5">
        <f t="shared" si="50"/>
        <v>21333</v>
      </c>
      <c r="B499" s="1">
        <v>2</v>
      </c>
      <c r="C499" s="1" t="s">
        <v>31</v>
      </c>
      <c r="D499" s="1">
        <v>10</v>
      </c>
      <c r="E499" s="1" t="s">
        <v>124</v>
      </c>
      <c r="F499" s="1">
        <v>9</v>
      </c>
      <c r="G499" s="1">
        <v>1</v>
      </c>
      <c r="H499" s="1">
        <v>4</v>
      </c>
      <c r="I499" s="1">
        <v>30</v>
      </c>
      <c r="K499" s="1">
        <f>最重要的表!W164</f>
        <v>14734</v>
      </c>
      <c r="L499" s="1">
        <f>最重要的表!X164</f>
        <v>884</v>
      </c>
      <c r="M499" s="1">
        <f>最重要的表!Y164</f>
        <v>708</v>
      </c>
      <c r="N499" s="1">
        <f>最重要的表!Z164</f>
        <v>284</v>
      </c>
      <c r="O499" s="1">
        <f>最重要的表!AA164</f>
        <v>17</v>
      </c>
      <c r="P499" s="1">
        <f>最重要的表!AB164</f>
        <v>14</v>
      </c>
      <c r="Q499" s="1">
        <f t="shared" si="51"/>
        <v>37170</v>
      </c>
      <c r="R499" s="1">
        <f t="shared" si="52"/>
        <v>2227</v>
      </c>
      <c r="S499" s="1">
        <f t="shared" si="53"/>
        <v>1814</v>
      </c>
      <c r="T499" s="1">
        <v>3900</v>
      </c>
      <c r="U499" s="1">
        <v>2</v>
      </c>
      <c r="V499" s="1">
        <v>450000</v>
      </c>
    </row>
    <row r="500" spans="1:22" x14ac:dyDescent="0.25">
      <c r="A500" s="5">
        <f t="shared" si="50"/>
        <v>21334</v>
      </c>
      <c r="B500" s="1">
        <v>2</v>
      </c>
      <c r="C500" s="1" t="s">
        <v>31</v>
      </c>
      <c r="D500" s="1">
        <v>10</v>
      </c>
      <c r="E500" s="1" t="s">
        <v>52</v>
      </c>
      <c r="F500" s="1">
        <v>10</v>
      </c>
      <c r="G500" s="1">
        <v>2</v>
      </c>
      <c r="H500" s="1">
        <v>0</v>
      </c>
      <c r="I500" s="1">
        <v>30</v>
      </c>
      <c r="K500" s="6">
        <f>最重要的表!W165</f>
        <v>17884</v>
      </c>
      <c r="L500" s="7">
        <f>最重要的表!X165</f>
        <v>1073</v>
      </c>
      <c r="M500" s="8">
        <f>最重要的表!Y165</f>
        <v>859</v>
      </c>
      <c r="N500" s="6">
        <f>最重要的表!Z165</f>
        <v>334</v>
      </c>
      <c r="O500" s="7">
        <f>最重要的表!AA165</f>
        <v>20</v>
      </c>
      <c r="P500" s="8">
        <f>最重要的表!AB165</f>
        <v>16</v>
      </c>
      <c r="Q500" s="6">
        <f t="shared" si="51"/>
        <v>44270</v>
      </c>
      <c r="R500" s="7">
        <f t="shared" si="52"/>
        <v>2653</v>
      </c>
      <c r="S500" s="8">
        <f t="shared" si="53"/>
        <v>2123</v>
      </c>
      <c r="T500" s="6">
        <v>4500</v>
      </c>
      <c r="U500" s="7">
        <v>0</v>
      </c>
      <c r="V500" s="8">
        <v>580000</v>
      </c>
    </row>
    <row r="501" spans="1:22" x14ac:dyDescent="0.25">
      <c r="A501" s="5">
        <f t="shared" si="50"/>
        <v>21335</v>
      </c>
      <c r="B501" s="1">
        <v>2</v>
      </c>
      <c r="C501" s="1" t="s">
        <v>31</v>
      </c>
      <c r="D501" s="1">
        <v>10</v>
      </c>
      <c r="E501" s="1" t="s">
        <v>376</v>
      </c>
      <c r="F501" s="1">
        <v>11</v>
      </c>
      <c r="G501" s="1">
        <v>2</v>
      </c>
      <c r="H501" s="1">
        <v>1</v>
      </c>
      <c r="I501" s="1">
        <v>30</v>
      </c>
      <c r="K501" s="1">
        <f>最重要的表!W166</f>
        <v>19500</v>
      </c>
      <c r="L501" s="1">
        <f>最重要的表!X166</f>
        <v>1170</v>
      </c>
      <c r="M501" s="1">
        <f>最重要的表!Y166</f>
        <v>936</v>
      </c>
      <c r="N501" s="1">
        <f>最重要的表!Z166</f>
        <v>367</v>
      </c>
      <c r="O501" s="1">
        <f>最重要的表!AA166</f>
        <v>22</v>
      </c>
      <c r="P501" s="1">
        <f>最重要的表!AB166</f>
        <v>18</v>
      </c>
      <c r="Q501" s="1">
        <f t="shared" si="51"/>
        <v>48493</v>
      </c>
      <c r="R501" s="1">
        <f t="shared" si="52"/>
        <v>2908</v>
      </c>
      <c r="S501" s="1">
        <f t="shared" si="53"/>
        <v>2358</v>
      </c>
      <c r="T501" s="1">
        <v>5100</v>
      </c>
      <c r="U501" s="1">
        <v>0</v>
      </c>
      <c r="V501" s="1">
        <v>730000</v>
      </c>
    </row>
    <row r="502" spans="1:22" x14ac:dyDescent="0.25">
      <c r="A502" s="5">
        <f t="shared" si="50"/>
        <v>21341</v>
      </c>
      <c r="B502" s="1">
        <v>2</v>
      </c>
      <c r="C502" s="1" t="s">
        <v>31</v>
      </c>
      <c r="D502" s="1">
        <v>10</v>
      </c>
      <c r="E502" s="1" t="s">
        <v>126</v>
      </c>
      <c r="F502" s="1">
        <v>12</v>
      </c>
      <c r="G502" s="1">
        <v>2</v>
      </c>
      <c r="H502" s="1">
        <v>2</v>
      </c>
      <c r="I502" s="1">
        <v>30</v>
      </c>
      <c r="K502" s="1">
        <f>最重要的表!W167</f>
        <v>21117</v>
      </c>
      <c r="L502" s="1">
        <f>最重要的表!X167</f>
        <v>1267</v>
      </c>
      <c r="M502" s="1">
        <f>最重要的表!Y167</f>
        <v>1014</v>
      </c>
      <c r="N502" s="1">
        <f>最重要的表!Z167</f>
        <v>417</v>
      </c>
      <c r="O502" s="1">
        <f>最重要的表!AA167</f>
        <v>25</v>
      </c>
      <c r="P502" s="1">
        <f>最重要的表!AB167</f>
        <v>20</v>
      </c>
      <c r="Q502" s="1">
        <f t="shared" si="51"/>
        <v>54060</v>
      </c>
      <c r="R502" s="1">
        <f t="shared" si="52"/>
        <v>3242</v>
      </c>
      <c r="S502" s="1">
        <f t="shared" si="53"/>
        <v>2594</v>
      </c>
      <c r="T502" s="1">
        <v>5400</v>
      </c>
      <c r="U502" s="1">
        <v>0</v>
      </c>
      <c r="V502" s="1">
        <v>870000</v>
      </c>
    </row>
    <row r="503" spans="1:22" x14ac:dyDescent="0.25">
      <c r="A503" s="5">
        <f t="shared" si="50"/>
        <v>21342</v>
      </c>
      <c r="B503" s="1">
        <v>2</v>
      </c>
      <c r="C503" s="1" t="s">
        <v>31</v>
      </c>
      <c r="D503" s="1">
        <v>10</v>
      </c>
      <c r="E503" s="1" t="s">
        <v>127</v>
      </c>
      <c r="F503" s="1">
        <v>13</v>
      </c>
      <c r="G503" s="1">
        <v>2</v>
      </c>
      <c r="H503" s="1">
        <v>3</v>
      </c>
      <c r="I503" s="1">
        <v>30</v>
      </c>
      <c r="K503" s="1">
        <f>最重要的表!W168</f>
        <v>22734</v>
      </c>
      <c r="L503" s="1">
        <f>最重要的表!X168</f>
        <v>1364</v>
      </c>
      <c r="M503" s="1">
        <f>最重要的表!Y168</f>
        <v>1092</v>
      </c>
      <c r="N503" s="1">
        <f>最重要的表!Z168</f>
        <v>450</v>
      </c>
      <c r="O503" s="1">
        <f>最重要的表!AA168</f>
        <v>27</v>
      </c>
      <c r="P503" s="1">
        <f>最重要的表!AB168</f>
        <v>22</v>
      </c>
      <c r="Q503" s="1">
        <f t="shared" si="51"/>
        <v>58284</v>
      </c>
      <c r="R503" s="1">
        <f t="shared" si="52"/>
        <v>3497</v>
      </c>
      <c r="S503" s="1">
        <f t="shared" si="53"/>
        <v>2830</v>
      </c>
      <c r="T503" s="1">
        <v>6000</v>
      </c>
      <c r="U503" s="1">
        <v>0</v>
      </c>
      <c r="V503" s="1">
        <v>1050000</v>
      </c>
    </row>
    <row r="504" spans="1:22" x14ac:dyDescent="0.25">
      <c r="A504" s="5">
        <f t="shared" si="50"/>
        <v>21343</v>
      </c>
      <c r="B504" s="1">
        <v>2</v>
      </c>
      <c r="C504" s="1" t="s">
        <v>31</v>
      </c>
      <c r="D504" s="1">
        <v>10</v>
      </c>
      <c r="E504" s="1" t="s">
        <v>128</v>
      </c>
      <c r="F504" s="1">
        <v>14</v>
      </c>
      <c r="G504" s="1">
        <v>2</v>
      </c>
      <c r="H504" s="1">
        <v>4</v>
      </c>
      <c r="I504" s="1">
        <v>40</v>
      </c>
      <c r="K504" s="1">
        <f>最重要的表!W169</f>
        <v>24350</v>
      </c>
      <c r="L504" s="1">
        <f>最重要的表!X169</f>
        <v>1461</v>
      </c>
      <c r="M504" s="1">
        <f>最重要的表!Y169</f>
        <v>1169</v>
      </c>
      <c r="N504" s="1">
        <f>最重要的表!Z169</f>
        <v>484</v>
      </c>
      <c r="O504" s="1">
        <f>最重要的表!AA169</f>
        <v>29</v>
      </c>
      <c r="P504" s="1">
        <f>最重要的表!AB169</f>
        <v>24</v>
      </c>
      <c r="Q504" s="1">
        <f t="shared" si="51"/>
        <v>62586</v>
      </c>
      <c r="R504" s="1">
        <f t="shared" si="52"/>
        <v>3752</v>
      </c>
      <c r="S504" s="1">
        <f t="shared" si="53"/>
        <v>3065</v>
      </c>
      <c r="T504" s="1">
        <v>6900</v>
      </c>
      <c r="U504" s="1">
        <v>4</v>
      </c>
      <c r="V504" s="1">
        <v>1270000</v>
      </c>
    </row>
    <row r="505" spans="1:22" x14ac:dyDescent="0.25">
      <c r="A505" s="5">
        <f t="shared" si="50"/>
        <v>21344</v>
      </c>
      <c r="B505" s="1">
        <v>2</v>
      </c>
      <c r="C505" s="1" t="s">
        <v>31</v>
      </c>
      <c r="D505" s="1">
        <v>10</v>
      </c>
      <c r="E505" s="1" t="s">
        <v>53</v>
      </c>
      <c r="F505" s="1">
        <v>15</v>
      </c>
      <c r="G505" s="1">
        <v>3</v>
      </c>
      <c r="H505" s="1">
        <v>0</v>
      </c>
      <c r="I505" s="1">
        <v>40</v>
      </c>
      <c r="K505" s="6">
        <f>最重要的表!W170</f>
        <v>28617</v>
      </c>
      <c r="L505" s="7">
        <f>最重要的表!X170</f>
        <v>1717</v>
      </c>
      <c r="M505" s="8">
        <f>最重要的表!Y170</f>
        <v>1374</v>
      </c>
      <c r="N505" s="6">
        <f>最重要的表!Z170</f>
        <v>550</v>
      </c>
      <c r="O505" s="7">
        <f>最重要的表!AA170</f>
        <v>33</v>
      </c>
      <c r="P505" s="8">
        <f>最重要的表!AB170</f>
        <v>27</v>
      </c>
      <c r="Q505" s="6">
        <f t="shared" si="51"/>
        <v>72067</v>
      </c>
      <c r="R505" s="7">
        <f t="shared" si="52"/>
        <v>4324</v>
      </c>
      <c r="S505" s="8">
        <f t="shared" si="53"/>
        <v>3507</v>
      </c>
      <c r="T505" s="6">
        <v>8100</v>
      </c>
      <c r="U505" s="7">
        <v>0</v>
      </c>
      <c r="V505" s="8">
        <v>1500000</v>
      </c>
    </row>
    <row r="506" spans="1:22" x14ac:dyDescent="0.25">
      <c r="A506" s="5">
        <f t="shared" si="50"/>
        <v>21345</v>
      </c>
      <c r="B506" s="1">
        <v>2</v>
      </c>
      <c r="C506" s="1" t="s">
        <v>31</v>
      </c>
      <c r="D506" s="1">
        <v>10</v>
      </c>
      <c r="E506" s="1" t="s">
        <v>226</v>
      </c>
      <c r="F506" s="1">
        <v>16</v>
      </c>
      <c r="G506" s="1">
        <v>3</v>
      </c>
      <c r="H506" s="1">
        <v>1</v>
      </c>
      <c r="I506" s="1">
        <v>40</v>
      </c>
      <c r="K506" s="1">
        <f>最重要的表!W171</f>
        <v>29917</v>
      </c>
      <c r="L506" s="1">
        <f>最重要的表!X171</f>
        <v>1795</v>
      </c>
      <c r="M506" s="1">
        <f>最重要的表!Y171</f>
        <v>1436</v>
      </c>
      <c r="N506" s="1">
        <f>最重要的表!Z171</f>
        <v>584</v>
      </c>
      <c r="O506" s="1">
        <f>最重要的表!AA171</f>
        <v>35</v>
      </c>
      <c r="P506" s="1">
        <f>最重要的表!AB171</f>
        <v>28</v>
      </c>
      <c r="Q506" s="1">
        <f t="shared" si="51"/>
        <v>76053</v>
      </c>
      <c r="R506" s="1">
        <f t="shared" si="52"/>
        <v>4560</v>
      </c>
      <c r="S506" s="1">
        <f t="shared" si="53"/>
        <v>3648</v>
      </c>
      <c r="T506" s="1">
        <v>9000</v>
      </c>
      <c r="U506" s="1">
        <v>0</v>
      </c>
      <c r="V506" s="1">
        <v>1760000</v>
      </c>
    </row>
    <row r="507" spans="1:22" x14ac:dyDescent="0.25">
      <c r="A507" s="5">
        <f t="shared" si="50"/>
        <v>21351</v>
      </c>
      <c r="B507" s="1">
        <v>2</v>
      </c>
      <c r="C507" s="1" t="s">
        <v>31</v>
      </c>
      <c r="D507" s="1">
        <v>10</v>
      </c>
      <c r="E507" s="1" t="s">
        <v>227</v>
      </c>
      <c r="F507" s="1">
        <v>17</v>
      </c>
      <c r="G507" s="1">
        <v>3</v>
      </c>
      <c r="H507" s="1">
        <v>2</v>
      </c>
      <c r="I507" s="1">
        <v>40</v>
      </c>
      <c r="K507" s="1">
        <f>最重要的表!W172</f>
        <v>31217</v>
      </c>
      <c r="L507" s="1">
        <f>最重要的表!X172</f>
        <v>1873</v>
      </c>
      <c r="M507" s="1">
        <f>最重要的表!Y172</f>
        <v>1499</v>
      </c>
      <c r="N507" s="1">
        <f>最重要的表!Z172</f>
        <v>617</v>
      </c>
      <c r="O507" s="1">
        <f>最重要的表!AA172</f>
        <v>37</v>
      </c>
      <c r="P507" s="1">
        <f>最重要的表!AB172</f>
        <v>30</v>
      </c>
      <c r="Q507" s="1">
        <f t="shared" si="51"/>
        <v>79960</v>
      </c>
      <c r="R507" s="1">
        <f t="shared" si="52"/>
        <v>4796</v>
      </c>
      <c r="S507" s="1">
        <f t="shared" si="53"/>
        <v>3869</v>
      </c>
      <c r="T507" s="1">
        <v>10200</v>
      </c>
      <c r="U507" s="1">
        <v>0</v>
      </c>
      <c r="V507" s="1">
        <v>2000000</v>
      </c>
    </row>
    <row r="508" spans="1:22" x14ac:dyDescent="0.25">
      <c r="A508" s="5">
        <f t="shared" si="50"/>
        <v>21352</v>
      </c>
      <c r="B508" s="1">
        <v>2</v>
      </c>
      <c r="C508" s="1" t="s">
        <v>31</v>
      </c>
      <c r="D508" s="1">
        <v>10</v>
      </c>
      <c r="E508" s="1" t="s">
        <v>228</v>
      </c>
      <c r="F508" s="1">
        <v>18</v>
      </c>
      <c r="G508" s="1">
        <v>3</v>
      </c>
      <c r="H508" s="1">
        <v>3</v>
      </c>
      <c r="I508" s="1">
        <v>40</v>
      </c>
      <c r="K508" s="1">
        <f>最重要的表!W173</f>
        <v>32517</v>
      </c>
      <c r="L508" s="1">
        <f>最重要的表!X173</f>
        <v>1951</v>
      </c>
      <c r="M508" s="1">
        <f>最重要的表!Y173</f>
        <v>1561</v>
      </c>
      <c r="N508" s="1">
        <f>最重要的表!Z173</f>
        <v>650</v>
      </c>
      <c r="O508" s="1">
        <f>最重要的表!AA173</f>
        <v>39</v>
      </c>
      <c r="P508" s="1">
        <f>最重要的表!AB173</f>
        <v>32</v>
      </c>
      <c r="Q508" s="1">
        <f t="shared" si="51"/>
        <v>83867</v>
      </c>
      <c r="R508" s="1">
        <f t="shared" si="52"/>
        <v>5032</v>
      </c>
      <c r="S508" s="1">
        <f t="shared" si="53"/>
        <v>4089</v>
      </c>
      <c r="T508" s="1">
        <v>11100</v>
      </c>
      <c r="U508" s="1">
        <v>0</v>
      </c>
      <c r="V508" s="1">
        <v>2300000</v>
      </c>
    </row>
    <row r="509" spans="1:22" x14ac:dyDescent="0.25">
      <c r="A509" s="5">
        <f t="shared" si="50"/>
        <v>21353</v>
      </c>
      <c r="B509" s="1">
        <v>2</v>
      </c>
      <c r="C509" s="1" t="s">
        <v>31</v>
      </c>
      <c r="D509" s="1">
        <v>10</v>
      </c>
      <c r="E509" s="1" t="s">
        <v>229</v>
      </c>
      <c r="F509" s="1">
        <v>19</v>
      </c>
      <c r="G509" s="1">
        <v>3</v>
      </c>
      <c r="H509" s="1">
        <v>4</v>
      </c>
      <c r="I509" s="1">
        <v>50</v>
      </c>
      <c r="K509" s="1">
        <f>最重要的表!W174</f>
        <v>33817</v>
      </c>
      <c r="L509" s="1">
        <f>最重要的表!X174</f>
        <v>2029</v>
      </c>
      <c r="M509" s="1">
        <f>最重要的表!Y174</f>
        <v>1624</v>
      </c>
      <c r="N509" s="1">
        <f>最重要的表!Z174</f>
        <v>684</v>
      </c>
      <c r="O509" s="1">
        <f>最重要的表!AA174</f>
        <v>41</v>
      </c>
      <c r="P509" s="1">
        <f>最重要的表!AB174</f>
        <v>33</v>
      </c>
      <c r="Q509" s="1">
        <f t="shared" si="51"/>
        <v>87853</v>
      </c>
      <c r="R509" s="1">
        <f t="shared" si="52"/>
        <v>5268</v>
      </c>
      <c r="S509" s="1">
        <f t="shared" si="53"/>
        <v>4231</v>
      </c>
      <c r="T509" s="1">
        <v>12600</v>
      </c>
      <c r="U509" s="1">
        <v>6</v>
      </c>
      <c r="V509" s="1">
        <v>2600000</v>
      </c>
    </row>
    <row r="510" spans="1:22" x14ac:dyDescent="0.25">
      <c r="A510" s="5">
        <f t="shared" si="50"/>
        <v>21354</v>
      </c>
      <c r="B510" s="1">
        <v>2</v>
      </c>
      <c r="C510" s="1" t="s">
        <v>31</v>
      </c>
      <c r="D510" s="1">
        <v>10</v>
      </c>
      <c r="E510" s="1" t="s">
        <v>230</v>
      </c>
      <c r="F510" s="1">
        <v>20</v>
      </c>
      <c r="G510" s="1">
        <v>4</v>
      </c>
      <c r="H510" s="1">
        <v>0</v>
      </c>
      <c r="I510" s="1">
        <v>50</v>
      </c>
      <c r="K510" s="6">
        <f>最重要的表!W175</f>
        <v>37200</v>
      </c>
      <c r="L510" s="7">
        <f>最重要的表!X175</f>
        <v>2232</v>
      </c>
      <c r="M510" s="8">
        <f>最重要的表!Y175</f>
        <v>1786</v>
      </c>
      <c r="N510" s="6">
        <f>最重要的表!Z175</f>
        <v>717</v>
      </c>
      <c r="O510" s="7">
        <f>最重要的表!AA175</f>
        <v>43</v>
      </c>
      <c r="P510" s="8">
        <f>最重要的表!AB175</f>
        <v>35</v>
      </c>
      <c r="Q510" s="6">
        <f t="shared" si="51"/>
        <v>93843</v>
      </c>
      <c r="R510" s="7">
        <f t="shared" si="52"/>
        <v>5629</v>
      </c>
      <c r="S510" s="8">
        <f t="shared" si="53"/>
        <v>4551</v>
      </c>
      <c r="T510" s="6">
        <v>14100</v>
      </c>
      <c r="U510" s="7">
        <v>0</v>
      </c>
      <c r="V510" s="8">
        <v>2900000</v>
      </c>
    </row>
    <row r="511" spans="1:22" x14ac:dyDescent="0.25">
      <c r="A511" s="5">
        <f t="shared" si="50"/>
        <v>21355</v>
      </c>
      <c r="B511" s="1">
        <v>2</v>
      </c>
      <c r="C511" s="1" t="s">
        <v>31</v>
      </c>
      <c r="D511" s="1">
        <v>10</v>
      </c>
      <c r="E511" s="1" t="s">
        <v>231</v>
      </c>
      <c r="F511" s="1">
        <v>21</v>
      </c>
      <c r="G511" s="1">
        <v>4</v>
      </c>
      <c r="H511" s="1">
        <v>1</v>
      </c>
      <c r="I511" s="1">
        <v>50</v>
      </c>
      <c r="K511" s="1">
        <f>最重要的表!W176</f>
        <v>38884</v>
      </c>
      <c r="L511" s="1">
        <f>最重要的表!X176</f>
        <v>2333</v>
      </c>
      <c r="M511" s="1">
        <f>最重要的表!Y176</f>
        <v>1867</v>
      </c>
      <c r="N511" s="1">
        <f>最重要的表!Z176</f>
        <v>750</v>
      </c>
      <c r="O511" s="1">
        <f>最重要的表!AA176</f>
        <v>45</v>
      </c>
      <c r="P511" s="1">
        <f>最重要的表!AB176</f>
        <v>36</v>
      </c>
      <c r="Q511" s="1">
        <f t="shared" si="51"/>
        <v>98134</v>
      </c>
      <c r="R511" s="1">
        <f t="shared" si="52"/>
        <v>5888</v>
      </c>
      <c r="S511" s="1">
        <f t="shared" si="53"/>
        <v>4711</v>
      </c>
      <c r="T511" s="1">
        <v>15600</v>
      </c>
      <c r="U511" s="1">
        <v>0</v>
      </c>
      <c r="V511" s="1">
        <v>3200000</v>
      </c>
    </row>
    <row r="512" spans="1:22" x14ac:dyDescent="0.25">
      <c r="A512" s="5">
        <f t="shared" si="50"/>
        <v>21361</v>
      </c>
      <c r="B512" s="1">
        <v>2</v>
      </c>
      <c r="C512" s="1" t="s">
        <v>31</v>
      </c>
      <c r="D512" s="1">
        <v>10</v>
      </c>
      <c r="E512" s="1" t="s">
        <v>232</v>
      </c>
      <c r="F512" s="1">
        <v>22</v>
      </c>
      <c r="G512" s="1">
        <v>4</v>
      </c>
      <c r="H512" s="1">
        <v>2</v>
      </c>
      <c r="I512" s="1">
        <v>50</v>
      </c>
      <c r="K512" s="1">
        <f>最重要的表!W177</f>
        <v>40567</v>
      </c>
      <c r="L512" s="1">
        <f>最重要的表!X177</f>
        <v>2434</v>
      </c>
      <c r="M512" s="1">
        <f>最重要的表!Y177</f>
        <v>1948</v>
      </c>
      <c r="N512" s="1">
        <f>最重要的表!Z177</f>
        <v>784</v>
      </c>
      <c r="O512" s="1">
        <f>最重要的表!AA177</f>
        <v>47</v>
      </c>
      <c r="P512" s="1">
        <f>最重要的表!AB177</f>
        <v>38</v>
      </c>
      <c r="Q512" s="1">
        <f t="shared" si="51"/>
        <v>102503</v>
      </c>
      <c r="R512" s="1">
        <f t="shared" si="52"/>
        <v>6147</v>
      </c>
      <c r="S512" s="1">
        <f t="shared" si="53"/>
        <v>4950</v>
      </c>
      <c r="T512" s="1">
        <v>17100</v>
      </c>
      <c r="U512" s="1">
        <v>0</v>
      </c>
      <c r="V512" s="1">
        <v>3600000</v>
      </c>
    </row>
    <row r="513" spans="1:22" x14ac:dyDescent="0.25">
      <c r="A513" s="5">
        <f t="shared" si="50"/>
        <v>21362</v>
      </c>
      <c r="B513" s="1">
        <v>2</v>
      </c>
      <c r="C513" s="1" t="s">
        <v>31</v>
      </c>
      <c r="D513" s="1">
        <v>10</v>
      </c>
      <c r="E513" s="1" t="s">
        <v>233</v>
      </c>
      <c r="F513" s="1">
        <v>23</v>
      </c>
      <c r="G513" s="1">
        <v>4</v>
      </c>
      <c r="H513" s="1">
        <v>3</v>
      </c>
      <c r="I513" s="1">
        <v>50</v>
      </c>
      <c r="K513" s="1">
        <f>最重要的表!W178</f>
        <v>42250</v>
      </c>
      <c r="L513" s="1">
        <f>最重要的表!X178</f>
        <v>2535</v>
      </c>
      <c r="M513" s="1">
        <f>最重要的表!Y178</f>
        <v>2028</v>
      </c>
      <c r="N513" s="1">
        <f>最重要的表!Z178</f>
        <v>817</v>
      </c>
      <c r="O513" s="1">
        <f>最重要的表!AA178</f>
        <v>49</v>
      </c>
      <c r="P513" s="1">
        <f>最重要的表!AB178</f>
        <v>40</v>
      </c>
      <c r="Q513" s="1">
        <f t="shared" si="51"/>
        <v>106793</v>
      </c>
      <c r="R513" s="1">
        <f t="shared" si="52"/>
        <v>6406</v>
      </c>
      <c r="S513" s="1">
        <f t="shared" si="53"/>
        <v>5188</v>
      </c>
      <c r="T513" s="1">
        <v>18600</v>
      </c>
      <c r="U513" s="1">
        <v>0</v>
      </c>
      <c r="V513" s="1">
        <v>4000000</v>
      </c>
    </row>
    <row r="514" spans="1:22" x14ac:dyDescent="0.25">
      <c r="A514" s="5">
        <f t="shared" si="50"/>
        <v>21363</v>
      </c>
      <c r="B514" s="1">
        <v>2</v>
      </c>
      <c r="C514" s="1" t="s">
        <v>31</v>
      </c>
      <c r="D514" s="1">
        <v>10</v>
      </c>
      <c r="E514" s="1" t="s">
        <v>234</v>
      </c>
      <c r="F514" s="1">
        <v>24</v>
      </c>
      <c r="G514" s="1">
        <v>4</v>
      </c>
      <c r="H514" s="1">
        <v>4</v>
      </c>
      <c r="I514" s="1">
        <v>60</v>
      </c>
      <c r="K514" s="1">
        <f>最重要的表!W179</f>
        <v>43934</v>
      </c>
      <c r="L514" s="1">
        <f>最重要的表!X179</f>
        <v>2636</v>
      </c>
      <c r="M514" s="1">
        <f>最重要的表!Y179</f>
        <v>2109</v>
      </c>
      <c r="N514" s="1">
        <f>最重要的表!Z179</f>
        <v>850</v>
      </c>
      <c r="O514" s="1">
        <f>最重要的表!AA179</f>
        <v>51</v>
      </c>
      <c r="P514" s="1">
        <f>最重要的表!AB179</f>
        <v>41</v>
      </c>
      <c r="Q514" s="1">
        <f t="shared" si="51"/>
        <v>111084</v>
      </c>
      <c r="R514" s="1">
        <f t="shared" si="52"/>
        <v>6665</v>
      </c>
      <c r="S514" s="1">
        <f t="shared" si="53"/>
        <v>5348</v>
      </c>
      <c r="T514" s="1">
        <v>20100</v>
      </c>
      <c r="U514" s="1">
        <v>8</v>
      </c>
      <c r="V514" s="1">
        <v>4400000</v>
      </c>
    </row>
    <row r="515" spans="1:22" x14ac:dyDescent="0.25">
      <c r="A515" s="5">
        <f t="shared" si="50"/>
        <v>21364</v>
      </c>
      <c r="B515" s="1">
        <v>2</v>
      </c>
      <c r="C515" s="1" t="s">
        <v>31</v>
      </c>
      <c r="D515" s="1">
        <v>10</v>
      </c>
      <c r="E515" s="1" t="s">
        <v>235</v>
      </c>
      <c r="F515" s="1">
        <v>25</v>
      </c>
      <c r="G515" s="1">
        <v>5</v>
      </c>
      <c r="H515" s="1">
        <v>0</v>
      </c>
      <c r="I515" s="1">
        <v>60</v>
      </c>
      <c r="K515" s="6">
        <f>最重要的表!W180</f>
        <v>48367</v>
      </c>
      <c r="L515" s="7">
        <f>最重要的表!X180</f>
        <v>2902</v>
      </c>
      <c r="M515" s="8">
        <f>最重要的表!Y180</f>
        <v>2322</v>
      </c>
      <c r="N515" s="6">
        <f>最重要的表!Z180</f>
        <v>934</v>
      </c>
      <c r="O515" s="7">
        <f>最重要的表!AA180</f>
        <v>56</v>
      </c>
      <c r="P515" s="8">
        <f>最重要的表!AB180</f>
        <v>45</v>
      </c>
      <c r="Q515" s="6">
        <f t="shared" si="51"/>
        <v>122153</v>
      </c>
      <c r="R515" s="7">
        <f t="shared" si="52"/>
        <v>7326</v>
      </c>
      <c r="S515" s="8">
        <f t="shared" si="53"/>
        <v>5877</v>
      </c>
      <c r="T515" s="6">
        <v>21600</v>
      </c>
      <c r="U515" s="7">
        <v>0</v>
      </c>
      <c r="V515" s="8">
        <v>4800000</v>
      </c>
    </row>
    <row r="516" spans="1:22" x14ac:dyDescent="0.25">
      <c r="A516" s="5">
        <f t="shared" si="50"/>
        <v>21365</v>
      </c>
      <c r="B516" s="1">
        <v>2</v>
      </c>
      <c r="C516" s="1" t="s">
        <v>31</v>
      </c>
      <c r="D516" s="1">
        <v>10</v>
      </c>
      <c r="E516" s="1" t="s">
        <v>236</v>
      </c>
      <c r="F516" s="1">
        <v>26</v>
      </c>
      <c r="G516" s="1">
        <v>5</v>
      </c>
      <c r="H516" s="1">
        <v>1</v>
      </c>
      <c r="I516" s="1">
        <v>60</v>
      </c>
      <c r="K516" s="1">
        <f>最重要的表!W181</f>
        <v>50550</v>
      </c>
      <c r="L516" s="1">
        <f>最重要的表!X181</f>
        <v>3033</v>
      </c>
      <c r="M516" s="1">
        <f>最重要的表!Y181</f>
        <v>2427</v>
      </c>
      <c r="N516" s="1">
        <f>最重要的表!Z181</f>
        <v>984</v>
      </c>
      <c r="O516" s="1">
        <f>最重要的表!AA181</f>
        <v>59</v>
      </c>
      <c r="P516" s="1">
        <f>最重要的表!AB181</f>
        <v>48</v>
      </c>
      <c r="Q516" s="1">
        <f t="shared" si="51"/>
        <v>128286</v>
      </c>
      <c r="R516" s="1">
        <f t="shared" si="52"/>
        <v>7694</v>
      </c>
      <c r="S516" s="1">
        <f t="shared" si="53"/>
        <v>6219</v>
      </c>
      <c r="T516" s="1">
        <v>23400</v>
      </c>
      <c r="U516" s="1">
        <v>0</v>
      </c>
      <c r="V516" s="1">
        <v>5200000</v>
      </c>
    </row>
    <row r="517" spans="1:22" x14ac:dyDescent="0.25">
      <c r="A517" s="5">
        <f t="shared" si="50"/>
        <v>21371</v>
      </c>
      <c r="B517" s="1">
        <v>2</v>
      </c>
      <c r="C517" s="1" t="s">
        <v>31</v>
      </c>
      <c r="D517" s="1">
        <v>10</v>
      </c>
      <c r="E517" s="1" t="s">
        <v>237</v>
      </c>
      <c r="F517" s="1">
        <v>27</v>
      </c>
      <c r="G517" s="1">
        <v>5</v>
      </c>
      <c r="H517" s="1">
        <v>2</v>
      </c>
      <c r="I517" s="1">
        <v>60</v>
      </c>
      <c r="K517" s="1">
        <f>最重要的表!W182</f>
        <v>52734</v>
      </c>
      <c r="L517" s="1">
        <f>最重要的表!X182</f>
        <v>3164</v>
      </c>
      <c r="M517" s="1">
        <f>最重要的表!Y182</f>
        <v>2532</v>
      </c>
      <c r="N517" s="1">
        <f>最重要的表!Z182</f>
        <v>1034</v>
      </c>
      <c r="O517" s="1">
        <f>最重要的表!AA182</f>
        <v>62</v>
      </c>
      <c r="P517" s="1">
        <f>最重要的表!AB182</f>
        <v>50</v>
      </c>
      <c r="Q517" s="1">
        <f t="shared" si="51"/>
        <v>134420</v>
      </c>
      <c r="R517" s="1">
        <f t="shared" si="52"/>
        <v>8062</v>
      </c>
      <c r="S517" s="1">
        <f t="shared" si="53"/>
        <v>6482</v>
      </c>
      <c r="T517" s="1">
        <v>25200</v>
      </c>
      <c r="U517" s="1">
        <v>0</v>
      </c>
      <c r="V517" s="1">
        <v>5600000</v>
      </c>
    </row>
    <row r="518" spans="1:22" x14ac:dyDescent="0.25">
      <c r="A518" s="5">
        <f t="shared" si="50"/>
        <v>21372</v>
      </c>
      <c r="B518" s="1">
        <v>2</v>
      </c>
      <c r="C518" s="1" t="s">
        <v>31</v>
      </c>
      <c r="D518" s="1">
        <v>10</v>
      </c>
      <c r="E518" s="1" t="s">
        <v>238</v>
      </c>
      <c r="F518" s="1">
        <v>28</v>
      </c>
      <c r="G518" s="1">
        <v>5</v>
      </c>
      <c r="H518" s="1">
        <v>3</v>
      </c>
      <c r="I518" s="1">
        <v>60</v>
      </c>
      <c r="K518" s="1">
        <f>最重要的表!W183</f>
        <v>54917</v>
      </c>
      <c r="L518" s="1">
        <f>最重要的表!X183</f>
        <v>3295</v>
      </c>
      <c r="M518" s="1">
        <f>最重要的表!Y183</f>
        <v>2636</v>
      </c>
      <c r="N518" s="1">
        <f>最重要的表!Z183</f>
        <v>1084</v>
      </c>
      <c r="O518" s="1">
        <f>最重要的表!AA183</f>
        <v>65</v>
      </c>
      <c r="P518" s="1">
        <f>最重要的表!AB183</f>
        <v>52</v>
      </c>
      <c r="Q518" s="1">
        <f t="shared" si="51"/>
        <v>140553</v>
      </c>
      <c r="R518" s="1">
        <f t="shared" si="52"/>
        <v>8430</v>
      </c>
      <c r="S518" s="1">
        <f t="shared" si="53"/>
        <v>6744</v>
      </c>
      <c r="T518" s="1">
        <v>27000</v>
      </c>
      <c r="U518" s="1">
        <v>0</v>
      </c>
      <c r="V518" s="1">
        <v>6000000</v>
      </c>
    </row>
    <row r="519" spans="1:22" x14ac:dyDescent="0.25">
      <c r="A519" s="5">
        <f t="shared" si="50"/>
        <v>21373</v>
      </c>
      <c r="B519" s="1">
        <v>2</v>
      </c>
      <c r="C519" s="1" t="s">
        <v>31</v>
      </c>
      <c r="D519" s="1">
        <v>10</v>
      </c>
      <c r="E519" s="1" t="s">
        <v>239</v>
      </c>
      <c r="F519" s="1">
        <v>29</v>
      </c>
      <c r="G519" s="1">
        <v>5</v>
      </c>
      <c r="H519" s="1">
        <v>4</v>
      </c>
      <c r="I519" s="1">
        <v>70</v>
      </c>
      <c r="K519" s="1">
        <f>最重要的表!W184</f>
        <v>57100</v>
      </c>
      <c r="L519" s="1">
        <f>最重要的表!X184</f>
        <v>3426</v>
      </c>
      <c r="M519" s="1">
        <f>最重要的表!Y184</f>
        <v>2741</v>
      </c>
      <c r="N519" s="1">
        <f>最重要的表!Z184</f>
        <v>1117</v>
      </c>
      <c r="O519" s="1">
        <f>最重要的表!AA184</f>
        <v>67</v>
      </c>
      <c r="P519" s="1">
        <f>最重要的表!AB184</f>
        <v>54</v>
      </c>
      <c r="Q519" s="1">
        <f t="shared" si="51"/>
        <v>145343</v>
      </c>
      <c r="R519" s="1">
        <f t="shared" si="52"/>
        <v>8719</v>
      </c>
      <c r="S519" s="1">
        <f t="shared" si="53"/>
        <v>7007</v>
      </c>
      <c r="T519" s="1">
        <v>28800</v>
      </c>
      <c r="U519" s="1">
        <v>10</v>
      </c>
      <c r="V519" s="1">
        <v>6400000</v>
      </c>
    </row>
    <row r="520" spans="1:22" x14ac:dyDescent="0.25">
      <c r="A520" s="5">
        <f t="shared" si="50"/>
        <v>21374</v>
      </c>
      <c r="B520" s="1">
        <v>2</v>
      </c>
      <c r="C520" s="1" t="s">
        <v>31</v>
      </c>
      <c r="D520" s="1">
        <v>10</v>
      </c>
      <c r="E520" s="1" t="s">
        <v>386</v>
      </c>
      <c r="F520" s="1">
        <v>30</v>
      </c>
      <c r="G520" s="1">
        <v>6</v>
      </c>
      <c r="H520" s="1">
        <v>0</v>
      </c>
      <c r="I520" s="1">
        <v>70</v>
      </c>
      <c r="K520" s="6">
        <f>最重要的表!W185</f>
        <v>62884</v>
      </c>
      <c r="L520" s="7">
        <f>最重要的表!X185</f>
        <v>3773</v>
      </c>
      <c r="M520" s="8">
        <f>最重要的表!Y185</f>
        <v>3019</v>
      </c>
      <c r="N520" s="6">
        <f>最重要的表!Z185</f>
        <v>1217</v>
      </c>
      <c r="O520" s="7">
        <f>最重要的表!AA185</f>
        <v>73</v>
      </c>
      <c r="P520" s="8">
        <f>最重要的表!AB185</f>
        <v>59</v>
      </c>
      <c r="Q520" s="6">
        <f t="shared" si="51"/>
        <v>159027</v>
      </c>
      <c r="R520" s="7">
        <f t="shared" si="52"/>
        <v>9540</v>
      </c>
      <c r="S520" s="8">
        <f t="shared" si="53"/>
        <v>7680</v>
      </c>
      <c r="T520" s="1">
        <v>30600</v>
      </c>
      <c r="U520" s="1">
        <v>0</v>
      </c>
      <c r="V520" s="8">
        <v>6800000</v>
      </c>
    </row>
    <row r="521" spans="1:22" x14ac:dyDescent="0.25">
      <c r="A521" s="5">
        <f t="shared" si="50"/>
        <v>21375</v>
      </c>
      <c r="B521" s="1">
        <v>2</v>
      </c>
      <c r="C521" s="1" t="s">
        <v>31</v>
      </c>
      <c r="D521" s="1">
        <v>10</v>
      </c>
      <c r="E521" s="1" t="s">
        <v>241</v>
      </c>
      <c r="F521" s="1">
        <v>31</v>
      </c>
      <c r="G521" s="1">
        <v>6</v>
      </c>
      <c r="H521" s="1">
        <v>1</v>
      </c>
      <c r="I521" s="1">
        <v>70</v>
      </c>
      <c r="K521" s="1">
        <f>最重要的表!W186</f>
        <v>65717</v>
      </c>
      <c r="L521" s="1">
        <f>最重要的表!X186</f>
        <v>3943</v>
      </c>
      <c r="M521" s="1">
        <f>最重要的表!Y186</f>
        <v>3155</v>
      </c>
      <c r="N521" s="1">
        <f>最重要的表!Z186</f>
        <v>1267</v>
      </c>
      <c r="O521" s="1">
        <f>最重要的表!AA186</f>
        <v>76</v>
      </c>
      <c r="P521" s="1">
        <f>最重要的表!AB186</f>
        <v>61</v>
      </c>
      <c r="Q521" s="1">
        <f t="shared" si="51"/>
        <v>165810</v>
      </c>
      <c r="R521" s="1">
        <f t="shared" si="52"/>
        <v>9947</v>
      </c>
      <c r="S521" s="1">
        <f t="shared" si="53"/>
        <v>7974</v>
      </c>
      <c r="T521" s="1">
        <v>32400</v>
      </c>
      <c r="U521" s="1">
        <v>0</v>
      </c>
      <c r="V521" s="1">
        <v>7200000</v>
      </c>
    </row>
    <row r="522" spans="1:22" x14ac:dyDescent="0.25">
      <c r="A522" s="5">
        <f t="shared" si="50"/>
        <v>21381</v>
      </c>
      <c r="B522" s="1">
        <v>2</v>
      </c>
      <c r="C522" s="1" t="s">
        <v>31</v>
      </c>
      <c r="D522" s="1">
        <v>10</v>
      </c>
      <c r="E522" s="1" t="s">
        <v>242</v>
      </c>
      <c r="F522" s="1">
        <v>32</v>
      </c>
      <c r="G522" s="1">
        <v>6</v>
      </c>
      <c r="H522" s="1">
        <v>2</v>
      </c>
      <c r="I522" s="1">
        <v>70</v>
      </c>
      <c r="K522" s="1">
        <f>最重要的表!W187</f>
        <v>68550</v>
      </c>
      <c r="L522" s="1">
        <f>最重要的表!X187</f>
        <v>4113</v>
      </c>
      <c r="M522" s="1">
        <f>最重要的表!Y187</f>
        <v>3291</v>
      </c>
      <c r="N522" s="1">
        <f>最重要的表!Z187</f>
        <v>1334</v>
      </c>
      <c r="O522" s="1">
        <f>最重要的表!AA187</f>
        <v>80</v>
      </c>
      <c r="P522" s="1">
        <f>最重要的表!AB187</f>
        <v>64</v>
      </c>
      <c r="Q522" s="1">
        <f t="shared" si="51"/>
        <v>173936</v>
      </c>
      <c r="R522" s="1">
        <f t="shared" si="52"/>
        <v>10433</v>
      </c>
      <c r="S522" s="1">
        <f t="shared" si="53"/>
        <v>8347</v>
      </c>
      <c r="T522" s="1">
        <v>34200</v>
      </c>
      <c r="U522" s="1">
        <v>0</v>
      </c>
      <c r="V522" s="1">
        <v>7600000</v>
      </c>
    </row>
    <row r="523" spans="1:22" x14ac:dyDescent="0.25">
      <c r="A523" s="5">
        <f t="shared" si="50"/>
        <v>21382</v>
      </c>
      <c r="B523" s="1">
        <v>2</v>
      </c>
      <c r="C523" s="1" t="s">
        <v>31</v>
      </c>
      <c r="D523" s="1">
        <v>10</v>
      </c>
      <c r="E523" s="1" t="s">
        <v>243</v>
      </c>
      <c r="F523" s="1">
        <v>33</v>
      </c>
      <c r="G523" s="1">
        <v>6</v>
      </c>
      <c r="H523" s="1">
        <v>3</v>
      </c>
      <c r="I523" s="1">
        <v>70</v>
      </c>
      <c r="K523" s="1">
        <f>最重要的表!W188</f>
        <v>71384</v>
      </c>
      <c r="L523" s="1">
        <f>最重要的表!X188</f>
        <v>4283</v>
      </c>
      <c r="M523" s="1">
        <f>最重要的表!Y188</f>
        <v>3427</v>
      </c>
      <c r="N523" s="1">
        <f>最重要的表!Z188</f>
        <v>1400</v>
      </c>
      <c r="O523" s="1">
        <f>最重要的表!AA188</f>
        <v>84</v>
      </c>
      <c r="P523" s="1">
        <f>最重要的表!AB188</f>
        <v>68</v>
      </c>
      <c r="Q523" s="1">
        <f t="shared" si="51"/>
        <v>181984</v>
      </c>
      <c r="R523" s="1">
        <f t="shared" si="52"/>
        <v>10919</v>
      </c>
      <c r="S523" s="1">
        <f t="shared" si="53"/>
        <v>8799</v>
      </c>
      <c r="T523" s="1">
        <v>36000</v>
      </c>
      <c r="U523" s="1">
        <v>0</v>
      </c>
      <c r="V523" s="1">
        <v>8000000</v>
      </c>
    </row>
    <row r="524" spans="1:22" x14ac:dyDescent="0.25">
      <c r="A524" s="5">
        <f t="shared" si="50"/>
        <v>21383</v>
      </c>
      <c r="B524" s="1">
        <v>2</v>
      </c>
      <c r="C524" s="1" t="s">
        <v>31</v>
      </c>
      <c r="D524" s="1">
        <v>10</v>
      </c>
      <c r="E524" s="1" t="s">
        <v>244</v>
      </c>
      <c r="F524" s="1">
        <v>34</v>
      </c>
      <c r="G524" s="1">
        <v>6</v>
      </c>
      <c r="H524" s="1">
        <v>4</v>
      </c>
      <c r="I524" s="1">
        <v>80</v>
      </c>
      <c r="K524" s="1">
        <f>最重要的表!W189</f>
        <v>74217</v>
      </c>
      <c r="L524" s="1">
        <f>最重要的表!X189</f>
        <v>4453</v>
      </c>
      <c r="M524" s="1">
        <f>最重要的表!Y189</f>
        <v>3563</v>
      </c>
      <c r="N524" s="1">
        <f>最重要的表!Z189</f>
        <v>1450</v>
      </c>
      <c r="O524" s="1">
        <f>最重要的表!AA189</f>
        <v>87</v>
      </c>
      <c r="P524" s="1">
        <f>最重要的表!AB189</f>
        <v>70</v>
      </c>
      <c r="Q524" s="1">
        <f t="shared" si="51"/>
        <v>188767</v>
      </c>
      <c r="R524" s="1">
        <f t="shared" si="52"/>
        <v>11326</v>
      </c>
      <c r="S524" s="1">
        <f t="shared" si="53"/>
        <v>9093</v>
      </c>
      <c r="T524" s="1">
        <v>36600</v>
      </c>
      <c r="U524" s="1">
        <v>12</v>
      </c>
      <c r="V524" s="1">
        <v>8000000</v>
      </c>
    </row>
    <row r="525" spans="1:22" x14ac:dyDescent="0.25">
      <c r="A525" s="5">
        <f t="shared" si="50"/>
        <v>21384</v>
      </c>
      <c r="B525" s="1">
        <v>2</v>
      </c>
      <c r="C525" s="1" t="s">
        <v>31</v>
      </c>
      <c r="D525" s="1">
        <v>10</v>
      </c>
      <c r="E525" s="1" t="s">
        <v>245</v>
      </c>
      <c r="F525" s="1">
        <v>35</v>
      </c>
      <c r="G525" s="1">
        <v>7</v>
      </c>
      <c r="H525" s="1">
        <v>0</v>
      </c>
      <c r="I525" s="1">
        <v>80</v>
      </c>
      <c r="K525" s="6">
        <f>最重要的表!W190</f>
        <v>81750</v>
      </c>
      <c r="L525" s="7">
        <f>最重要的表!X190</f>
        <v>4905</v>
      </c>
      <c r="M525" s="8">
        <f>最重要的表!Y190</f>
        <v>3924</v>
      </c>
      <c r="N525" s="6">
        <f>最重要的表!Z190</f>
        <v>1567</v>
      </c>
      <c r="O525" s="7">
        <f>最重要的表!AA190</f>
        <v>94</v>
      </c>
      <c r="P525" s="8">
        <f>最重要的表!AB190</f>
        <v>76</v>
      </c>
      <c r="Q525" s="6">
        <f t="shared" si="51"/>
        <v>205543</v>
      </c>
      <c r="R525" s="7">
        <f t="shared" si="52"/>
        <v>12331</v>
      </c>
      <c r="S525" s="8">
        <f t="shared" si="53"/>
        <v>9928</v>
      </c>
      <c r="T525" s="1">
        <v>37200</v>
      </c>
      <c r="U525" s="1">
        <v>0</v>
      </c>
      <c r="V525" s="1">
        <v>8100000</v>
      </c>
    </row>
    <row r="526" spans="1:22" x14ac:dyDescent="0.25">
      <c r="A526" s="5">
        <f t="shared" si="50"/>
        <v>21385</v>
      </c>
      <c r="B526" s="1">
        <v>2</v>
      </c>
      <c r="C526" s="1" t="s">
        <v>31</v>
      </c>
      <c r="D526" s="1">
        <v>10</v>
      </c>
      <c r="E526" s="1" t="s">
        <v>246</v>
      </c>
      <c r="F526" s="1">
        <v>36</v>
      </c>
      <c r="G526" s="1">
        <v>7</v>
      </c>
      <c r="H526" s="1">
        <v>1</v>
      </c>
      <c r="I526" s="1">
        <v>80</v>
      </c>
      <c r="K526" s="1">
        <f>最重要的表!W191</f>
        <v>85434</v>
      </c>
      <c r="L526" s="1">
        <f>最重要的表!X191</f>
        <v>5126</v>
      </c>
      <c r="M526" s="1">
        <f>最重要的表!Y191</f>
        <v>4101</v>
      </c>
      <c r="N526" s="1">
        <f>最重要的表!Z191</f>
        <v>1650</v>
      </c>
      <c r="O526" s="1">
        <f>最重要的表!AA191</f>
        <v>99</v>
      </c>
      <c r="P526" s="1">
        <f>最重要的表!AB191</f>
        <v>80</v>
      </c>
      <c r="Q526" s="1">
        <f t="shared" si="51"/>
        <v>215784</v>
      </c>
      <c r="R526" s="1">
        <f t="shared" si="52"/>
        <v>12947</v>
      </c>
      <c r="S526" s="1">
        <f t="shared" si="53"/>
        <v>10421</v>
      </c>
      <c r="T526" s="1">
        <v>37800</v>
      </c>
      <c r="U526" s="1">
        <v>0</v>
      </c>
      <c r="V526" s="1">
        <v>8200000</v>
      </c>
    </row>
    <row r="527" spans="1:22" x14ac:dyDescent="0.25">
      <c r="A527" s="5">
        <f t="shared" si="50"/>
        <v>21391</v>
      </c>
      <c r="B527" s="1">
        <v>2</v>
      </c>
      <c r="C527" s="1" t="s">
        <v>31</v>
      </c>
      <c r="D527" s="1">
        <v>10</v>
      </c>
      <c r="E527" s="1" t="s">
        <v>247</v>
      </c>
      <c r="F527" s="1">
        <v>37</v>
      </c>
      <c r="G527" s="1">
        <v>7</v>
      </c>
      <c r="H527" s="1">
        <v>2</v>
      </c>
      <c r="I527" s="1">
        <v>80</v>
      </c>
      <c r="K527" s="1">
        <f>最重要的表!W192</f>
        <v>89117</v>
      </c>
      <c r="L527" s="1">
        <f>最重要的表!X192</f>
        <v>5347</v>
      </c>
      <c r="M527" s="1">
        <f>最重要的表!Y192</f>
        <v>4278</v>
      </c>
      <c r="N527" s="1">
        <f>最重要的表!Z192</f>
        <v>1717</v>
      </c>
      <c r="O527" s="1">
        <f>最重要的表!AA192</f>
        <v>103</v>
      </c>
      <c r="P527" s="1">
        <f>最重要的表!AB192</f>
        <v>83</v>
      </c>
      <c r="Q527" s="1">
        <f t="shared" si="51"/>
        <v>224760</v>
      </c>
      <c r="R527" s="1">
        <f t="shared" si="52"/>
        <v>13484</v>
      </c>
      <c r="S527" s="1">
        <f t="shared" si="53"/>
        <v>10835</v>
      </c>
      <c r="T527" s="1">
        <v>38400</v>
      </c>
      <c r="U527" s="1">
        <v>0</v>
      </c>
      <c r="V527" s="1">
        <v>8300000</v>
      </c>
    </row>
    <row r="528" spans="1:22" x14ac:dyDescent="0.25">
      <c r="A528" s="5">
        <f t="shared" si="50"/>
        <v>21392</v>
      </c>
      <c r="B528" s="1">
        <v>2</v>
      </c>
      <c r="C528" s="1" t="s">
        <v>31</v>
      </c>
      <c r="D528" s="1">
        <v>10</v>
      </c>
      <c r="E528" s="1" t="s">
        <v>248</v>
      </c>
      <c r="F528" s="1">
        <v>38</v>
      </c>
      <c r="G528" s="1">
        <v>7</v>
      </c>
      <c r="H528" s="1">
        <v>3</v>
      </c>
      <c r="I528" s="1">
        <v>80</v>
      </c>
      <c r="K528" s="1">
        <f>最重要的表!W193</f>
        <v>92800</v>
      </c>
      <c r="L528" s="1">
        <f>最重要的表!X193</f>
        <v>5568</v>
      </c>
      <c r="M528" s="1">
        <f>最重要的表!Y193</f>
        <v>4455</v>
      </c>
      <c r="N528" s="1">
        <f>最重要的表!Z193</f>
        <v>1800</v>
      </c>
      <c r="O528" s="1">
        <f>最重要的表!AA193</f>
        <v>108</v>
      </c>
      <c r="P528" s="1">
        <f>最重要的表!AB193</f>
        <v>87</v>
      </c>
      <c r="Q528" s="1">
        <f t="shared" si="51"/>
        <v>235000</v>
      </c>
      <c r="R528" s="1">
        <f t="shared" si="52"/>
        <v>14100</v>
      </c>
      <c r="S528" s="1">
        <f t="shared" si="53"/>
        <v>11328</v>
      </c>
      <c r="T528" s="1">
        <v>39000</v>
      </c>
      <c r="U528" s="1">
        <v>0</v>
      </c>
      <c r="V528" s="1">
        <v>8400000</v>
      </c>
    </row>
    <row r="529" spans="1:22" x14ac:dyDescent="0.25">
      <c r="A529" s="5">
        <f t="shared" si="50"/>
        <v>21393</v>
      </c>
      <c r="B529" s="1">
        <v>2</v>
      </c>
      <c r="C529" s="1" t="s">
        <v>31</v>
      </c>
      <c r="D529" s="1">
        <v>10</v>
      </c>
      <c r="E529" s="1" t="s">
        <v>249</v>
      </c>
      <c r="F529" s="1">
        <v>39</v>
      </c>
      <c r="G529" s="1">
        <v>7</v>
      </c>
      <c r="H529" s="1">
        <v>4</v>
      </c>
      <c r="I529" s="1">
        <v>84</v>
      </c>
      <c r="K529" s="1">
        <f>最重要的表!W194</f>
        <v>96484</v>
      </c>
      <c r="L529" s="1">
        <f>最重要的表!X194</f>
        <v>5789</v>
      </c>
      <c r="M529" s="1">
        <f>最重要的表!Y194</f>
        <v>4632</v>
      </c>
      <c r="N529" s="1">
        <f>最重要的表!Z194</f>
        <v>1867</v>
      </c>
      <c r="O529" s="1">
        <f>最重要的表!AA194</f>
        <v>112</v>
      </c>
      <c r="P529" s="1">
        <f>最重要的表!AB194</f>
        <v>90</v>
      </c>
      <c r="Q529" s="1">
        <f t="shared" si="51"/>
        <v>243977</v>
      </c>
      <c r="R529" s="1">
        <f t="shared" si="52"/>
        <v>14637</v>
      </c>
      <c r="S529" s="1">
        <f t="shared" si="53"/>
        <v>11742</v>
      </c>
      <c r="T529" s="1">
        <v>39600</v>
      </c>
      <c r="U529" s="1">
        <v>14</v>
      </c>
      <c r="V529" s="1">
        <v>8500000</v>
      </c>
    </row>
    <row r="530" spans="1:22" x14ac:dyDescent="0.25">
      <c r="A530" s="5">
        <f t="shared" si="50"/>
        <v>21394</v>
      </c>
      <c r="B530" s="1">
        <v>2</v>
      </c>
      <c r="C530" s="1" t="s">
        <v>31</v>
      </c>
      <c r="D530" s="1">
        <v>10</v>
      </c>
      <c r="E530" s="1" t="s">
        <v>250</v>
      </c>
      <c r="F530" s="1">
        <v>40</v>
      </c>
      <c r="G530" s="1">
        <v>8</v>
      </c>
      <c r="H530" s="1">
        <v>0</v>
      </c>
      <c r="I530" s="1">
        <v>84</v>
      </c>
      <c r="K530" s="6">
        <f>最重要的表!W195</f>
        <v>106284</v>
      </c>
      <c r="L530" s="7">
        <f>最重要的表!X195</f>
        <v>6377</v>
      </c>
      <c r="M530" s="8">
        <f>最重要的表!Y195</f>
        <v>5102</v>
      </c>
      <c r="N530" s="6">
        <f>最重要的表!Z195</f>
        <v>2050</v>
      </c>
      <c r="O530" s="7">
        <f>最重要的表!AA195</f>
        <v>123</v>
      </c>
      <c r="P530" s="8">
        <f>最重要的表!AB195</f>
        <v>99</v>
      </c>
      <c r="Q530" s="6">
        <f t="shared" si="51"/>
        <v>268234</v>
      </c>
      <c r="R530" s="7">
        <f t="shared" si="52"/>
        <v>16094</v>
      </c>
      <c r="S530" s="8">
        <f t="shared" si="53"/>
        <v>12923</v>
      </c>
      <c r="T530" s="1">
        <v>40200</v>
      </c>
      <c r="U530" s="1">
        <v>0</v>
      </c>
      <c r="V530" s="1">
        <v>8600000</v>
      </c>
    </row>
    <row r="531" spans="1:22" x14ac:dyDescent="0.25">
      <c r="A531" s="5">
        <f t="shared" si="50"/>
        <v>21395</v>
      </c>
      <c r="B531" s="1">
        <v>2</v>
      </c>
      <c r="C531" s="1" t="s">
        <v>31</v>
      </c>
      <c r="D531" s="1">
        <v>10</v>
      </c>
      <c r="E531" s="1" t="s">
        <v>251</v>
      </c>
      <c r="F531" s="1">
        <v>41</v>
      </c>
      <c r="G531" s="1">
        <v>8</v>
      </c>
      <c r="H531" s="1">
        <v>1</v>
      </c>
      <c r="I531" s="1">
        <v>84</v>
      </c>
      <c r="K531" s="1">
        <f>最重要的表!W196</f>
        <v>111084</v>
      </c>
      <c r="L531" s="1">
        <f>最重要的表!X196</f>
        <v>6665</v>
      </c>
      <c r="M531" s="1">
        <f>最重要的表!Y196</f>
        <v>5332</v>
      </c>
      <c r="N531" s="1">
        <f>最重要的表!Z196</f>
        <v>2150</v>
      </c>
      <c r="O531" s="1">
        <f>最重要的表!AA196</f>
        <v>129</v>
      </c>
      <c r="P531" s="1">
        <f>最重要的表!AB196</f>
        <v>104</v>
      </c>
      <c r="Q531" s="1">
        <f t="shared" si="51"/>
        <v>280934</v>
      </c>
      <c r="R531" s="1">
        <f t="shared" si="52"/>
        <v>16856</v>
      </c>
      <c r="S531" s="1">
        <f t="shared" si="53"/>
        <v>13548</v>
      </c>
      <c r="T531" s="1">
        <v>40800</v>
      </c>
      <c r="U531" s="1">
        <v>0</v>
      </c>
      <c r="V531" s="1">
        <v>8700000</v>
      </c>
    </row>
    <row r="532" spans="1:22" x14ac:dyDescent="0.25">
      <c r="A532" s="5">
        <f t="shared" si="50"/>
        <v>21401</v>
      </c>
      <c r="B532" s="1">
        <v>2</v>
      </c>
      <c r="C532" s="1" t="s">
        <v>31</v>
      </c>
      <c r="D532" s="1">
        <v>10</v>
      </c>
      <c r="E532" s="1" t="s">
        <v>252</v>
      </c>
      <c r="F532" s="1">
        <v>42</v>
      </c>
      <c r="G532" s="1">
        <v>8</v>
      </c>
      <c r="H532" s="1">
        <v>2</v>
      </c>
      <c r="I532" s="1">
        <v>84</v>
      </c>
      <c r="K532" s="1">
        <f>最重要的表!W197</f>
        <v>115884</v>
      </c>
      <c r="L532" s="1">
        <f>最重要的表!X197</f>
        <v>6953</v>
      </c>
      <c r="M532" s="1">
        <f>最重要的表!Y197</f>
        <v>5563</v>
      </c>
      <c r="N532" s="1">
        <f>最重要的表!Z197</f>
        <v>2234</v>
      </c>
      <c r="O532" s="1">
        <f>最重要的表!AA197</f>
        <v>134</v>
      </c>
      <c r="P532" s="1">
        <f>最重要的表!AB197</f>
        <v>108</v>
      </c>
      <c r="Q532" s="1">
        <f t="shared" si="51"/>
        <v>292370</v>
      </c>
      <c r="R532" s="1">
        <f t="shared" si="52"/>
        <v>17539</v>
      </c>
      <c r="S532" s="1">
        <f t="shared" si="53"/>
        <v>14095</v>
      </c>
      <c r="T532" s="1">
        <v>41400</v>
      </c>
      <c r="U532" s="1">
        <v>0</v>
      </c>
      <c r="V532" s="1">
        <v>8800000</v>
      </c>
    </row>
    <row r="533" spans="1:22" x14ac:dyDescent="0.25">
      <c r="A533" s="5">
        <f t="shared" si="50"/>
        <v>21402</v>
      </c>
      <c r="B533" s="1">
        <v>2</v>
      </c>
      <c r="C533" s="1" t="s">
        <v>31</v>
      </c>
      <c r="D533" s="1">
        <v>10</v>
      </c>
      <c r="E533" s="1" t="s">
        <v>253</v>
      </c>
      <c r="F533" s="1">
        <v>43</v>
      </c>
      <c r="G533" s="1">
        <v>8</v>
      </c>
      <c r="H533" s="1">
        <v>3</v>
      </c>
      <c r="I533" s="1">
        <v>84</v>
      </c>
      <c r="K533" s="1">
        <f>最重要的表!W198</f>
        <v>120684</v>
      </c>
      <c r="L533" s="1">
        <f>最重要的表!X198</f>
        <v>7241</v>
      </c>
      <c r="M533" s="1">
        <f>最重要的表!Y198</f>
        <v>5793</v>
      </c>
      <c r="N533" s="1">
        <f>最重要的表!Z198</f>
        <v>2334</v>
      </c>
      <c r="O533" s="1">
        <f>最重要的表!AA198</f>
        <v>140</v>
      </c>
      <c r="P533" s="1">
        <f>最重要的表!AB198</f>
        <v>112</v>
      </c>
      <c r="Q533" s="1">
        <f t="shared" si="51"/>
        <v>305070</v>
      </c>
      <c r="R533" s="1">
        <f t="shared" si="52"/>
        <v>18301</v>
      </c>
      <c r="S533" s="1">
        <f t="shared" si="53"/>
        <v>14641</v>
      </c>
      <c r="T533" s="1">
        <v>42000</v>
      </c>
      <c r="U533" s="1">
        <v>0</v>
      </c>
      <c r="V533" s="1">
        <v>8900000</v>
      </c>
    </row>
    <row r="534" spans="1:22" x14ac:dyDescent="0.25">
      <c r="A534" s="5">
        <f t="shared" si="50"/>
        <v>21403</v>
      </c>
      <c r="B534" s="1">
        <v>2</v>
      </c>
      <c r="C534" s="1" t="s">
        <v>31</v>
      </c>
      <c r="D534" s="1">
        <v>10</v>
      </c>
      <c r="E534" s="1" t="s">
        <v>254</v>
      </c>
      <c r="F534" s="1">
        <v>44</v>
      </c>
      <c r="G534" s="1">
        <v>8</v>
      </c>
      <c r="H534" s="1">
        <v>4</v>
      </c>
      <c r="I534" s="1">
        <v>87</v>
      </c>
      <c r="K534" s="1">
        <f>最重要的表!W199</f>
        <v>125484</v>
      </c>
      <c r="L534" s="1">
        <f>最重要的表!X199</f>
        <v>7529</v>
      </c>
      <c r="M534" s="1">
        <f>最重要的表!Y199</f>
        <v>6024</v>
      </c>
      <c r="N534" s="1">
        <f>最重要的表!Z199</f>
        <v>2434</v>
      </c>
      <c r="O534" s="1">
        <f>最重要的表!AA199</f>
        <v>146</v>
      </c>
      <c r="P534" s="1">
        <f>最重要的表!AB199</f>
        <v>117</v>
      </c>
      <c r="Q534" s="1">
        <f t="shared" si="51"/>
        <v>317770</v>
      </c>
      <c r="R534" s="1">
        <f t="shared" si="52"/>
        <v>19063</v>
      </c>
      <c r="S534" s="1">
        <f t="shared" si="53"/>
        <v>15267</v>
      </c>
      <c r="T534" s="1">
        <v>42600</v>
      </c>
      <c r="U534" s="1">
        <v>16</v>
      </c>
      <c r="V534" s="1">
        <v>9000000</v>
      </c>
    </row>
    <row r="535" spans="1:22" x14ac:dyDescent="0.25">
      <c r="A535" s="5">
        <f t="shared" ref="A535:A598" si="54">A530+10</f>
        <v>21404</v>
      </c>
      <c r="B535" s="1">
        <v>2</v>
      </c>
      <c r="C535" s="1" t="s">
        <v>31</v>
      </c>
      <c r="D535" s="1">
        <v>10</v>
      </c>
      <c r="E535" s="1" t="s">
        <v>255</v>
      </c>
      <c r="F535" s="1">
        <v>45</v>
      </c>
      <c r="G535" s="1">
        <v>9</v>
      </c>
      <c r="H535" s="1">
        <v>0</v>
      </c>
      <c r="I535" s="1">
        <v>87</v>
      </c>
      <c r="K535" s="6">
        <f>最重要的表!W200</f>
        <v>138184</v>
      </c>
      <c r="L535" s="7">
        <f>最重要的表!X200</f>
        <v>8291</v>
      </c>
      <c r="M535" s="8">
        <f>最重要的表!Y200</f>
        <v>6633</v>
      </c>
      <c r="N535" s="6">
        <f>最重要的表!Z200</f>
        <v>2667</v>
      </c>
      <c r="O535" s="7">
        <f>最重要的表!AA200</f>
        <v>160</v>
      </c>
      <c r="P535" s="8">
        <f>最重要的表!AB200</f>
        <v>128</v>
      </c>
      <c r="Q535" s="6">
        <f t="shared" si="51"/>
        <v>348877</v>
      </c>
      <c r="R535" s="7">
        <f t="shared" si="52"/>
        <v>20931</v>
      </c>
      <c r="S535" s="8">
        <f t="shared" si="53"/>
        <v>16745</v>
      </c>
      <c r="T535" s="1">
        <v>43200</v>
      </c>
      <c r="U535" s="1">
        <v>0</v>
      </c>
      <c r="V535" s="1">
        <v>9100000</v>
      </c>
    </row>
    <row r="536" spans="1:22" x14ac:dyDescent="0.25">
      <c r="A536" s="5">
        <f t="shared" si="54"/>
        <v>21405</v>
      </c>
      <c r="B536" s="1">
        <v>2</v>
      </c>
      <c r="C536" s="1" t="s">
        <v>31</v>
      </c>
      <c r="D536" s="1">
        <v>10</v>
      </c>
      <c r="E536" s="1" t="s">
        <v>256</v>
      </c>
      <c r="F536" s="1">
        <v>46</v>
      </c>
      <c r="G536" s="1">
        <v>9</v>
      </c>
      <c r="H536" s="1">
        <v>1</v>
      </c>
      <c r="I536" s="1">
        <v>87</v>
      </c>
      <c r="K536" s="1">
        <f>最重要的表!W201</f>
        <v>144417</v>
      </c>
      <c r="L536" s="1">
        <f>最重要的表!X201</f>
        <v>8665</v>
      </c>
      <c r="M536" s="1">
        <f>最重要的表!Y201</f>
        <v>6932</v>
      </c>
      <c r="N536" s="1">
        <f>最重要的表!Z201</f>
        <v>2784</v>
      </c>
      <c r="O536" s="1">
        <f>最重要的表!AA201</f>
        <v>167</v>
      </c>
      <c r="P536" s="1">
        <f>最重要的表!AB201</f>
        <v>134</v>
      </c>
      <c r="Q536" s="1">
        <f t="shared" si="51"/>
        <v>364353</v>
      </c>
      <c r="R536" s="1">
        <f t="shared" si="52"/>
        <v>21858</v>
      </c>
      <c r="S536" s="1">
        <f t="shared" si="53"/>
        <v>17518</v>
      </c>
      <c r="T536" s="1">
        <v>43800</v>
      </c>
      <c r="U536" s="1">
        <v>0</v>
      </c>
      <c r="V536" s="1">
        <v>9200000</v>
      </c>
    </row>
    <row r="537" spans="1:22" x14ac:dyDescent="0.25">
      <c r="A537" s="5">
        <f t="shared" si="54"/>
        <v>21411</v>
      </c>
      <c r="B537" s="1">
        <v>2</v>
      </c>
      <c r="C537" s="1" t="s">
        <v>31</v>
      </c>
      <c r="D537" s="1">
        <v>10</v>
      </c>
      <c r="E537" s="1" t="s">
        <v>257</v>
      </c>
      <c r="F537" s="1">
        <v>47</v>
      </c>
      <c r="G537" s="1">
        <v>9</v>
      </c>
      <c r="H537" s="1">
        <v>2</v>
      </c>
      <c r="I537" s="1">
        <v>87</v>
      </c>
      <c r="K537" s="1">
        <f>最重要的表!W202</f>
        <v>150650</v>
      </c>
      <c r="L537" s="1">
        <f>最重要的表!X202</f>
        <v>9039</v>
      </c>
      <c r="M537" s="1">
        <f>最重要的表!Y202</f>
        <v>7232</v>
      </c>
      <c r="N537" s="1">
        <f>最重要的表!Z202</f>
        <v>2917</v>
      </c>
      <c r="O537" s="1">
        <f>最重要的表!AA202</f>
        <v>175</v>
      </c>
      <c r="P537" s="1">
        <f>最重要的表!AB202</f>
        <v>140</v>
      </c>
      <c r="Q537" s="1">
        <f t="shared" si="51"/>
        <v>381093</v>
      </c>
      <c r="R537" s="1">
        <f t="shared" si="52"/>
        <v>22864</v>
      </c>
      <c r="S537" s="1">
        <f t="shared" si="53"/>
        <v>18292</v>
      </c>
      <c r="T537" s="1">
        <v>44400</v>
      </c>
      <c r="U537" s="1">
        <v>0</v>
      </c>
      <c r="V537" s="1">
        <v>9300000</v>
      </c>
    </row>
    <row r="538" spans="1:22" x14ac:dyDescent="0.25">
      <c r="A538" s="5">
        <f t="shared" si="54"/>
        <v>21412</v>
      </c>
      <c r="B538" s="1">
        <v>2</v>
      </c>
      <c r="C538" s="1" t="s">
        <v>31</v>
      </c>
      <c r="D538" s="1">
        <v>10</v>
      </c>
      <c r="E538" s="1" t="s">
        <v>258</v>
      </c>
      <c r="F538" s="1">
        <v>48</v>
      </c>
      <c r="G538" s="1">
        <v>9</v>
      </c>
      <c r="H538" s="1">
        <v>3</v>
      </c>
      <c r="I538" s="1">
        <v>87</v>
      </c>
      <c r="K538" s="1">
        <f>最重要的表!W203</f>
        <v>156884</v>
      </c>
      <c r="L538" s="1">
        <f>最重要的表!X203</f>
        <v>9413</v>
      </c>
      <c r="M538" s="1">
        <f>最重要的表!Y203</f>
        <v>7531</v>
      </c>
      <c r="N538" s="1">
        <f>最重要的表!Z203</f>
        <v>3034</v>
      </c>
      <c r="O538" s="1">
        <f>最重要的表!AA203</f>
        <v>182</v>
      </c>
      <c r="P538" s="1">
        <f>最重要的表!AB203</f>
        <v>146</v>
      </c>
      <c r="Q538" s="1">
        <f t="shared" si="51"/>
        <v>396570</v>
      </c>
      <c r="R538" s="1">
        <f t="shared" si="52"/>
        <v>23791</v>
      </c>
      <c r="S538" s="1">
        <f t="shared" si="53"/>
        <v>19065</v>
      </c>
      <c r="T538" s="1">
        <v>45000</v>
      </c>
      <c r="U538" s="1">
        <v>0</v>
      </c>
      <c r="V538" s="1">
        <v>9400000</v>
      </c>
    </row>
    <row r="539" spans="1:22" x14ac:dyDescent="0.25">
      <c r="A539" s="5">
        <f t="shared" si="54"/>
        <v>21413</v>
      </c>
      <c r="B539" s="1">
        <v>2</v>
      </c>
      <c r="C539" s="1" t="s">
        <v>31</v>
      </c>
      <c r="D539" s="1">
        <v>10</v>
      </c>
      <c r="E539" s="1" t="s">
        <v>259</v>
      </c>
      <c r="F539" s="1">
        <v>49</v>
      </c>
      <c r="G539" s="1">
        <v>9</v>
      </c>
      <c r="H539" s="1">
        <v>4</v>
      </c>
      <c r="I539" s="1">
        <v>90</v>
      </c>
      <c r="K539" s="1">
        <f>最重要的表!W204</f>
        <v>163117</v>
      </c>
      <c r="L539" s="1">
        <f>最重要的表!X204</f>
        <v>9787</v>
      </c>
      <c r="M539" s="1">
        <f>最重要的表!Y204</f>
        <v>7830</v>
      </c>
      <c r="N539" s="1">
        <f>最重要的表!Z204</f>
        <v>3150</v>
      </c>
      <c r="O539" s="1">
        <f>最重要的表!AA204</f>
        <v>189</v>
      </c>
      <c r="P539" s="1">
        <f>最重要的表!AB204</f>
        <v>152</v>
      </c>
      <c r="Q539" s="1">
        <f t="shared" si="51"/>
        <v>411967</v>
      </c>
      <c r="R539" s="1">
        <f t="shared" si="52"/>
        <v>24718</v>
      </c>
      <c r="S539" s="1">
        <f t="shared" si="53"/>
        <v>19838</v>
      </c>
      <c r="T539" s="1">
        <v>45600</v>
      </c>
      <c r="U539" s="1">
        <v>18</v>
      </c>
      <c r="V539" s="1">
        <v>9500000</v>
      </c>
    </row>
    <row r="540" spans="1:22" x14ac:dyDescent="0.25">
      <c r="A540" s="5">
        <f t="shared" si="54"/>
        <v>21414</v>
      </c>
      <c r="B540" s="1">
        <v>2</v>
      </c>
      <c r="C540" s="1" t="s">
        <v>31</v>
      </c>
      <c r="D540" s="1">
        <v>10</v>
      </c>
      <c r="E540" s="1" t="s">
        <v>260</v>
      </c>
      <c r="F540" s="1">
        <v>50</v>
      </c>
      <c r="G540" s="1">
        <v>10</v>
      </c>
      <c r="H540" s="1">
        <v>0</v>
      </c>
      <c r="I540" s="1">
        <v>0</v>
      </c>
      <c r="K540" s="6">
        <f>最重要的表!W205</f>
        <v>179634</v>
      </c>
      <c r="L540" s="7">
        <f>最重要的表!X205</f>
        <v>10778</v>
      </c>
      <c r="M540" s="8">
        <f>最重要的表!Y205</f>
        <v>8623</v>
      </c>
      <c r="N540" s="6">
        <f>最重要的表!Z205</f>
        <v>3467</v>
      </c>
      <c r="O540" s="7">
        <f>最重要的表!AA205</f>
        <v>208</v>
      </c>
      <c r="P540" s="8">
        <f>最重要的表!AB205</f>
        <v>167</v>
      </c>
      <c r="Q540" s="6">
        <f t="shared" si="51"/>
        <v>453527</v>
      </c>
      <c r="R540" s="7">
        <f t="shared" si="52"/>
        <v>27210</v>
      </c>
      <c r="S540" s="8">
        <f t="shared" si="53"/>
        <v>21816</v>
      </c>
      <c r="T540" s="1">
        <v>0</v>
      </c>
      <c r="U540" s="1">
        <v>0</v>
      </c>
      <c r="V540" s="1">
        <v>0</v>
      </c>
    </row>
    <row r="541" spans="1:22" x14ac:dyDescent="0.25">
      <c r="A541" s="5">
        <f t="shared" si="54"/>
        <v>21415</v>
      </c>
      <c r="B541" s="1">
        <v>2</v>
      </c>
      <c r="C541" s="1" t="s">
        <v>31</v>
      </c>
      <c r="D541" s="1">
        <v>8</v>
      </c>
      <c r="E541" s="1" t="s">
        <v>377</v>
      </c>
      <c r="F541" s="1">
        <v>0</v>
      </c>
      <c r="G541" s="1">
        <v>0</v>
      </c>
      <c r="H541" s="1">
        <v>0</v>
      </c>
      <c r="I541" s="1">
        <v>1</v>
      </c>
      <c r="K541" s="6">
        <f>最重要的表!W206</f>
        <v>3317</v>
      </c>
      <c r="L541" s="7">
        <f>最重要的表!X206</f>
        <v>199</v>
      </c>
      <c r="M541" s="8">
        <f>最重要的表!Y206</f>
        <v>160</v>
      </c>
      <c r="N541" s="6">
        <f>最重要的表!Z206</f>
        <v>67</v>
      </c>
      <c r="O541" s="7">
        <f>最重要的表!AA206</f>
        <v>4</v>
      </c>
      <c r="P541" s="8">
        <f>最重要的表!AB206</f>
        <v>4</v>
      </c>
      <c r="Q541" s="6">
        <f t="shared" si="51"/>
        <v>8610</v>
      </c>
      <c r="R541" s="7">
        <f t="shared" si="52"/>
        <v>515</v>
      </c>
      <c r="S541" s="8">
        <f t="shared" si="53"/>
        <v>476</v>
      </c>
      <c r="T541" s="6">
        <v>30</v>
      </c>
      <c r="U541" s="7">
        <v>0</v>
      </c>
      <c r="V541" s="8">
        <v>9000</v>
      </c>
    </row>
    <row r="542" spans="1:22" x14ac:dyDescent="0.25">
      <c r="A542" s="5">
        <f t="shared" si="54"/>
        <v>21421</v>
      </c>
      <c r="B542" s="1">
        <v>2</v>
      </c>
      <c r="C542" s="1" t="s">
        <v>31</v>
      </c>
      <c r="D542" s="1">
        <v>8</v>
      </c>
      <c r="E542" s="1" t="s">
        <v>378</v>
      </c>
      <c r="F542" s="1">
        <v>1</v>
      </c>
      <c r="G542" s="1">
        <v>0</v>
      </c>
      <c r="H542" s="1">
        <v>1</v>
      </c>
      <c r="I542" s="1">
        <v>5</v>
      </c>
      <c r="K542" s="1">
        <f>最重要的表!W207</f>
        <v>3817</v>
      </c>
      <c r="L542" s="1">
        <f>最重要的表!X207</f>
        <v>229</v>
      </c>
      <c r="M542" s="1">
        <f>最重要的表!Y207</f>
        <v>184</v>
      </c>
      <c r="N542" s="1">
        <f>最重要的表!Z207</f>
        <v>84</v>
      </c>
      <c r="O542" s="1">
        <f>最重要的表!AA207</f>
        <v>5</v>
      </c>
      <c r="P542" s="1">
        <f>最重要的表!AB207</f>
        <v>4</v>
      </c>
      <c r="Q542" s="1">
        <f t="shared" si="51"/>
        <v>10453</v>
      </c>
      <c r="R542" s="1">
        <f t="shared" si="52"/>
        <v>624</v>
      </c>
      <c r="S542" s="1">
        <f t="shared" si="53"/>
        <v>500</v>
      </c>
      <c r="T542" s="1">
        <v>108</v>
      </c>
      <c r="U542" s="1">
        <v>0</v>
      </c>
      <c r="V542" s="1">
        <v>25000</v>
      </c>
    </row>
    <row r="543" spans="1:22" x14ac:dyDescent="0.25">
      <c r="A543" s="5">
        <f t="shared" si="54"/>
        <v>21422</v>
      </c>
      <c r="B543" s="1">
        <v>2</v>
      </c>
      <c r="C543" s="1" t="s">
        <v>31</v>
      </c>
      <c r="D543" s="1">
        <v>8</v>
      </c>
      <c r="E543" s="1" t="s">
        <v>130</v>
      </c>
      <c r="F543" s="1">
        <v>2</v>
      </c>
      <c r="G543" s="1">
        <v>0</v>
      </c>
      <c r="H543" s="1">
        <v>2</v>
      </c>
      <c r="I543" s="1">
        <v>5</v>
      </c>
      <c r="K543" s="1">
        <f>最重要的表!W208</f>
        <v>4317</v>
      </c>
      <c r="L543" s="1">
        <f>最重要的表!X208</f>
        <v>259</v>
      </c>
      <c r="M543" s="1">
        <f>最重要的表!Y208</f>
        <v>208</v>
      </c>
      <c r="N543" s="1">
        <f>最重要的表!Z208</f>
        <v>100</v>
      </c>
      <c r="O543" s="1">
        <f>最重要的表!AA208</f>
        <v>6</v>
      </c>
      <c r="P543" s="1">
        <f>最重要的表!AB208</f>
        <v>5</v>
      </c>
      <c r="Q543" s="1">
        <f t="shared" si="51"/>
        <v>12217</v>
      </c>
      <c r="R543" s="1">
        <f t="shared" si="52"/>
        <v>733</v>
      </c>
      <c r="S543" s="1">
        <f t="shared" si="53"/>
        <v>603</v>
      </c>
      <c r="T543" s="1">
        <v>210</v>
      </c>
      <c r="U543" s="1">
        <v>0</v>
      </c>
      <c r="V543" s="1">
        <v>43000</v>
      </c>
    </row>
    <row r="544" spans="1:22" x14ac:dyDescent="0.25">
      <c r="A544" s="5">
        <f t="shared" si="54"/>
        <v>21423</v>
      </c>
      <c r="B544" s="1">
        <v>2</v>
      </c>
      <c r="C544" s="1" t="s">
        <v>31</v>
      </c>
      <c r="D544" s="1">
        <v>8</v>
      </c>
      <c r="E544" s="1" t="s">
        <v>159</v>
      </c>
      <c r="F544" s="1">
        <v>3</v>
      </c>
      <c r="G544" s="1">
        <v>0</v>
      </c>
      <c r="H544" s="1">
        <v>3</v>
      </c>
      <c r="I544" s="1">
        <v>5</v>
      </c>
      <c r="K544" s="1">
        <f>最重要的表!W209</f>
        <v>4817</v>
      </c>
      <c r="L544" s="1">
        <f>最重要的表!X209</f>
        <v>289</v>
      </c>
      <c r="M544" s="1">
        <f>最重要的表!Y209</f>
        <v>232</v>
      </c>
      <c r="N544" s="1">
        <f>最重要的表!Z209</f>
        <v>100</v>
      </c>
      <c r="O544" s="1">
        <f>最重要的表!AA209</f>
        <v>6</v>
      </c>
      <c r="P544" s="1">
        <f>最重要的表!AB209</f>
        <v>5</v>
      </c>
      <c r="Q544" s="1">
        <f t="shared" ref="Q544:Q607" si="55">K544+N544*79</f>
        <v>12717</v>
      </c>
      <c r="R544" s="1">
        <f t="shared" ref="R544:R607" si="56">L544+O544*79</f>
        <v>763</v>
      </c>
      <c r="S544" s="1">
        <f t="shared" ref="S544:S607" si="57">M544+P544*79</f>
        <v>627</v>
      </c>
      <c r="T544" s="1">
        <v>360</v>
      </c>
      <c r="U544" s="1">
        <v>0</v>
      </c>
      <c r="V544" s="1">
        <v>67000</v>
      </c>
    </row>
    <row r="545" spans="1:22" x14ac:dyDescent="0.25">
      <c r="A545" s="5">
        <f t="shared" si="54"/>
        <v>21424</v>
      </c>
      <c r="B545" s="1">
        <v>2</v>
      </c>
      <c r="C545" s="1" t="s">
        <v>31</v>
      </c>
      <c r="D545" s="1">
        <v>8</v>
      </c>
      <c r="E545" s="1" t="s">
        <v>160</v>
      </c>
      <c r="F545" s="1">
        <v>4</v>
      </c>
      <c r="G545" s="1">
        <v>0</v>
      </c>
      <c r="H545" s="1">
        <v>4</v>
      </c>
      <c r="I545" s="1">
        <v>20</v>
      </c>
      <c r="K545" s="1">
        <f>最重要的表!W210</f>
        <v>5317</v>
      </c>
      <c r="L545" s="1">
        <f>最重要的表!X210</f>
        <v>319</v>
      </c>
      <c r="M545" s="1">
        <f>最重要的表!Y210</f>
        <v>256</v>
      </c>
      <c r="N545" s="1">
        <f>最重要的表!Z210</f>
        <v>117</v>
      </c>
      <c r="O545" s="1">
        <f>最重要的表!AA210</f>
        <v>7</v>
      </c>
      <c r="P545" s="1">
        <f>最重要的表!AB210</f>
        <v>6</v>
      </c>
      <c r="Q545" s="1">
        <f t="shared" si="55"/>
        <v>14560</v>
      </c>
      <c r="R545" s="1">
        <f t="shared" si="56"/>
        <v>872</v>
      </c>
      <c r="S545" s="1">
        <f t="shared" si="57"/>
        <v>730</v>
      </c>
      <c r="T545" s="1">
        <v>600</v>
      </c>
      <c r="U545" s="1">
        <v>1</v>
      </c>
      <c r="V545" s="1">
        <v>100000</v>
      </c>
    </row>
    <row r="546" spans="1:22" x14ac:dyDescent="0.25">
      <c r="A546" s="5">
        <f t="shared" si="54"/>
        <v>21425</v>
      </c>
      <c r="B546" s="1">
        <v>2</v>
      </c>
      <c r="C546" s="1" t="s">
        <v>31</v>
      </c>
      <c r="D546" s="1">
        <v>8</v>
      </c>
      <c r="E546" s="1" t="s">
        <v>55</v>
      </c>
      <c r="F546" s="1">
        <v>5</v>
      </c>
      <c r="G546" s="1">
        <v>1</v>
      </c>
      <c r="H546" s="1">
        <v>0</v>
      </c>
      <c r="I546" s="1">
        <v>20</v>
      </c>
      <c r="K546" s="6">
        <f>最重要的表!W211</f>
        <v>6634</v>
      </c>
      <c r="L546" s="7">
        <f>最重要的表!X211</f>
        <v>398</v>
      </c>
      <c r="M546" s="8">
        <f>最重要的表!Y211</f>
        <v>319</v>
      </c>
      <c r="N546" s="6">
        <f>最重要的表!Z211</f>
        <v>134</v>
      </c>
      <c r="O546" s="7">
        <f>最重要的表!AA211</f>
        <v>8</v>
      </c>
      <c r="P546" s="8">
        <f>最重要的表!AB211</f>
        <v>7</v>
      </c>
      <c r="Q546" s="6">
        <f t="shared" si="55"/>
        <v>17220</v>
      </c>
      <c r="R546" s="7">
        <f t="shared" si="56"/>
        <v>1030</v>
      </c>
      <c r="S546" s="8">
        <f t="shared" si="57"/>
        <v>872</v>
      </c>
      <c r="T546" s="6">
        <v>900</v>
      </c>
      <c r="U546" s="7">
        <v>0</v>
      </c>
      <c r="V546" s="8">
        <v>140000</v>
      </c>
    </row>
    <row r="547" spans="1:22" x14ac:dyDescent="0.25">
      <c r="A547" s="5">
        <f t="shared" si="54"/>
        <v>21431</v>
      </c>
      <c r="B547" s="1">
        <v>2</v>
      </c>
      <c r="C547" s="1" t="s">
        <v>31</v>
      </c>
      <c r="D547" s="1">
        <v>8</v>
      </c>
      <c r="E547" s="1" t="s">
        <v>379</v>
      </c>
      <c r="F547" s="1">
        <v>6</v>
      </c>
      <c r="G547" s="1">
        <v>1</v>
      </c>
      <c r="H547" s="1">
        <v>1</v>
      </c>
      <c r="I547" s="1">
        <v>20</v>
      </c>
      <c r="K547" s="1">
        <f>最重要的表!W212</f>
        <v>7434</v>
      </c>
      <c r="L547" s="1">
        <f>最重要的表!X212</f>
        <v>446</v>
      </c>
      <c r="M547" s="1">
        <f>最重要的表!Y212</f>
        <v>357</v>
      </c>
      <c r="N547" s="1">
        <f>最重要的表!Z212</f>
        <v>150</v>
      </c>
      <c r="O547" s="1">
        <f>最重要的表!AA212</f>
        <v>9</v>
      </c>
      <c r="P547" s="1">
        <f>最重要的表!AB212</f>
        <v>8</v>
      </c>
      <c r="Q547" s="1">
        <f t="shared" si="55"/>
        <v>19284</v>
      </c>
      <c r="R547" s="1">
        <f t="shared" si="56"/>
        <v>1157</v>
      </c>
      <c r="S547" s="1">
        <f t="shared" si="57"/>
        <v>989</v>
      </c>
      <c r="T547" s="1">
        <v>1500</v>
      </c>
      <c r="U547" s="1">
        <v>0</v>
      </c>
      <c r="V547" s="1">
        <v>210000</v>
      </c>
    </row>
    <row r="548" spans="1:22" x14ac:dyDescent="0.25">
      <c r="A548" s="5">
        <f t="shared" si="54"/>
        <v>21432</v>
      </c>
      <c r="B548" s="1">
        <v>2</v>
      </c>
      <c r="C548" s="1" t="s">
        <v>31</v>
      </c>
      <c r="D548" s="1">
        <v>8</v>
      </c>
      <c r="E548" s="1" t="s">
        <v>132</v>
      </c>
      <c r="F548" s="1">
        <v>7</v>
      </c>
      <c r="G548" s="1">
        <v>1</v>
      </c>
      <c r="H548" s="1">
        <v>2</v>
      </c>
      <c r="I548" s="1">
        <v>20</v>
      </c>
      <c r="K548" s="1">
        <f>最重要的表!W213</f>
        <v>8234</v>
      </c>
      <c r="L548" s="1">
        <f>最重要的表!X213</f>
        <v>494</v>
      </c>
      <c r="M548" s="1">
        <f>最重要的表!Y213</f>
        <v>396</v>
      </c>
      <c r="N548" s="1">
        <f>最重要的表!Z213</f>
        <v>184</v>
      </c>
      <c r="O548" s="1">
        <f>最重要的表!AA213</f>
        <v>11</v>
      </c>
      <c r="P548" s="1">
        <f>最重要的表!AB213</f>
        <v>9</v>
      </c>
      <c r="Q548" s="1">
        <f t="shared" si="55"/>
        <v>22770</v>
      </c>
      <c r="R548" s="1">
        <f t="shared" si="56"/>
        <v>1363</v>
      </c>
      <c r="S548" s="1">
        <f t="shared" si="57"/>
        <v>1107</v>
      </c>
      <c r="T548" s="1">
        <v>2100</v>
      </c>
      <c r="U548" s="1">
        <v>0</v>
      </c>
      <c r="V548" s="1">
        <v>270000</v>
      </c>
    </row>
    <row r="549" spans="1:22" x14ac:dyDescent="0.25">
      <c r="A549" s="5">
        <f t="shared" si="54"/>
        <v>21433</v>
      </c>
      <c r="B549" s="1">
        <v>2</v>
      </c>
      <c r="C549" s="1" t="s">
        <v>31</v>
      </c>
      <c r="D549" s="1">
        <v>8</v>
      </c>
      <c r="E549" s="1" t="s">
        <v>133</v>
      </c>
      <c r="F549" s="1">
        <v>8</v>
      </c>
      <c r="G549" s="1">
        <v>1</v>
      </c>
      <c r="H549" s="1">
        <v>3</v>
      </c>
      <c r="I549" s="1">
        <v>20</v>
      </c>
      <c r="K549" s="1">
        <f>最重要的表!W214</f>
        <v>9034</v>
      </c>
      <c r="L549" s="1">
        <f>最重要的表!X214</f>
        <v>542</v>
      </c>
      <c r="M549" s="1">
        <f>最重要的表!Y214</f>
        <v>434</v>
      </c>
      <c r="N549" s="1">
        <f>最重要的表!Z214</f>
        <v>200</v>
      </c>
      <c r="O549" s="1">
        <f>最重要的表!AA214</f>
        <v>12</v>
      </c>
      <c r="P549" s="1">
        <f>最重要的表!AB214</f>
        <v>10</v>
      </c>
      <c r="Q549" s="1">
        <f t="shared" si="55"/>
        <v>24834</v>
      </c>
      <c r="R549" s="1">
        <f t="shared" si="56"/>
        <v>1490</v>
      </c>
      <c r="S549" s="1">
        <f t="shared" si="57"/>
        <v>1224</v>
      </c>
      <c r="T549" s="1">
        <v>3000</v>
      </c>
      <c r="U549" s="1">
        <v>0</v>
      </c>
      <c r="V549" s="1">
        <v>360000</v>
      </c>
    </row>
    <row r="550" spans="1:22" x14ac:dyDescent="0.25">
      <c r="A550" s="5">
        <f t="shared" si="54"/>
        <v>21434</v>
      </c>
      <c r="B550" s="1">
        <v>2</v>
      </c>
      <c r="C550" s="1" t="s">
        <v>31</v>
      </c>
      <c r="D550" s="1">
        <v>8</v>
      </c>
      <c r="E550" s="1" t="s">
        <v>134</v>
      </c>
      <c r="F550" s="1">
        <v>9</v>
      </c>
      <c r="G550" s="1">
        <v>1</v>
      </c>
      <c r="H550" s="1">
        <v>4</v>
      </c>
      <c r="I550" s="1">
        <v>30</v>
      </c>
      <c r="K550" s="1">
        <f>最重要的表!W215</f>
        <v>9834</v>
      </c>
      <c r="L550" s="1">
        <f>最重要的表!X215</f>
        <v>590</v>
      </c>
      <c r="M550" s="1">
        <f>最重要的表!Y215</f>
        <v>472</v>
      </c>
      <c r="N550" s="1">
        <f>最重要的表!Z215</f>
        <v>234</v>
      </c>
      <c r="O550" s="1">
        <f>最重要的表!AA215</f>
        <v>14</v>
      </c>
      <c r="P550" s="1">
        <f>最重要的表!AB215</f>
        <v>12</v>
      </c>
      <c r="Q550" s="1">
        <f t="shared" si="55"/>
        <v>28320</v>
      </c>
      <c r="R550" s="1">
        <f t="shared" si="56"/>
        <v>1696</v>
      </c>
      <c r="S550" s="1">
        <f t="shared" si="57"/>
        <v>1420</v>
      </c>
      <c r="T550" s="1">
        <v>3900</v>
      </c>
      <c r="U550" s="1">
        <v>2</v>
      </c>
      <c r="V550" s="1">
        <v>450000</v>
      </c>
    </row>
    <row r="551" spans="1:22" x14ac:dyDescent="0.25">
      <c r="A551" s="5">
        <f t="shared" si="54"/>
        <v>21435</v>
      </c>
      <c r="B551" s="1">
        <v>2</v>
      </c>
      <c r="C551" s="1" t="s">
        <v>31</v>
      </c>
      <c r="D551" s="1">
        <v>8</v>
      </c>
      <c r="E551" s="1" t="s">
        <v>56</v>
      </c>
      <c r="F551" s="1">
        <v>10</v>
      </c>
      <c r="G551" s="1">
        <v>2</v>
      </c>
      <c r="H551" s="1">
        <v>0</v>
      </c>
      <c r="I551" s="1">
        <v>30</v>
      </c>
      <c r="K551" s="6">
        <f>最重要的表!W216</f>
        <v>11934</v>
      </c>
      <c r="L551" s="7">
        <f>最重要的表!X216</f>
        <v>716</v>
      </c>
      <c r="M551" s="8">
        <f>最重要的表!Y216</f>
        <v>573</v>
      </c>
      <c r="N551" s="6">
        <f>最重要的表!Z216</f>
        <v>234</v>
      </c>
      <c r="O551" s="7">
        <f>最重要的表!AA216</f>
        <v>14</v>
      </c>
      <c r="P551" s="8">
        <f>最重要的表!AB216</f>
        <v>12</v>
      </c>
      <c r="Q551" s="6">
        <f t="shared" si="55"/>
        <v>30420</v>
      </c>
      <c r="R551" s="7">
        <f t="shared" si="56"/>
        <v>1822</v>
      </c>
      <c r="S551" s="8">
        <f t="shared" si="57"/>
        <v>1521</v>
      </c>
      <c r="T551" s="6">
        <v>4500</v>
      </c>
      <c r="U551" s="7">
        <v>0</v>
      </c>
      <c r="V551" s="8">
        <v>580000</v>
      </c>
    </row>
    <row r="552" spans="1:22" x14ac:dyDescent="0.25">
      <c r="A552" s="5">
        <f t="shared" si="54"/>
        <v>21441</v>
      </c>
      <c r="B552" s="1">
        <v>2</v>
      </c>
      <c r="C552" s="1" t="s">
        <v>31</v>
      </c>
      <c r="D552" s="1">
        <v>8</v>
      </c>
      <c r="E552" s="1" t="s">
        <v>380</v>
      </c>
      <c r="F552" s="1">
        <v>11</v>
      </c>
      <c r="G552" s="1">
        <v>2</v>
      </c>
      <c r="H552" s="1">
        <v>1</v>
      </c>
      <c r="I552" s="1">
        <v>30</v>
      </c>
      <c r="K552" s="1">
        <f>最重要的表!W217</f>
        <v>13017</v>
      </c>
      <c r="L552" s="1">
        <f>最重要的表!X217</f>
        <v>781</v>
      </c>
      <c r="M552" s="1">
        <f>最重要的表!Y217</f>
        <v>625</v>
      </c>
      <c r="N552" s="1">
        <f>最重要的表!Z217</f>
        <v>250</v>
      </c>
      <c r="O552" s="1">
        <f>最重要的表!AA217</f>
        <v>15</v>
      </c>
      <c r="P552" s="1">
        <f>最重要的表!AB217</f>
        <v>12</v>
      </c>
      <c r="Q552" s="1">
        <f t="shared" si="55"/>
        <v>32767</v>
      </c>
      <c r="R552" s="1">
        <f t="shared" si="56"/>
        <v>1966</v>
      </c>
      <c r="S552" s="1">
        <f t="shared" si="57"/>
        <v>1573</v>
      </c>
      <c r="T552" s="1">
        <v>5100</v>
      </c>
      <c r="U552" s="1">
        <v>0</v>
      </c>
      <c r="V552" s="1">
        <v>730000</v>
      </c>
    </row>
    <row r="553" spans="1:22" x14ac:dyDescent="0.25">
      <c r="A553" s="5">
        <f t="shared" si="54"/>
        <v>21442</v>
      </c>
      <c r="B553" s="1">
        <v>2</v>
      </c>
      <c r="C553" s="1" t="s">
        <v>31</v>
      </c>
      <c r="D553" s="1">
        <v>8</v>
      </c>
      <c r="E553" s="1" t="s">
        <v>136</v>
      </c>
      <c r="F553" s="1">
        <v>12</v>
      </c>
      <c r="G553" s="1">
        <v>2</v>
      </c>
      <c r="H553" s="1">
        <v>2</v>
      </c>
      <c r="I553" s="1">
        <v>30</v>
      </c>
      <c r="K553" s="1">
        <f>最重要的表!W218</f>
        <v>14100</v>
      </c>
      <c r="L553" s="1">
        <f>最重要的表!X218</f>
        <v>846</v>
      </c>
      <c r="M553" s="1">
        <f>最重要的表!Y218</f>
        <v>677</v>
      </c>
      <c r="N553" s="1">
        <f>最重要的表!Z218</f>
        <v>284</v>
      </c>
      <c r="O553" s="1">
        <f>最重要的表!AA218</f>
        <v>17</v>
      </c>
      <c r="P553" s="1">
        <f>最重要的表!AB218</f>
        <v>14</v>
      </c>
      <c r="Q553" s="1">
        <f t="shared" si="55"/>
        <v>36536</v>
      </c>
      <c r="R553" s="1">
        <f t="shared" si="56"/>
        <v>2189</v>
      </c>
      <c r="S553" s="1">
        <f t="shared" si="57"/>
        <v>1783</v>
      </c>
      <c r="T553" s="1">
        <v>5400</v>
      </c>
      <c r="U553" s="1">
        <v>0</v>
      </c>
      <c r="V553" s="1">
        <v>870000</v>
      </c>
    </row>
    <row r="554" spans="1:22" x14ac:dyDescent="0.25">
      <c r="A554" s="5">
        <f t="shared" si="54"/>
        <v>21443</v>
      </c>
      <c r="B554" s="1">
        <v>2</v>
      </c>
      <c r="C554" s="1" t="s">
        <v>31</v>
      </c>
      <c r="D554" s="1">
        <v>8</v>
      </c>
      <c r="E554" s="1" t="s">
        <v>137</v>
      </c>
      <c r="F554" s="1">
        <v>13</v>
      </c>
      <c r="G554" s="1">
        <v>2</v>
      </c>
      <c r="H554" s="1">
        <v>3</v>
      </c>
      <c r="I554" s="1">
        <v>30</v>
      </c>
      <c r="K554" s="1">
        <f>最重要的表!W219</f>
        <v>15184</v>
      </c>
      <c r="L554" s="1">
        <f>最重要的表!X219</f>
        <v>911</v>
      </c>
      <c r="M554" s="1">
        <f>最重要的表!Y219</f>
        <v>729</v>
      </c>
      <c r="N554" s="1">
        <f>最重要的表!Z219</f>
        <v>300</v>
      </c>
      <c r="O554" s="1">
        <f>最重要的表!AA219</f>
        <v>18</v>
      </c>
      <c r="P554" s="1">
        <f>最重要的表!AB219</f>
        <v>15</v>
      </c>
      <c r="Q554" s="1">
        <f t="shared" si="55"/>
        <v>38884</v>
      </c>
      <c r="R554" s="1">
        <f t="shared" si="56"/>
        <v>2333</v>
      </c>
      <c r="S554" s="1">
        <f t="shared" si="57"/>
        <v>1914</v>
      </c>
      <c r="T554" s="1">
        <v>6000</v>
      </c>
      <c r="U554" s="1">
        <v>0</v>
      </c>
      <c r="V554" s="1">
        <v>1050000</v>
      </c>
    </row>
    <row r="555" spans="1:22" x14ac:dyDescent="0.25">
      <c r="A555" s="5">
        <f t="shared" si="54"/>
        <v>21444</v>
      </c>
      <c r="B555" s="1">
        <v>2</v>
      </c>
      <c r="C555" s="1" t="s">
        <v>31</v>
      </c>
      <c r="D555" s="1">
        <v>8</v>
      </c>
      <c r="E555" s="1" t="s">
        <v>138</v>
      </c>
      <c r="F555" s="1">
        <v>14</v>
      </c>
      <c r="G555" s="1">
        <v>2</v>
      </c>
      <c r="H555" s="1">
        <v>4</v>
      </c>
      <c r="I555" s="1">
        <v>40</v>
      </c>
      <c r="K555" s="1">
        <f>最重要的表!W220</f>
        <v>16267</v>
      </c>
      <c r="L555" s="1">
        <f>最重要的表!X220</f>
        <v>976</v>
      </c>
      <c r="M555" s="1">
        <f>最重要的表!Y220</f>
        <v>781</v>
      </c>
      <c r="N555" s="1">
        <f>最重要的表!Z220</f>
        <v>317</v>
      </c>
      <c r="O555" s="1">
        <f>最重要的表!AA220</f>
        <v>19</v>
      </c>
      <c r="P555" s="1">
        <f>最重要的表!AB220</f>
        <v>16</v>
      </c>
      <c r="Q555" s="1">
        <f t="shared" si="55"/>
        <v>41310</v>
      </c>
      <c r="R555" s="1">
        <f t="shared" si="56"/>
        <v>2477</v>
      </c>
      <c r="S555" s="1">
        <f t="shared" si="57"/>
        <v>2045</v>
      </c>
      <c r="T555" s="1">
        <v>6900</v>
      </c>
      <c r="U555" s="1">
        <v>4</v>
      </c>
      <c r="V555" s="1">
        <v>1270000</v>
      </c>
    </row>
    <row r="556" spans="1:22" x14ac:dyDescent="0.25">
      <c r="A556" s="5">
        <f t="shared" si="54"/>
        <v>21445</v>
      </c>
      <c r="B556" s="1">
        <v>2</v>
      </c>
      <c r="C556" s="1" t="s">
        <v>31</v>
      </c>
      <c r="D556" s="1">
        <v>8</v>
      </c>
      <c r="E556" s="1" t="s">
        <v>57</v>
      </c>
      <c r="F556" s="1">
        <v>15</v>
      </c>
      <c r="G556" s="1">
        <v>3</v>
      </c>
      <c r="H556" s="1">
        <v>0</v>
      </c>
      <c r="I556" s="1">
        <v>40</v>
      </c>
      <c r="K556" s="6">
        <f>最重要的表!W221</f>
        <v>19100</v>
      </c>
      <c r="L556" s="7">
        <f>最重要的表!X221</f>
        <v>1146</v>
      </c>
      <c r="M556" s="8">
        <f>最重要的表!Y221</f>
        <v>917</v>
      </c>
      <c r="N556" s="6">
        <f>最重要的表!Z221</f>
        <v>367</v>
      </c>
      <c r="O556" s="7">
        <f>最重要的表!AA221</f>
        <v>22</v>
      </c>
      <c r="P556" s="8">
        <f>最重要的表!AB221</f>
        <v>18</v>
      </c>
      <c r="Q556" s="6">
        <f t="shared" si="55"/>
        <v>48093</v>
      </c>
      <c r="R556" s="7">
        <f t="shared" si="56"/>
        <v>2884</v>
      </c>
      <c r="S556" s="8">
        <f t="shared" si="57"/>
        <v>2339</v>
      </c>
      <c r="T556" s="6">
        <v>8100</v>
      </c>
      <c r="U556" s="7">
        <v>0</v>
      </c>
      <c r="V556" s="8">
        <v>1500000</v>
      </c>
    </row>
    <row r="557" spans="1:22" x14ac:dyDescent="0.25">
      <c r="A557" s="5">
        <f t="shared" si="54"/>
        <v>21451</v>
      </c>
      <c r="B557" s="1">
        <v>2</v>
      </c>
      <c r="C557" s="1" t="s">
        <v>31</v>
      </c>
      <c r="D557" s="1">
        <v>8</v>
      </c>
      <c r="E557" s="1" t="s">
        <v>261</v>
      </c>
      <c r="F557" s="1">
        <v>16</v>
      </c>
      <c r="G557" s="1">
        <v>3</v>
      </c>
      <c r="H557" s="1">
        <v>1</v>
      </c>
      <c r="I557" s="1">
        <v>40</v>
      </c>
      <c r="K557" s="1">
        <f>最重要的表!W222</f>
        <v>19967</v>
      </c>
      <c r="L557" s="1">
        <f>最重要的表!X222</f>
        <v>1198</v>
      </c>
      <c r="M557" s="1">
        <f>最重要的表!Y222</f>
        <v>959</v>
      </c>
      <c r="N557" s="1">
        <f>最重要的表!Z222</f>
        <v>384</v>
      </c>
      <c r="O557" s="1">
        <f>最重要的表!AA222</f>
        <v>23</v>
      </c>
      <c r="P557" s="1">
        <f>最重要的表!AB222</f>
        <v>19</v>
      </c>
      <c r="Q557" s="1">
        <f t="shared" si="55"/>
        <v>50303</v>
      </c>
      <c r="R557" s="1">
        <f t="shared" si="56"/>
        <v>3015</v>
      </c>
      <c r="S557" s="1">
        <f t="shared" si="57"/>
        <v>2460</v>
      </c>
      <c r="T557" s="1">
        <v>9000</v>
      </c>
      <c r="U557" s="1">
        <v>0</v>
      </c>
      <c r="V557" s="1">
        <v>1760000</v>
      </c>
    </row>
    <row r="558" spans="1:22" x14ac:dyDescent="0.25">
      <c r="A558" s="5">
        <f t="shared" si="54"/>
        <v>21452</v>
      </c>
      <c r="B558" s="1">
        <v>2</v>
      </c>
      <c r="C558" s="1" t="s">
        <v>31</v>
      </c>
      <c r="D558" s="1">
        <v>8</v>
      </c>
      <c r="E558" s="1" t="s">
        <v>262</v>
      </c>
      <c r="F558" s="1">
        <v>17</v>
      </c>
      <c r="G558" s="1">
        <v>3</v>
      </c>
      <c r="H558" s="1">
        <v>2</v>
      </c>
      <c r="I558" s="1">
        <v>40</v>
      </c>
      <c r="K558" s="1">
        <f>最重要的表!W223</f>
        <v>20834</v>
      </c>
      <c r="L558" s="1">
        <f>最重要的表!X223</f>
        <v>1250</v>
      </c>
      <c r="M558" s="1">
        <f>最重要的表!Y223</f>
        <v>1000</v>
      </c>
      <c r="N558" s="1">
        <f>最重要的表!Z223</f>
        <v>417</v>
      </c>
      <c r="O558" s="1">
        <f>最重要的表!AA223</f>
        <v>25</v>
      </c>
      <c r="P558" s="1">
        <f>最重要的表!AB223</f>
        <v>20</v>
      </c>
      <c r="Q558" s="1">
        <f t="shared" si="55"/>
        <v>53777</v>
      </c>
      <c r="R558" s="1">
        <f t="shared" si="56"/>
        <v>3225</v>
      </c>
      <c r="S558" s="1">
        <f t="shared" si="57"/>
        <v>2580</v>
      </c>
      <c r="T558" s="1">
        <v>10200</v>
      </c>
      <c r="U558" s="1">
        <v>0</v>
      </c>
      <c r="V558" s="1">
        <v>2000000</v>
      </c>
    </row>
    <row r="559" spans="1:22" x14ac:dyDescent="0.25">
      <c r="A559" s="5">
        <f t="shared" si="54"/>
        <v>21453</v>
      </c>
      <c r="B559" s="1">
        <v>2</v>
      </c>
      <c r="C559" s="1" t="s">
        <v>31</v>
      </c>
      <c r="D559" s="1">
        <v>8</v>
      </c>
      <c r="E559" s="1" t="s">
        <v>263</v>
      </c>
      <c r="F559" s="1">
        <v>18</v>
      </c>
      <c r="G559" s="1">
        <v>3</v>
      </c>
      <c r="H559" s="1">
        <v>3</v>
      </c>
      <c r="I559" s="1">
        <v>40</v>
      </c>
      <c r="K559" s="1">
        <f>最重要的表!W224</f>
        <v>21700</v>
      </c>
      <c r="L559" s="1">
        <f>最重要的表!X224</f>
        <v>1302</v>
      </c>
      <c r="M559" s="1">
        <f>最重要的表!Y224</f>
        <v>1042</v>
      </c>
      <c r="N559" s="1">
        <f>最重要的表!Z224</f>
        <v>434</v>
      </c>
      <c r="O559" s="1">
        <f>最重要的表!AA224</f>
        <v>26</v>
      </c>
      <c r="P559" s="1">
        <f>最重要的表!AB224</f>
        <v>21</v>
      </c>
      <c r="Q559" s="1">
        <f t="shared" si="55"/>
        <v>55986</v>
      </c>
      <c r="R559" s="1">
        <f t="shared" si="56"/>
        <v>3356</v>
      </c>
      <c r="S559" s="1">
        <f t="shared" si="57"/>
        <v>2701</v>
      </c>
      <c r="T559" s="1">
        <v>11100</v>
      </c>
      <c r="U559" s="1">
        <v>0</v>
      </c>
      <c r="V559" s="1">
        <v>2300000</v>
      </c>
    </row>
    <row r="560" spans="1:22" x14ac:dyDescent="0.25">
      <c r="A560" s="5">
        <f t="shared" si="54"/>
        <v>21454</v>
      </c>
      <c r="B560" s="1">
        <v>2</v>
      </c>
      <c r="C560" s="1" t="s">
        <v>31</v>
      </c>
      <c r="D560" s="1">
        <v>8</v>
      </c>
      <c r="E560" s="1" t="s">
        <v>264</v>
      </c>
      <c r="F560" s="1">
        <v>19</v>
      </c>
      <c r="G560" s="1">
        <v>3</v>
      </c>
      <c r="H560" s="1">
        <v>4</v>
      </c>
      <c r="I560" s="1">
        <v>50</v>
      </c>
      <c r="K560" s="1">
        <f>最重要的表!W225</f>
        <v>22567</v>
      </c>
      <c r="L560" s="1">
        <f>最重要的表!X225</f>
        <v>1354</v>
      </c>
      <c r="M560" s="1">
        <f>最重要的表!Y225</f>
        <v>1084</v>
      </c>
      <c r="N560" s="1">
        <f>最重要的表!Z225</f>
        <v>450</v>
      </c>
      <c r="O560" s="1">
        <f>最重要的表!AA225</f>
        <v>27</v>
      </c>
      <c r="P560" s="1">
        <f>最重要的表!AB225</f>
        <v>22</v>
      </c>
      <c r="Q560" s="1">
        <f t="shared" si="55"/>
        <v>58117</v>
      </c>
      <c r="R560" s="1">
        <f t="shared" si="56"/>
        <v>3487</v>
      </c>
      <c r="S560" s="1">
        <f t="shared" si="57"/>
        <v>2822</v>
      </c>
      <c r="T560" s="1">
        <v>12600</v>
      </c>
      <c r="U560" s="1">
        <v>6</v>
      </c>
      <c r="V560" s="1">
        <v>2600000</v>
      </c>
    </row>
    <row r="561" spans="1:22" x14ac:dyDescent="0.25">
      <c r="A561" s="5">
        <f t="shared" si="54"/>
        <v>21455</v>
      </c>
      <c r="B561" s="1">
        <v>2</v>
      </c>
      <c r="C561" s="1" t="s">
        <v>31</v>
      </c>
      <c r="D561" s="1">
        <v>8</v>
      </c>
      <c r="E561" s="1" t="s">
        <v>265</v>
      </c>
      <c r="F561" s="1">
        <v>20</v>
      </c>
      <c r="G561" s="1">
        <v>4</v>
      </c>
      <c r="H561" s="1">
        <v>0</v>
      </c>
      <c r="I561" s="1">
        <v>50</v>
      </c>
      <c r="K561" s="6">
        <f>最重要的表!W226</f>
        <v>24834</v>
      </c>
      <c r="L561" s="7">
        <f>最重要的表!X226</f>
        <v>1490</v>
      </c>
      <c r="M561" s="8">
        <f>最重要的表!Y226</f>
        <v>1192</v>
      </c>
      <c r="N561" s="6">
        <f>最重要的表!Z226</f>
        <v>467</v>
      </c>
      <c r="O561" s="7">
        <f>最重要的表!AA226</f>
        <v>28</v>
      </c>
      <c r="P561" s="8">
        <f>最重要的表!AB226</f>
        <v>23</v>
      </c>
      <c r="Q561" s="6">
        <f t="shared" si="55"/>
        <v>61727</v>
      </c>
      <c r="R561" s="7">
        <f t="shared" si="56"/>
        <v>3702</v>
      </c>
      <c r="S561" s="8">
        <f t="shared" si="57"/>
        <v>3009</v>
      </c>
      <c r="T561" s="6">
        <v>14100</v>
      </c>
      <c r="U561" s="7">
        <v>0</v>
      </c>
      <c r="V561" s="8">
        <v>2900000</v>
      </c>
    </row>
    <row r="562" spans="1:22" x14ac:dyDescent="0.25">
      <c r="A562" s="5">
        <f t="shared" si="54"/>
        <v>21461</v>
      </c>
      <c r="B562" s="1">
        <v>2</v>
      </c>
      <c r="C562" s="1" t="s">
        <v>31</v>
      </c>
      <c r="D562" s="1">
        <v>8</v>
      </c>
      <c r="E562" s="1" t="s">
        <v>266</v>
      </c>
      <c r="F562" s="1">
        <v>21</v>
      </c>
      <c r="G562" s="1">
        <v>4</v>
      </c>
      <c r="H562" s="1">
        <v>1</v>
      </c>
      <c r="I562" s="1">
        <v>50</v>
      </c>
      <c r="K562" s="1">
        <f>最重要的表!W227</f>
        <v>25967</v>
      </c>
      <c r="L562" s="1">
        <f>最重要的表!X227</f>
        <v>1558</v>
      </c>
      <c r="M562" s="1">
        <f>最重要的表!Y227</f>
        <v>1247</v>
      </c>
      <c r="N562" s="1">
        <f>最重要的表!Z227</f>
        <v>500</v>
      </c>
      <c r="O562" s="1">
        <f>最重要的表!AA227</f>
        <v>30</v>
      </c>
      <c r="P562" s="1">
        <f>最重要的表!AB227</f>
        <v>24</v>
      </c>
      <c r="Q562" s="1">
        <f t="shared" si="55"/>
        <v>65467</v>
      </c>
      <c r="R562" s="1">
        <f t="shared" si="56"/>
        <v>3928</v>
      </c>
      <c r="S562" s="1">
        <f t="shared" si="57"/>
        <v>3143</v>
      </c>
      <c r="T562" s="1">
        <v>15600</v>
      </c>
      <c r="U562" s="1">
        <v>0</v>
      </c>
      <c r="V562" s="1">
        <v>3200000</v>
      </c>
    </row>
    <row r="563" spans="1:22" x14ac:dyDescent="0.25">
      <c r="A563" s="5">
        <f t="shared" si="54"/>
        <v>21462</v>
      </c>
      <c r="B563" s="1">
        <v>2</v>
      </c>
      <c r="C563" s="1" t="s">
        <v>31</v>
      </c>
      <c r="D563" s="1">
        <v>8</v>
      </c>
      <c r="E563" s="1" t="s">
        <v>267</v>
      </c>
      <c r="F563" s="1">
        <v>22</v>
      </c>
      <c r="G563" s="1">
        <v>4</v>
      </c>
      <c r="H563" s="1">
        <v>2</v>
      </c>
      <c r="I563" s="1">
        <v>50</v>
      </c>
      <c r="K563" s="1">
        <f>最重要的表!W228</f>
        <v>27100</v>
      </c>
      <c r="L563" s="1">
        <f>最重要的表!X228</f>
        <v>1626</v>
      </c>
      <c r="M563" s="1">
        <f>最重要的表!Y228</f>
        <v>1301</v>
      </c>
      <c r="N563" s="1">
        <f>最重要的表!Z228</f>
        <v>517</v>
      </c>
      <c r="O563" s="1">
        <f>最重要的表!AA228</f>
        <v>31</v>
      </c>
      <c r="P563" s="1">
        <f>最重要的表!AB228</f>
        <v>25</v>
      </c>
      <c r="Q563" s="1">
        <f t="shared" si="55"/>
        <v>67943</v>
      </c>
      <c r="R563" s="1">
        <f t="shared" si="56"/>
        <v>4075</v>
      </c>
      <c r="S563" s="1">
        <f t="shared" si="57"/>
        <v>3276</v>
      </c>
      <c r="T563" s="1">
        <v>17100</v>
      </c>
      <c r="U563" s="1">
        <v>0</v>
      </c>
      <c r="V563" s="1">
        <v>3600000</v>
      </c>
    </row>
    <row r="564" spans="1:22" x14ac:dyDescent="0.25">
      <c r="A564" s="5">
        <f t="shared" si="54"/>
        <v>21463</v>
      </c>
      <c r="B564" s="1">
        <v>2</v>
      </c>
      <c r="C564" s="1" t="s">
        <v>31</v>
      </c>
      <c r="D564" s="1">
        <v>8</v>
      </c>
      <c r="E564" s="1" t="s">
        <v>268</v>
      </c>
      <c r="F564" s="1">
        <v>23</v>
      </c>
      <c r="G564" s="1">
        <v>4</v>
      </c>
      <c r="H564" s="1">
        <v>3</v>
      </c>
      <c r="I564" s="1">
        <v>50</v>
      </c>
      <c r="K564" s="1">
        <f>最重要的表!W229</f>
        <v>28234</v>
      </c>
      <c r="L564" s="1">
        <f>最重要的表!X229</f>
        <v>1694</v>
      </c>
      <c r="M564" s="1">
        <f>最重要的表!Y229</f>
        <v>1356</v>
      </c>
      <c r="N564" s="1">
        <f>最重要的表!Z229</f>
        <v>550</v>
      </c>
      <c r="O564" s="1">
        <f>最重要的表!AA229</f>
        <v>33</v>
      </c>
      <c r="P564" s="1">
        <f>最重要的表!AB229</f>
        <v>27</v>
      </c>
      <c r="Q564" s="1">
        <f t="shared" si="55"/>
        <v>71684</v>
      </c>
      <c r="R564" s="1">
        <f t="shared" si="56"/>
        <v>4301</v>
      </c>
      <c r="S564" s="1">
        <f t="shared" si="57"/>
        <v>3489</v>
      </c>
      <c r="T564" s="1">
        <v>18600</v>
      </c>
      <c r="U564" s="1">
        <v>0</v>
      </c>
      <c r="V564" s="1">
        <v>4000000</v>
      </c>
    </row>
    <row r="565" spans="1:22" x14ac:dyDescent="0.25">
      <c r="A565" s="5">
        <f t="shared" si="54"/>
        <v>21464</v>
      </c>
      <c r="B565" s="1">
        <v>2</v>
      </c>
      <c r="C565" s="1" t="s">
        <v>31</v>
      </c>
      <c r="D565" s="1">
        <v>8</v>
      </c>
      <c r="E565" s="1" t="s">
        <v>269</v>
      </c>
      <c r="F565" s="1">
        <v>24</v>
      </c>
      <c r="G565" s="1">
        <v>4</v>
      </c>
      <c r="H565" s="1">
        <v>4</v>
      </c>
      <c r="I565" s="1">
        <v>60</v>
      </c>
      <c r="K565" s="1">
        <f>最重要的表!W230</f>
        <v>29367</v>
      </c>
      <c r="L565" s="1">
        <f>最重要的表!X230</f>
        <v>1762</v>
      </c>
      <c r="M565" s="1">
        <f>最重要的表!Y230</f>
        <v>1410</v>
      </c>
      <c r="N565" s="1">
        <f>最重要的表!Z230</f>
        <v>567</v>
      </c>
      <c r="O565" s="1">
        <f>最重要的表!AA230</f>
        <v>34</v>
      </c>
      <c r="P565" s="1">
        <f>最重要的表!AB230</f>
        <v>28</v>
      </c>
      <c r="Q565" s="1">
        <f t="shared" si="55"/>
        <v>74160</v>
      </c>
      <c r="R565" s="1">
        <f t="shared" si="56"/>
        <v>4448</v>
      </c>
      <c r="S565" s="1">
        <f t="shared" si="57"/>
        <v>3622</v>
      </c>
      <c r="T565" s="1">
        <v>20100</v>
      </c>
      <c r="U565" s="1">
        <v>8</v>
      </c>
      <c r="V565" s="1">
        <v>4400000</v>
      </c>
    </row>
    <row r="566" spans="1:22" x14ac:dyDescent="0.25">
      <c r="A566" s="5">
        <f t="shared" si="54"/>
        <v>21465</v>
      </c>
      <c r="B566" s="1">
        <v>2</v>
      </c>
      <c r="C566" s="1" t="s">
        <v>31</v>
      </c>
      <c r="D566" s="1">
        <v>8</v>
      </c>
      <c r="E566" s="1" t="s">
        <v>270</v>
      </c>
      <c r="F566" s="1">
        <v>25</v>
      </c>
      <c r="G566" s="1">
        <v>5</v>
      </c>
      <c r="H566" s="1">
        <v>0</v>
      </c>
      <c r="I566" s="1">
        <v>60</v>
      </c>
      <c r="K566" s="6">
        <f>最重要的表!W231</f>
        <v>32284</v>
      </c>
      <c r="L566" s="7">
        <f>最重要的表!X231</f>
        <v>1937</v>
      </c>
      <c r="M566" s="8">
        <f>最重要的表!Y231</f>
        <v>1550</v>
      </c>
      <c r="N566" s="6">
        <f>最重要的表!Z231</f>
        <v>617</v>
      </c>
      <c r="O566" s="7">
        <f>最重要的表!AA231</f>
        <v>37</v>
      </c>
      <c r="P566" s="8">
        <f>最重要的表!AB231</f>
        <v>30</v>
      </c>
      <c r="Q566" s="6">
        <f t="shared" si="55"/>
        <v>81027</v>
      </c>
      <c r="R566" s="7">
        <f t="shared" si="56"/>
        <v>4860</v>
      </c>
      <c r="S566" s="8">
        <f t="shared" si="57"/>
        <v>3920</v>
      </c>
      <c r="T566" s="6">
        <v>21600</v>
      </c>
      <c r="U566" s="7">
        <v>0</v>
      </c>
      <c r="V566" s="8">
        <v>4800000</v>
      </c>
    </row>
    <row r="567" spans="1:22" x14ac:dyDescent="0.25">
      <c r="A567" s="5">
        <f t="shared" si="54"/>
        <v>21471</v>
      </c>
      <c r="B567" s="1">
        <v>2</v>
      </c>
      <c r="C567" s="1" t="s">
        <v>31</v>
      </c>
      <c r="D567" s="1">
        <v>8</v>
      </c>
      <c r="E567" s="1" t="s">
        <v>271</v>
      </c>
      <c r="F567" s="1">
        <v>26</v>
      </c>
      <c r="G567" s="1">
        <v>5</v>
      </c>
      <c r="H567" s="1">
        <v>1</v>
      </c>
      <c r="I567" s="1">
        <v>60</v>
      </c>
      <c r="K567" s="1">
        <f>最重要的表!W232</f>
        <v>33750</v>
      </c>
      <c r="L567" s="1">
        <f>最重要的表!X232</f>
        <v>2025</v>
      </c>
      <c r="M567" s="1">
        <f>最重要的表!Y232</f>
        <v>1620</v>
      </c>
      <c r="N567" s="1">
        <f>最重要的表!Z232</f>
        <v>650</v>
      </c>
      <c r="O567" s="1">
        <f>最重要的表!AA232</f>
        <v>39</v>
      </c>
      <c r="P567" s="1">
        <f>最重要的表!AB232</f>
        <v>32</v>
      </c>
      <c r="Q567" s="1">
        <f t="shared" si="55"/>
        <v>85100</v>
      </c>
      <c r="R567" s="1">
        <f t="shared" si="56"/>
        <v>5106</v>
      </c>
      <c r="S567" s="1">
        <f t="shared" si="57"/>
        <v>4148</v>
      </c>
      <c r="T567" s="1">
        <v>23400</v>
      </c>
      <c r="U567" s="1">
        <v>0</v>
      </c>
      <c r="V567" s="1">
        <v>5200000</v>
      </c>
    </row>
    <row r="568" spans="1:22" x14ac:dyDescent="0.25">
      <c r="A568" s="5">
        <f t="shared" si="54"/>
        <v>21472</v>
      </c>
      <c r="B568" s="1">
        <v>2</v>
      </c>
      <c r="C568" s="1" t="s">
        <v>31</v>
      </c>
      <c r="D568" s="1">
        <v>8</v>
      </c>
      <c r="E568" s="1" t="s">
        <v>272</v>
      </c>
      <c r="F568" s="1">
        <v>27</v>
      </c>
      <c r="G568" s="1">
        <v>5</v>
      </c>
      <c r="H568" s="1">
        <v>2</v>
      </c>
      <c r="I568" s="1">
        <v>60</v>
      </c>
      <c r="K568" s="1">
        <f>最重要的表!W233</f>
        <v>35217</v>
      </c>
      <c r="L568" s="1">
        <f>最重要的表!X233</f>
        <v>2113</v>
      </c>
      <c r="M568" s="1">
        <f>最重要的表!Y233</f>
        <v>1691</v>
      </c>
      <c r="N568" s="1">
        <f>最重要的表!Z233</f>
        <v>684</v>
      </c>
      <c r="O568" s="1">
        <f>最重要的表!AA233</f>
        <v>41</v>
      </c>
      <c r="P568" s="1">
        <f>最重要的表!AB233</f>
        <v>33</v>
      </c>
      <c r="Q568" s="1">
        <f t="shared" si="55"/>
        <v>89253</v>
      </c>
      <c r="R568" s="1">
        <f t="shared" si="56"/>
        <v>5352</v>
      </c>
      <c r="S568" s="1">
        <f t="shared" si="57"/>
        <v>4298</v>
      </c>
      <c r="T568" s="1">
        <v>25200</v>
      </c>
      <c r="U568" s="1">
        <v>0</v>
      </c>
      <c r="V568" s="1">
        <v>5600000</v>
      </c>
    </row>
    <row r="569" spans="1:22" x14ac:dyDescent="0.25">
      <c r="A569" s="5">
        <f t="shared" si="54"/>
        <v>21473</v>
      </c>
      <c r="B569" s="1">
        <v>2</v>
      </c>
      <c r="C569" s="1" t="s">
        <v>31</v>
      </c>
      <c r="D569" s="1">
        <v>8</v>
      </c>
      <c r="E569" s="1" t="s">
        <v>273</v>
      </c>
      <c r="F569" s="1">
        <v>28</v>
      </c>
      <c r="G569" s="1">
        <v>5</v>
      </c>
      <c r="H569" s="1">
        <v>3</v>
      </c>
      <c r="I569" s="1">
        <v>60</v>
      </c>
      <c r="K569" s="1">
        <f>最重要的表!W234</f>
        <v>36684</v>
      </c>
      <c r="L569" s="1">
        <f>最重要的表!X234</f>
        <v>2201</v>
      </c>
      <c r="M569" s="1">
        <f>最重要的表!Y234</f>
        <v>1761</v>
      </c>
      <c r="N569" s="1">
        <f>最重要的表!Z234</f>
        <v>717</v>
      </c>
      <c r="O569" s="1">
        <f>最重要的表!AA234</f>
        <v>43</v>
      </c>
      <c r="P569" s="1">
        <f>最重要的表!AB234</f>
        <v>35</v>
      </c>
      <c r="Q569" s="1">
        <f t="shared" si="55"/>
        <v>93327</v>
      </c>
      <c r="R569" s="1">
        <f t="shared" si="56"/>
        <v>5598</v>
      </c>
      <c r="S569" s="1">
        <f t="shared" si="57"/>
        <v>4526</v>
      </c>
      <c r="T569" s="1">
        <v>27000</v>
      </c>
      <c r="U569" s="1">
        <v>0</v>
      </c>
      <c r="V569" s="1">
        <v>6000000</v>
      </c>
    </row>
    <row r="570" spans="1:22" x14ac:dyDescent="0.25">
      <c r="A570" s="5">
        <f t="shared" si="54"/>
        <v>21474</v>
      </c>
      <c r="B570" s="1">
        <v>2</v>
      </c>
      <c r="C570" s="1" t="s">
        <v>31</v>
      </c>
      <c r="D570" s="1">
        <v>8</v>
      </c>
      <c r="E570" s="1" t="s">
        <v>274</v>
      </c>
      <c r="F570" s="1">
        <v>29</v>
      </c>
      <c r="G570" s="1">
        <v>5</v>
      </c>
      <c r="H570" s="1">
        <v>4</v>
      </c>
      <c r="I570" s="1">
        <v>70</v>
      </c>
      <c r="K570" s="1">
        <f>最重要的表!W235</f>
        <v>38150</v>
      </c>
      <c r="L570" s="1">
        <f>最重要的表!X235</f>
        <v>2289</v>
      </c>
      <c r="M570" s="1">
        <f>最重要的表!Y235</f>
        <v>1832</v>
      </c>
      <c r="N570" s="1">
        <f>最重要的表!Z235</f>
        <v>767</v>
      </c>
      <c r="O570" s="1">
        <f>最重要的表!AA235</f>
        <v>46</v>
      </c>
      <c r="P570" s="1">
        <f>最重要的表!AB235</f>
        <v>37</v>
      </c>
      <c r="Q570" s="1">
        <f t="shared" si="55"/>
        <v>98743</v>
      </c>
      <c r="R570" s="1">
        <f t="shared" si="56"/>
        <v>5923</v>
      </c>
      <c r="S570" s="1">
        <f t="shared" si="57"/>
        <v>4755</v>
      </c>
      <c r="T570" s="1">
        <v>28800</v>
      </c>
      <c r="U570" s="1">
        <v>10</v>
      </c>
      <c r="V570" s="1">
        <v>6400000</v>
      </c>
    </row>
    <row r="571" spans="1:22" x14ac:dyDescent="0.25">
      <c r="A571" s="5">
        <f t="shared" si="54"/>
        <v>21475</v>
      </c>
      <c r="B571" s="1">
        <v>2</v>
      </c>
      <c r="C571" s="1" t="s">
        <v>31</v>
      </c>
      <c r="D571" s="1">
        <v>8</v>
      </c>
      <c r="E571" s="1" t="s">
        <v>387</v>
      </c>
      <c r="F571" s="1">
        <v>30</v>
      </c>
      <c r="G571" s="1">
        <v>6</v>
      </c>
      <c r="H571" s="1">
        <v>0</v>
      </c>
      <c r="I571" s="1">
        <v>70</v>
      </c>
      <c r="K571" s="6">
        <f>最重要的表!W236</f>
        <v>41967</v>
      </c>
      <c r="L571" s="7">
        <f>最重要的表!X236</f>
        <v>2518</v>
      </c>
      <c r="M571" s="8">
        <f>最重要的表!Y236</f>
        <v>2015</v>
      </c>
      <c r="N571" s="6">
        <f>最重要的表!Z236</f>
        <v>800</v>
      </c>
      <c r="O571" s="7">
        <f>最重要的表!AA236</f>
        <v>48</v>
      </c>
      <c r="P571" s="8">
        <f>最重要的表!AB236</f>
        <v>39</v>
      </c>
      <c r="Q571" s="6">
        <f t="shared" si="55"/>
        <v>105167</v>
      </c>
      <c r="R571" s="7">
        <f t="shared" si="56"/>
        <v>6310</v>
      </c>
      <c r="S571" s="8">
        <f t="shared" si="57"/>
        <v>5096</v>
      </c>
      <c r="T571" s="1">
        <v>30600</v>
      </c>
      <c r="U571" s="1">
        <v>0</v>
      </c>
      <c r="V571" s="8">
        <v>6800000</v>
      </c>
    </row>
    <row r="572" spans="1:22" x14ac:dyDescent="0.25">
      <c r="A572" s="5">
        <f t="shared" si="54"/>
        <v>21481</v>
      </c>
      <c r="B572" s="1">
        <v>2</v>
      </c>
      <c r="C572" s="1" t="s">
        <v>31</v>
      </c>
      <c r="D572" s="1">
        <v>8</v>
      </c>
      <c r="E572" s="1" t="s">
        <v>276</v>
      </c>
      <c r="F572" s="1">
        <v>31</v>
      </c>
      <c r="G572" s="1">
        <v>6</v>
      </c>
      <c r="H572" s="1">
        <v>1</v>
      </c>
      <c r="I572" s="1">
        <v>70</v>
      </c>
      <c r="K572" s="1">
        <f>最重要的表!W237</f>
        <v>43867</v>
      </c>
      <c r="L572" s="1">
        <f>最重要的表!X237</f>
        <v>2632</v>
      </c>
      <c r="M572" s="1">
        <f>最重要的表!Y237</f>
        <v>2106</v>
      </c>
      <c r="N572" s="1">
        <f>最重要的表!Z237</f>
        <v>834</v>
      </c>
      <c r="O572" s="1">
        <f>最重要的表!AA237</f>
        <v>50</v>
      </c>
      <c r="P572" s="1">
        <f>最重要的表!AB237</f>
        <v>40</v>
      </c>
      <c r="Q572" s="1">
        <f t="shared" si="55"/>
        <v>109753</v>
      </c>
      <c r="R572" s="1">
        <f t="shared" si="56"/>
        <v>6582</v>
      </c>
      <c r="S572" s="1">
        <f t="shared" si="57"/>
        <v>5266</v>
      </c>
      <c r="T572" s="1">
        <v>32400</v>
      </c>
      <c r="U572" s="1">
        <v>0</v>
      </c>
      <c r="V572" s="1">
        <v>7200000</v>
      </c>
    </row>
    <row r="573" spans="1:22" x14ac:dyDescent="0.25">
      <c r="A573" s="5">
        <f t="shared" si="54"/>
        <v>21482</v>
      </c>
      <c r="B573" s="1">
        <v>2</v>
      </c>
      <c r="C573" s="1" t="s">
        <v>31</v>
      </c>
      <c r="D573" s="1">
        <v>8</v>
      </c>
      <c r="E573" s="1" t="s">
        <v>277</v>
      </c>
      <c r="F573" s="1">
        <v>32</v>
      </c>
      <c r="G573" s="1">
        <v>6</v>
      </c>
      <c r="H573" s="1">
        <v>2</v>
      </c>
      <c r="I573" s="1">
        <v>70</v>
      </c>
      <c r="K573" s="1">
        <f>最重要的表!W238</f>
        <v>45767</v>
      </c>
      <c r="L573" s="1">
        <f>最重要的表!X238</f>
        <v>2746</v>
      </c>
      <c r="M573" s="1">
        <f>最重要的表!Y238</f>
        <v>2197</v>
      </c>
      <c r="N573" s="1">
        <f>最重要的表!Z238</f>
        <v>867</v>
      </c>
      <c r="O573" s="1">
        <f>最重要的表!AA238</f>
        <v>52</v>
      </c>
      <c r="P573" s="1">
        <f>最重要的表!AB238</f>
        <v>42</v>
      </c>
      <c r="Q573" s="1">
        <f t="shared" si="55"/>
        <v>114260</v>
      </c>
      <c r="R573" s="1">
        <f t="shared" si="56"/>
        <v>6854</v>
      </c>
      <c r="S573" s="1">
        <f t="shared" si="57"/>
        <v>5515</v>
      </c>
      <c r="T573" s="1">
        <v>34200</v>
      </c>
      <c r="U573" s="1">
        <v>0</v>
      </c>
      <c r="V573" s="1">
        <v>7600000</v>
      </c>
    </row>
    <row r="574" spans="1:22" x14ac:dyDescent="0.25">
      <c r="A574" s="5">
        <f t="shared" si="54"/>
        <v>21483</v>
      </c>
      <c r="B574" s="1">
        <v>2</v>
      </c>
      <c r="C574" s="1" t="s">
        <v>31</v>
      </c>
      <c r="D574" s="1">
        <v>8</v>
      </c>
      <c r="E574" s="1" t="s">
        <v>278</v>
      </c>
      <c r="F574" s="1">
        <v>33</v>
      </c>
      <c r="G574" s="1">
        <v>6</v>
      </c>
      <c r="H574" s="1">
        <v>3</v>
      </c>
      <c r="I574" s="1">
        <v>70</v>
      </c>
      <c r="K574" s="1">
        <f>最重要的表!W239</f>
        <v>47667</v>
      </c>
      <c r="L574" s="1">
        <f>最重要的表!X239</f>
        <v>2860</v>
      </c>
      <c r="M574" s="1">
        <f>最重要的表!Y239</f>
        <v>2288</v>
      </c>
      <c r="N574" s="1">
        <f>最重要的表!Z239</f>
        <v>900</v>
      </c>
      <c r="O574" s="1">
        <f>最重要的表!AA239</f>
        <v>54</v>
      </c>
      <c r="P574" s="1">
        <f>最重要的表!AB239</f>
        <v>44</v>
      </c>
      <c r="Q574" s="1">
        <f t="shared" si="55"/>
        <v>118767</v>
      </c>
      <c r="R574" s="1">
        <f t="shared" si="56"/>
        <v>7126</v>
      </c>
      <c r="S574" s="1">
        <f t="shared" si="57"/>
        <v>5764</v>
      </c>
      <c r="T574" s="1">
        <v>36000</v>
      </c>
      <c r="U574" s="1">
        <v>0</v>
      </c>
      <c r="V574" s="1">
        <v>8000000</v>
      </c>
    </row>
    <row r="575" spans="1:22" x14ac:dyDescent="0.25">
      <c r="A575" s="5">
        <f t="shared" si="54"/>
        <v>21484</v>
      </c>
      <c r="B575" s="1">
        <v>2</v>
      </c>
      <c r="C575" s="1" t="s">
        <v>31</v>
      </c>
      <c r="D575" s="1">
        <v>8</v>
      </c>
      <c r="E575" s="1" t="s">
        <v>279</v>
      </c>
      <c r="F575" s="1">
        <v>34</v>
      </c>
      <c r="G575" s="1">
        <v>6</v>
      </c>
      <c r="H575" s="1">
        <v>4</v>
      </c>
      <c r="I575" s="1">
        <v>80</v>
      </c>
      <c r="K575" s="1">
        <f>最重要的表!W240</f>
        <v>49567</v>
      </c>
      <c r="L575" s="1">
        <f>最重要的表!X240</f>
        <v>2974</v>
      </c>
      <c r="M575" s="1">
        <f>最重要的表!Y240</f>
        <v>2380</v>
      </c>
      <c r="N575" s="1">
        <f>最重要的表!Z240</f>
        <v>950</v>
      </c>
      <c r="O575" s="1">
        <f>最重要的表!AA240</f>
        <v>57</v>
      </c>
      <c r="P575" s="1">
        <f>最重要的表!AB240</f>
        <v>46</v>
      </c>
      <c r="Q575" s="1">
        <f t="shared" si="55"/>
        <v>124617</v>
      </c>
      <c r="R575" s="1">
        <f t="shared" si="56"/>
        <v>7477</v>
      </c>
      <c r="S575" s="1">
        <f t="shared" si="57"/>
        <v>6014</v>
      </c>
      <c r="T575" s="1">
        <v>36600</v>
      </c>
      <c r="U575" s="1">
        <v>12</v>
      </c>
      <c r="V575" s="1">
        <v>8000000</v>
      </c>
    </row>
    <row r="576" spans="1:22" x14ac:dyDescent="0.25">
      <c r="A576" s="5">
        <f t="shared" si="54"/>
        <v>21485</v>
      </c>
      <c r="B576" s="1">
        <v>2</v>
      </c>
      <c r="C576" s="1" t="s">
        <v>31</v>
      </c>
      <c r="D576" s="1">
        <v>8</v>
      </c>
      <c r="E576" s="1" t="s">
        <v>280</v>
      </c>
      <c r="F576" s="1">
        <v>35</v>
      </c>
      <c r="G576" s="1">
        <v>7</v>
      </c>
      <c r="H576" s="1">
        <v>0</v>
      </c>
      <c r="I576" s="1">
        <v>80</v>
      </c>
      <c r="K576" s="6">
        <f>最重要的表!W241</f>
        <v>54567</v>
      </c>
      <c r="L576" s="7">
        <f>最重要的表!X241</f>
        <v>3274</v>
      </c>
      <c r="M576" s="8">
        <f>最重要的表!Y241</f>
        <v>2620</v>
      </c>
      <c r="N576" s="6">
        <f>最重要的表!Z241</f>
        <v>1034</v>
      </c>
      <c r="O576" s="7">
        <f>最重要的表!AA241</f>
        <v>62</v>
      </c>
      <c r="P576" s="8">
        <f>最重要的表!AB241</f>
        <v>50</v>
      </c>
      <c r="Q576" s="6">
        <f t="shared" si="55"/>
        <v>136253</v>
      </c>
      <c r="R576" s="7">
        <f t="shared" si="56"/>
        <v>8172</v>
      </c>
      <c r="S576" s="8">
        <f t="shared" si="57"/>
        <v>6570</v>
      </c>
      <c r="T576" s="1">
        <v>37200</v>
      </c>
      <c r="U576" s="1">
        <v>0</v>
      </c>
      <c r="V576" s="1">
        <v>8100000</v>
      </c>
    </row>
    <row r="577" spans="1:22" x14ac:dyDescent="0.25">
      <c r="A577" s="5">
        <f t="shared" si="54"/>
        <v>21491</v>
      </c>
      <c r="B577" s="1">
        <v>2</v>
      </c>
      <c r="C577" s="1" t="s">
        <v>31</v>
      </c>
      <c r="D577" s="1">
        <v>8</v>
      </c>
      <c r="E577" s="1" t="s">
        <v>281</v>
      </c>
      <c r="F577" s="1">
        <v>36</v>
      </c>
      <c r="G577" s="1">
        <v>7</v>
      </c>
      <c r="H577" s="1">
        <v>1</v>
      </c>
      <c r="I577" s="1">
        <v>80</v>
      </c>
      <c r="K577" s="1">
        <f>最重要的表!W242</f>
        <v>57034</v>
      </c>
      <c r="L577" s="1">
        <f>最重要的表!X242</f>
        <v>3422</v>
      </c>
      <c r="M577" s="1">
        <f>最重要的表!Y242</f>
        <v>2738</v>
      </c>
      <c r="N577" s="1">
        <f>最重要的表!Z242</f>
        <v>1084</v>
      </c>
      <c r="O577" s="1">
        <f>最重要的表!AA242</f>
        <v>65</v>
      </c>
      <c r="P577" s="1">
        <f>最重要的表!AB242</f>
        <v>52</v>
      </c>
      <c r="Q577" s="1">
        <f t="shared" si="55"/>
        <v>142670</v>
      </c>
      <c r="R577" s="1">
        <f t="shared" si="56"/>
        <v>8557</v>
      </c>
      <c r="S577" s="1">
        <f t="shared" si="57"/>
        <v>6846</v>
      </c>
      <c r="T577" s="1">
        <v>37800</v>
      </c>
      <c r="U577" s="1">
        <v>0</v>
      </c>
      <c r="V577" s="1">
        <v>8200000</v>
      </c>
    </row>
    <row r="578" spans="1:22" x14ac:dyDescent="0.25">
      <c r="A578" s="5">
        <f t="shared" si="54"/>
        <v>21492</v>
      </c>
      <c r="B578" s="1">
        <v>2</v>
      </c>
      <c r="C578" s="1" t="s">
        <v>31</v>
      </c>
      <c r="D578" s="1">
        <v>8</v>
      </c>
      <c r="E578" s="1" t="s">
        <v>282</v>
      </c>
      <c r="F578" s="1">
        <v>37</v>
      </c>
      <c r="G578" s="1">
        <v>7</v>
      </c>
      <c r="H578" s="1">
        <v>2</v>
      </c>
      <c r="I578" s="1">
        <v>80</v>
      </c>
      <c r="K578" s="1">
        <f>最重要的表!W243</f>
        <v>59500</v>
      </c>
      <c r="L578" s="1">
        <f>最重要的表!X243</f>
        <v>3570</v>
      </c>
      <c r="M578" s="1">
        <f>最重要的表!Y243</f>
        <v>2856</v>
      </c>
      <c r="N578" s="1">
        <f>最重要的表!Z243</f>
        <v>1134</v>
      </c>
      <c r="O578" s="1">
        <f>最重要的表!AA243</f>
        <v>68</v>
      </c>
      <c r="P578" s="1">
        <f>最重要的表!AB243</f>
        <v>55</v>
      </c>
      <c r="Q578" s="1">
        <f t="shared" si="55"/>
        <v>149086</v>
      </c>
      <c r="R578" s="1">
        <f t="shared" si="56"/>
        <v>8942</v>
      </c>
      <c r="S578" s="1">
        <f t="shared" si="57"/>
        <v>7201</v>
      </c>
      <c r="T578" s="1">
        <v>38400</v>
      </c>
      <c r="U578" s="1">
        <v>0</v>
      </c>
      <c r="V578" s="1">
        <v>8300000</v>
      </c>
    </row>
    <row r="579" spans="1:22" x14ac:dyDescent="0.25">
      <c r="A579" s="5">
        <f t="shared" si="54"/>
        <v>21493</v>
      </c>
      <c r="B579" s="1">
        <v>2</v>
      </c>
      <c r="C579" s="1" t="s">
        <v>31</v>
      </c>
      <c r="D579" s="1">
        <v>8</v>
      </c>
      <c r="E579" s="1" t="s">
        <v>283</v>
      </c>
      <c r="F579" s="1">
        <v>38</v>
      </c>
      <c r="G579" s="1">
        <v>7</v>
      </c>
      <c r="H579" s="1">
        <v>3</v>
      </c>
      <c r="I579" s="1">
        <v>80</v>
      </c>
      <c r="K579" s="1">
        <f>最重要的表!W244</f>
        <v>61967</v>
      </c>
      <c r="L579" s="1">
        <f>最重要的表!X244</f>
        <v>3718</v>
      </c>
      <c r="M579" s="1">
        <f>最重要的表!Y244</f>
        <v>2975</v>
      </c>
      <c r="N579" s="1">
        <f>最重要的表!Z244</f>
        <v>1184</v>
      </c>
      <c r="O579" s="1">
        <f>最重要的表!AA244</f>
        <v>71</v>
      </c>
      <c r="P579" s="1">
        <f>最重要的表!AB244</f>
        <v>57</v>
      </c>
      <c r="Q579" s="1">
        <f t="shared" si="55"/>
        <v>155503</v>
      </c>
      <c r="R579" s="1">
        <f t="shared" si="56"/>
        <v>9327</v>
      </c>
      <c r="S579" s="1">
        <f t="shared" si="57"/>
        <v>7478</v>
      </c>
      <c r="T579" s="1">
        <v>39000</v>
      </c>
      <c r="U579" s="1">
        <v>0</v>
      </c>
      <c r="V579" s="1">
        <v>8400000</v>
      </c>
    </row>
    <row r="580" spans="1:22" x14ac:dyDescent="0.25">
      <c r="A580" s="5">
        <f t="shared" si="54"/>
        <v>21494</v>
      </c>
      <c r="B580" s="1">
        <v>2</v>
      </c>
      <c r="C580" s="1" t="s">
        <v>31</v>
      </c>
      <c r="D580" s="1">
        <v>8</v>
      </c>
      <c r="E580" s="1" t="s">
        <v>284</v>
      </c>
      <c r="F580" s="1">
        <v>39</v>
      </c>
      <c r="G580" s="1">
        <v>7</v>
      </c>
      <c r="H580" s="1">
        <v>4</v>
      </c>
      <c r="I580" s="1">
        <v>84</v>
      </c>
      <c r="K580" s="1">
        <f>最重要的表!W245</f>
        <v>64434</v>
      </c>
      <c r="L580" s="1">
        <f>最重要的表!X245</f>
        <v>3866</v>
      </c>
      <c r="M580" s="1">
        <f>最重要的表!Y245</f>
        <v>3093</v>
      </c>
      <c r="N580" s="1">
        <f>最重要的表!Z245</f>
        <v>1234</v>
      </c>
      <c r="O580" s="1">
        <f>最重要的表!AA245</f>
        <v>74</v>
      </c>
      <c r="P580" s="1">
        <f>最重要的表!AB245</f>
        <v>60</v>
      </c>
      <c r="Q580" s="1">
        <f t="shared" si="55"/>
        <v>161920</v>
      </c>
      <c r="R580" s="1">
        <f t="shared" si="56"/>
        <v>9712</v>
      </c>
      <c r="S580" s="1">
        <f t="shared" si="57"/>
        <v>7833</v>
      </c>
      <c r="T580" s="1">
        <v>39600</v>
      </c>
      <c r="U580" s="1">
        <v>14</v>
      </c>
      <c r="V580" s="1">
        <v>8500000</v>
      </c>
    </row>
    <row r="581" spans="1:22" x14ac:dyDescent="0.25">
      <c r="A581" s="5">
        <f t="shared" si="54"/>
        <v>21495</v>
      </c>
      <c r="B581" s="1">
        <v>2</v>
      </c>
      <c r="C581" s="1" t="s">
        <v>31</v>
      </c>
      <c r="D581" s="1">
        <v>8</v>
      </c>
      <c r="E581" s="1" t="s">
        <v>285</v>
      </c>
      <c r="F581" s="1">
        <v>40</v>
      </c>
      <c r="G581" s="1">
        <v>8</v>
      </c>
      <c r="H581" s="1">
        <v>0</v>
      </c>
      <c r="I581" s="1">
        <v>84</v>
      </c>
      <c r="K581" s="6">
        <f>最重要的表!W246</f>
        <v>70934</v>
      </c>
      <c r="L581" s="7">
        <f>最重要的表!X246</f>
        <v>4256</v>
      </c>
      <c r="M581" s="8">
        <f>最重要的表!Y246</f>
        <v>3405</v>
      </c>
      <c r="N581" s="6">
        <f>最重要的表!Z246</f>
        <v>1350</v>
      </c>
      <c r="O581" s="7">
        <f>最重要的表!AA246</f>
        <v>81</v>
      </c>
      <c r="P581" s="8">
        <f>最重要的表!AB246</f>
        <v>65</v>
      </c>
      <c r="Q581" s="6">
        <f t="shared" si="55"/>
        <v>177584</v>
      </c>
      <c r="R581" s="7">
        <f t="shared" si="56"/>
        <v>10655</v>
      </c>
      <c r="S581" s="8">
        <f t="shared" si="57"/>
        <v>8540</v>
      </c>
      <c r="T581" s="1">
        <v>40200</v>
      </c>
      <c r="U581" s="1">
        <v>0</v>
      </c>
      <c r="V581" s="1">
        <v>8600000</v>
      </c>
    </row>
    <row r="582" spans="1:22" x14ac:dyDescent="0.25">
      <c r="A582" s="5">
        <f t="shared" si="54"/>
        <v>21501</v>
      </c>
      <c r="B582" s="1">
        <v>2</v>
      </c>
      <c r="C582" s="1" t="s">
        <v>31</v>
      </c>
      <c r="D582" s="1">
        <v>8</v>
      </c>
      <c r="E582" s="1" t="s">
        <v>286</v>
      </c>
      <c r="F582" s="1">
        <v>41</v>
      </c>
      <c r="G582" s="1">
        <v>8</v>
      </c>
      <c r="H582" s="1">
        <v>1</v>
      </c>
      <c r="I582" s="1">
        <v>84</v>
      </c>
      <c r="K582" s="1">
        <f>最重要的表!W247</f>
        <v>74134</v>
      </c>
      <c r="L582" s="1">
        <f>最重要的表!X247</f>
        <v>4448</v>
      </c>
      <c r="M582" s="1">
        <f>最重要的表!Y247</f>
        <v>3559</v>
      </c>
      <c r="N582" s="1">
        <f>最重要的表!Z247</f>
        <v>1434</v>
      </c>
      <c r="O582" s="1">
        <f>最重要的表!AA247</f>
        <v>86</v>
      </c>
      <c r="P582" s="1">
        <f>最重要的表!AB247</f>
        <v>69</v>
      </c>
      <c r="Q582" s="1">
        <f t="shared" si="55"/>
        <v>187420</v>
      </c>
      <c r="R582" s="1">
        <f t="shared" si="56"/>
        <v>11242</v>
      </c>
      <c r="S582" s="1">
        <f t="shared" si="57"/>
        <v>9010</v>
      </c>
      <c r="T582" s="1">
        <v>40800</v>
      </c>
      <c r="U582" s="1">
        <v>0</v>
      </c>
      <c r="V582" s="1">
        <v>8700000</v>
      </c>
    </row>
    <row r="583" spans="1:22" x14ac:dyDescent="0.25">
      <c r="A583" s="5">
        <f t="shared" si="54"/>
        <v>21502</v>
      </c>
      <c r="B583" s="1">
        <v>2</v>
      </c>
      <c r="C583" s="1" t="s">
        <v>31</v>
      </c>
      <c r="D583" s="1">
        <v>8</v>
      </c>
      <c r="E583" s="1" t="s">
        <v>287</v>
      </c>
      <c r="F583" s="1">
        <v>42</v>
      </c>
      <c r="G583" s="1">
        <v>8</v>
      </c>
      <c r="H583" s="1">
        <v>2</v>
      </c>
      <c r="I583" s="1">
        <v>84</v>
      </c>
      <c r="K583" s="1">
        <f>最重要的表!W248</f>
        <v>77334</v>
      </c>
      <c r="L583" s="1">
        <f>最重要的表!X248</f>
        <v>4640</v>
      </c>
      <c r="M583" s="1">
        <f>最重要的表!Y248</f>
        <v>3712</v>
      </c>
      <c r="N583" s="1">
        <f>最重要的表!Z248</f>
        <v>1500</v>
      </c>
      <c r="O583" s="1">
        <f>最重要的表!AA248</f>
        <v>90</v>
      </c>
      <c r="P583" s="1">
        <f>最重要的表!AB248</f>
        <v>72</v>
      </c>
      <c r="Q583" s="1">
        <f t="shared" si="55"/>
        <v>195834</v>
      </c>
      <c r="R583" s="1">
        <f t="shared" si="56"/>
        <v>11750</v>
      </c>
      <c r="S583" s="1">
        <f t="shared" si="57"/>
        <v>9400</v>
      </c>
      <c r="T583" s="1">
        <v>41400</v>
      </c>
      <c r="U583" s="1">
        <v>0</v>
      </c>
      <c r="V583" s="1">
        <v>8800000</v>
      </c>
    </row>
    <row r="584" spans="1:22" x14ac:dyDescent="0.25">
      <c r="A584" s="5">
        <f t="shared" si="54"/>
        <v>21503</v>
      </c>
      <c r="B584" s="1">
        <v>2</v>
      </c>
      <c r="C584" s="1" t="s">
        <v>31</v>
      </c>
      <c r="D584" s="1">
        <v>8</v>
      </c>
      <c r="E584" s="1" t="s">
        <v>288</v>
      </c>
      <c r="F584" s="1">
        <v>43</v>
      </c>
      <c r="G584" s="1">
        <v>8</v>
      </c>
      <c r="H584" s="1">
        <v>3</v>
      </c>
      <c r="I584" s="1">
        <v>84</v>
      </c>
      <c r="K584" s="1">
        <f>最重要的表!W249</f>
        <v>80534</v>
      </c>
      <c r="L584" s="1">
        <f>最重要的表!X249</f>
        <v>4832</v>
      </c>
      <c r="M584" s="1">
        <f>最重要的表!Y249</f>
        <v>3866</v>
      </c>
      <c r="N584" s="1">
        <f>最重要的表!Z249</f>
        <v>1567</v>
      </c>
      <c r="O584" s="1">
        <f>最重要的表!AA249</f>
        <v>94</v>
      </c>
      <c r="P584" s="1">
        <f>最重要的表!AB249</f>
        <v>76</v>
      </c>
      <c r="Q584" s="1">
        <f t="shared" si="55"/>
        <v>204327</v>
      </c>
      <c r="R584" s="1">
        <f t="shared" si="56"/>
        <v>12258</v>
      </c>
      <c r="S584" s="1">
        <f t="shared" si="57"/>
        <v>9870</v>
      </c>
      <c r="T584" s="1">
        <v>42000</v>
      </c>
      <c r="U584" s="1">
        <v>0</v>
      </c>
      <c r="V584" s="1">
        <v>8900000</v>
      </c>
    </row>
    <row r="585" spans="1:22" x14ac:dyDescent="0.25">
      <c r="A585" s="5">
        <f t="shared" si="54"/>
        <v>21504</v>
      </c>
      <c r="B585" s="1">
        <v>2</v>
      </c>
      <c r="C585" s="1" t="s">
        <v>31</v>
      </c>
      <c r="D585" s="1">
        <v>8</v>
      </c>
      <c r="E585" s="1" t="s">
        <v>289</v>
      </c>
      <c r="F585" s="1">
        <v>44</v>
      </c>
      <c r="G585" s="1">
        <v>8</v>
      </c>
      <c r="H585" s="1">
        <v>4</v>
      </c>
      <c r="I585" s="1">
        <v>87</v>
      </c>
      <c r="K585" s="1">
        <f>最重要的表!W250</f>
        <v>83734</v>
      </c>
      <c r="L585" s="1">
        <f>最重要的表!X250</f>
        <v>5024</v>
      </c>
      <c r="M585" s="1">
        <f>最重要的表!Y250</f>
        <v>4020</v>
      </c>
      <c r="N585" s="1">
        <f>最重要的表!Z250</f>
        <v>1650</v>
      </c>
      <c r="O585" s="1">
        <f>最重要的表!AA250</f>
        <v>99</v>
      </c>
      <c r="P585" s="1">
        <f>最重要的表!AB250</f>
        <v>80</v>
      </c>
      <c r="Q585" s="1">
        <f t="shared" si="55"/>
        <v>214084</v>
      </c>
      <c r="R585" s="1">
        <f t="shared" si="56"/>
        <v>12845</v>
      </c>
      <c r="S585" s="1">
        <f t="shared" si="57"/>
        <v>10340</v>
      </c>
      <c r="T585" s="1">
        <v>42600</v>
      </c>
      <c r="U585" s="1">
        <v>16</v>
      </c>
      <c r="V585" s="1">
        <v>9000000</v>
      </c>
    </row>
    <row r="586" spans="1:22" x14ac:dyDescent="0.25">
      <c r="A586" s="5">
        <f t="shared" si="54"/>
        <v>21505</v>
      </c>
      <c r="B586" s="1">
        <v>2</v>
      </c>
      <c r="C586" s="1" t="s">
        <v>31</v>
      </c>
      <c r="D586" s="1">
        <v>8</v>
      </c>
      <c r="E586" s="1" t="s">
        <v>290</v>
      </c>
      <c r="F586" s="1">
        <v>45</v>
      </c>
      <c r="G586" s="1">
        <v>9</v>
      </c>
      <c r="H586" s="1">
        <v>0</v>
      </c>
      <c r="I586" s="1">
        <v>87</v>
      </c>
      <c r="K586" s="6">
        <f>最重要的表!W251</f>
        <v>92217</v>
      </c>
      <c r="L586" s="7">
        <f>最重要的表!X251</f>
        <v>5533</v>
      </c>
      <c r="M586" s="8">
        <f>最重要的表!Y251</f>
        <v>4427</v>
      </c>
      <c r="N586" s="6">
        <f>最重要的表!Z251</f>
        <v>1767</v>
      </c>
      <c r="O586" s="7">
        <f>最重要的表!AA251</f>
        <v>106</v>
      </c>
      <c r="P586" s="8">
        <f>最重要的表!AB251</f>
        <v>85</v>
      </c>
      <c r="Q586" s="6">
        <f t="shared" si="55"/>
        <v>231810</v>
      </c>
      <c r="R586" s="7">
        <f t="shared" si="56"/>
        <v>13907</v>
      </c>
      <c r="S586" s="8">
        <f t="shared" si="57"/>
        <v>11142</v>
      </c>
      <c r="T586" s="1">
        <v>43200</v>
      </c>
      <c r="U586" s="1">
        <v>0</v>
      </c>
      <c r="V586" s="1">
        <v>9100000</v>
      </c>
    </row>
    <row r="587" spans="1:22" x14ac:dyDescent="0.25">
      <c r="A587" s="5">
        <f t="shared" si="54"/>
        <v>21511</v>
      </c>
      <c r="B587" s="1">
        <v>2</v>
      </c>
      <c r="C587" s="1" t="s">
        <v>31</v>
      </c>
      <c r="D587" s="1">
        <v>8</v>
      </c>
      <c r="E587" s="1" t="s">
        <v>291</v>
      </c>
      <c r="F587" s="1">
        <v>46</v>
      </c>
      <c r="G587" s="1">
        <v>9</v>
      </c>
      <c r="H587" s="1">
        <v>1</v>
      </c>
      <c r="I587" s="1">
        <v>87</v>
      </c>
      <c r="K587" s="1">
        <f>最重要的表!W252</f>
        <v>96367</v>
      </c>
      <c r="L587" s="1">
        <f>最重要的表!X252</f>
        <v>5782</v>
      </c>
      <c r="M587" s="1">
        <f>最重要的表!Y252</f>
        <v>4626</v>
      </c>
      <c r="N587" s="1">
        <f>最重要的表!Z252</f>
        <v>1850</v>
      </c>
      <c r="O587" s="1">
        <f>最重要的表!AA252</f>
        <v>111</v>
      </c>
      <c r="P587" s="1">
        <f>最重要的表!AB252</f>
        <v>89</v>
      </c>
      <c r="Q587" s="1">
        <f t="shared" si="55"/>
        <v>242517</v>
      </c>
      <c r="R587" s="1">
        <f t="shared" si="56"/>
        <v>14551</v>
      </c>
      <c r="S587" s="1">
        <f t="shared" si="57"/>
        <v>11657</v>
      </c>
      <c r="T587" s="1">
        <v>43800</v>
      </c>
      <c r="U587" s="1">
        <v>0</v>
      </c>
      <c r="V587" s="1">
        <v>9200000</v>
      </c>
    </row>
    <row r="588" spans="1:22" x14ac:dyDescent="0.25">
      <c r="A588" s="5">
        <f t="shared" si="54"/>
        <v>21512</v>
      </c>
      <c r="B588" s="1">
        <v>2</v>
      </c>
      <c r="C588" s="1" t="s">
        <v>31</v>
      </c>
      <c r="D588" s="1">
        <v>8</v>
      </c>
      <c r="E588" s="1" t="s">
        <v>292</v>
      </c>
      <c r="F588" s="1">
        <v>47</v>
      </c>
      <c r="G588" s="1">
        <v>9</v>
      </c>
      <c r="H588" s="1">
        <v>2</v>
      </c>
      <c r="I588" s="1">
        <v>87</v>
      </c>
      <c r="K588" s="1">
        <f>最重要的表!W253</f>
        <v>100517</v>
      </c>
      <c r="L588" s="1">
        <f>最重要的表!X253</f>
        <v>6031</v>
      </c>
      <c r="M588" s="1">
        <f>最重要的表!Y253</f>
        <v>4825</v>
      </c>
      <c r="N588" s="1">
        <f>最重要的表!Z253</f>
        <v>1934</v>
      </c>
      <c r="O588" s="1">
        <f>最重要的表!AA253</f>
        <v>116</v>
      </c>
      <c r="P588" s="1">
        <f>最重要的表!AB253</f>
        <v>93</v>
      </c>
      <c r="Q588" s="1">
        <f t="shared" si="55"/>
        <v>253303</v>
      </c>
      <c r="R588" s="1">
        <f t="shared" si="56"/>
        <v>15195</v>
      </c>
      <c r="S588" s="1">
        <f t="shared" si="57"/>
        <v>12172</v>
      </c>
      <c r="T588" s="1">
        <v>44400</v>
      </c>
      <c r="U588" s="1">
        <v>0</v>
      </c>
      <c r="V588" s="1">
        <v>9300000</v>
      </c>
    </row>
    <row r="589" spans="1:22" x14ac:dyDescent="0.25">
      <c r="A589" s="5">
        <f t="shared" si="54"/>
        <v>21513</v>
      </c>
      <c r="B589" s="1">
        <v>2</v>
      </c>
      <c r="C589" s="1" t="s">
        <v>31</v>
      </c>
      <c r="D589" s="1">
        <v>8</v>
      </c>
      <c r="E589" s="1" t="s">
        <v>293</v>
      </c>
      <c r="F589" s="1">
        <v>48</v>
      </c>
      <c r="G589" s="1">
        <v>9</v>
      </c>
      <c r="H589" s="1">
        <v>3</v>
      </c>
      <c r="I589" s="1">
        <v>87</v>
      </c>
      <c r="K589" s="1">
        <f>最重要的表!W254</f>
        <v>104667</v>
      </c>
      <c r="L589" s="1">
        <f>最重要的表!X254</f>
        <v>6280</v>
      </c>
      <c r="M589" s="1">
        <f>最重要的表!Y254</f>
        <v>5024</v>
      </c>
      <c r="N589" s="1">
        <f>最重要的表!Z254</f>
        <v>2017</v>
      </c>
      <c r="O589" s="1">
        <f>最重要的表!AA254</f>
        <v>121</v>
      </c>
      <c r="P589" s="1">
        <f>最重要的表!AB254</f>
        <v>97</v>
      </c>
      <c r="Q589" s="1">
        <f t="shared" si="55"/>
        <v>264010</v>
      </c>
      <c r="R589" s="1">
        <f t="shared" si="56"/>
        <v>15839</v>
      </c>
      <c r="S589" s="1">
        <f t="shared" si="57"/>
        <v>12687</v>
      </c>
      <c r="T589" s="1">
        <v>45000</v>
      </c>
      <c r="U589" s="1">
        <v>0</v>
      </c>
      <c r="V589" s="1">
        <v>9400000</v>
      </c>
    </row>
    <row r="590" spans="1:22" x14ac:dyDescent="0.25">
      <c r="A590" s="5">
        <f t="shared" si="54"/>
        <v>21514</v>
      </c>
      <c r="B590" s="1">
        <v>2</v>
      </c>
      <c r="C590" s="1" t="s">
        <v>31</v>
      </c>
      <c r="D590" s="1">
        <v>8</v>
      </c>
      <c r="E590" s="1" t="s">
        <v>294</v>
      </c>
      <c r="F590" s="1">
        <v>49</v>
      </c>
      <c r="G590" s="1">
        <v>9</v>
      </c>
      <c r="H590" s="1">
        <v>4</v>
      </c>
      <c r="I590" s="1">
        <v>90</v>
      </c>
      <c r="K590" s="1">
        <f>最重要的表!W255</f>
        <v>108817</v>
      </c>
      <c r="L590" s="1">
        <f>最重要的表!X255</f>
        <v>6529</v>
      </c>
      <c r="M590" s="1">
        <f>最重要的表!Y255</f>
        <v>5224</v>
      </c>
      <c r="N590" s="1">
        <f>最重要的表!Z255</f>
        <v>2100</v>
      </c>
      <c r="O590" s="1">
        <f>最重要的表!AA255</f>
        <v>126</v>
      </c>
      <c r="P590" s="1">
        <f>最重要的表!AB255</f>
        <v>101</v>
      </c>
      <c r="Q590" s="1">
        <f t="shared" si="55"/>
        <v>274717</v>
      </c>
      <c r="R590" s="1">
        <f t="shared" si="56"/>
        <v>16483</v>
      </c>
      <c r="S590" s="1">
        <f t="shared" si="57"/>
        <v>13203</v>
      </c>
      <c r="T590" s="1">
        <v>45600</v>
      </c>
      <c r="U590" s="1">
        <v>18</v>
      </c>
      <c r="V590" s="1">
        <v>9500000</v>
      </c>
    </row>
    <row r="591" spans="1:22" x14ac:dyDescent="0.25">
      <c r="A591" s="5">
        <f t="shared" si="54"/>
        <v>21515</v>
      </c>
      <c r="B591" s="1">
        <v>2</v>
      </c>
      <c r="C591" s="1" t="s">
        <v>31</v>
      </c>
      <c r="D591" s="1">
        <v>8</v>
      </c>
      <c r="E591" s="1" t="s">
        <v>295</v>
      </c>
      <c r="F591" s="1">
        <v>50</v>
      </c>
      <c r="G591" s="1">
        <v>10</v>
      </c>
      <c r="H591" s="1">
        <v>0</v>
      </c>
      <c r="I591" s="1">
        <v>0</v>
      </c>
      <c r="K591" s="6">
        <f>最重要的表!W256</f>
        <v>119884</v>
      </c>
      <c r="L591" s="7">
        <f>最重要的表!X256</f>
        <v>7193</v>
      </c>
      <c r="M591" s="8">
        <f>最重要的表!Y256</f>
        <v>5755</v>
      </c>
      <c r="N591" s="6">
        <f>最重要的表!Z256</f>
        <v>2300</v>
      </c>
      <c r="O591" s="7">
        <f>最重要的表!AA256</f>
        <v>138</v>
      </c>
      <c r="P591" s="8">
        <f>最重要的表!AB256</f>
        <v>111</v>
      </c>
      <c r="Q591" s="6">
        <f t="shared" si="55"/>
        <v>301584</v>
      </c>
      <c r="R591" s="7">
        <f t="shared" si="56"/>
        <v>18095</v>
      </c>
      <c r="S591" s="8">
        <f t="shared" si="57"/>
        <v>14524</v>
      </c>
      <c r="T591" s="1">
        <v>0</v>
      </c>
      <c r="U591" s="1">
        <v>0</v>
      </c>
      <c r="V591" s="1">
        <v>0</v>
      </c>
    </row>
    <row r="592" spans="1:22" x14ac:dyDescent="0.25">
      <c r="A592" s="5">
        <f t="shared" si="54"/>
        <v>21521</v>
      </c>
      <c r="B592" s="1">
        <v>2</v>
      </c>
      <c r="C592" s="1" t="s">
        <v>31</v>
      </c>
      <c r="D592" s="1">
        <v>5</v>
      </c>
      <c r="E592" s="1" t="s">
        <v>381</v>
      </c>
      <c r="F592" s="1">
        <v>0</v>
      </c>
      <c r="G592" s="1">
        <v>0</v>
      </c>
      <c r="H592" s="1">
        <v>0</v>
      </c>
      <c r="I592" s="1">
        <v>1</v>
      </c>
      <c r="K592" s="6">
        <f>最重要的表!W257</f>
        <v>2784</v>
      </c>
      <c r="L592" s="7">
        <f>最重要的表!X257</f>
        <v>167</v>
      </c>
      <c r="M592" s="8">
        <f>最重要的表!Y257</f>
        <v>134</v>
      </c>
      <c r="N592" s="6">
        <f>最重要的表!Z257</f>
        <v>67</v>
      </c>
      <c r="O592" s="7">
        <f>最重要的表!AA257</f>
        <v>4</v>
      </c>
      <c r="P592" s="8">
        <f>最重要的表!AB257</f>
        <v>4</v>
      </c>
      <c r="Q592" s="6">
        <f t="shared" si="55"/>
        <v>8077</v>
      </c>
      <c r="R592" s="7">
        <f t="shared" si="56"/>
        <v>483</v>
      </c>
      <c r="S592" s="8">
        <f t="shared" si="57"/>
        <v>450</v>
      </c>
      <c r="T592" s="6">
        <v>30</v>
      </c>
      <c r="U592" s="7">
        <v>0</v>
      </c>
      <c r="V592" s="8">
        <v>9000</v>
      </c>
    </row>
    <row r="593" spans="1:22" x14ac:dyDescent="0.25">
      <c r="A593" s="5">
        <f t="shared" si="54"/>
        <v>21522</v>
      </c>
      <c r="B593" s="1">
        <v>2</v>
      </c>
      <c r="C593" s="1" t="s">
        <v>31</v>
      </c>
      <c r="D593" s="1">
        <v>5</v>
      </c>
      <c r="E593" s="1" t="s">
        <v>382</v>
      </c>
      <c r="F593" s="1">
        <v>1</v>
      </c>
      <c r="G593" s="1">
        <v>0</v>
      </c>
      <c r="H593" s="1">
        <v>1</v>
      </c>
      <c r="I593" s="1">
        <v>5</v>
      </c>
      <c r="K593" s="1">
        <f>最重要的表!W258</f>
        <v>3200</v>
      </c>
      <c r="L593" s="1">
        <f>最重要的表!X258</f>
        <v>192</v>
      </c>
      <c r="M593" s="1">
        <f>最重要的表!Y258</f>
        <v>154</v>
      </c>
      <c r="N593" s="1">
        <f>最重要的表!Z258</f>
        <v>84</v>
      </c>
      <c r="O593" s="1">
        <f>最重要的表!AA258</f>
        <v>5</v>
      </c>
      <c r="P593" s="1">
        <f>最重要的表!AB258</f>
        <v>4</v>
      </c>
      <c r="Q593" s="1">
        <f t="shared" si="55"/>
        <v>9836</v>
      </c>
      <c r="R593" s="1">
        <f t="shared" si="56"/>
        <v>587</v>
      </c>
      <c r="S593" s="1">
        <f t="shared" si="57"/>
        <v>470</v>
      </c>
      <c r="T593" s="1">
        <v>108</v>
      </c>
      <c r="U593" s="1">
        <v>0</v>
      </c>
      <c r="V593" s="1">
        <v>25000</v>
      </c>
    </row>
    <row r="594" spans="1:22" x14ac:dyDescent="0.25">
      <c r="A594" s="5">
        <f t="shared" si="54"/>
        <v>21523</v>
      </c>
      <c r="B594" s="1">
        <v>2</v>
      </c>
      <c r="C594" s="1" t="s">
        <v>31</v>
      </c>
      <c r="D594" s="1">
        <v>5</v>
      </c>
      <c r="E594" s="1" t="s">
        <v>140</v>
      </c>
      <c r="F594" s="1">
        <v>2</v>
      </c>
      <c r="G594" s="1">
        <v>0</v>
      </c>
      <c r="H594" s="1">
        <v>2</v>
      </c>
      <c r="I594" s="1">
        <v>5</v>
      </c>
      <c r="K594" s="1">
        <f>最重要的表!W259</f>
        <v>3617</v>
      </c>
      <c r="L594" s="1">
        <f>最重要的表!X259</f>
        <v>217</v>
      </c>
      <c r="M594" s="1">
        <f>最重要的表!Y259</f>
        <v>174</v>
      </c>
      <c r="N594" s="1">
        <f>最重要的表!Z259</f>
        <v>100</v>
      </c>
      <c r="O594" s="1">
        <f>最重要的表!AA259</f>
        <v>6</v>
      </c>
      <c r="P594" s="1">
        <f>最重要的表!AB259</f>
        <v>5</v>
      </c>
      <c r="Q594" s="1">
        <f t="shared" si="55"/>
        <v>11517</v>
      </c>
      <c r="R594" s="1">
        <f t="shared" si="56"/>
        <v>691</v>
      </c>
      <c r="S594" s="1">
        <f t="shared" si="57"/>
        <v>569</v>
      </c>
      <c r="T594" s="1">
        <v>210</v>
      </c>
      <c r="U594" s="1">
        <v>0</v>
      </c>
      <c r="V594" s="1">
        <v>43000</v>
      </c>
    </row>
    <row r="595" spans="1:22" x14ac:dyDescent="0.25">
      <c r="A595" s="5">
        <f t="shared" si="54"/>
        <v>21524</v>
      </c>
      <c r="B595" s="1">
        <v>2</v>
      </c>
      <c r="C595" s="1" t="s">
        <v>31</v>
      </c>
      <c r="D595" s="1">
        <v>5</v>
      </c>
      <c r="E595" s="1" t="s">
        <v>161</v>
      </c>
      <c r="F595" s="1">
        <v>3</v>
      </c>
      <c r="G595" s="1">
        <v>0</v>
      </c>
      <c r="H595" s="1">
        <v>3</v>
      </c>
      <c r="I595" s="1">
        <v>5</v>
      </c>
      <c r="K595" s="1">
        <f>最重要的表!W260</f>
        <v>4034</v>
      </c>
      <c r="L595" s="1">
        <f>最重要的表!X260</f>
        <v>242</v>
      </c>
      <c r="M595" s="1">
        <f>最重要的表!Y260</f>
        <v>194</v>
      </c>
      <c r="N595" s="1">
        <f>最重要的表!Z260</f>
        <v>100</v>
      </c>
      <c r="O595" s="1">
        <f>最重要的表!AA260</f>
        <v>6</v>
      </c>
      <c r="P595" s="1">
        <f>最重要的表!AB260</f>
        <v>5</v>
      </c>
      <c r="Q595" s="1">
        <f t="shared" si="55"/>
        <v>11934</v>
      </c>
      <c r="R595" s="1">
        <f t="shared" si="56"/>
        <v>716</v>
      </c>
      <c r="S595" s="1">
        <f t="shared" si="57"/>
        <v>589</v>
      </c>
      <c r="T595" s="1">
        <v>360</v>
      </c>
      <c r="U595" s="1">
        <v>0</v>
      </c>
      <c r="V595" s="1">
        <v>67000</v>
      </c>
    </row>
    <row r="596" spans="1:22" x14ac:dyDescent="0.25">
      <c r="A596" s="5">
        <f t="shared" si="54"/>
        <v>21525</v>
      </c>
      <c r="B596" s="1">
        <v>2</v>
      </c>
      <c r="C596" s="1" t="s">
        <v>31</v>
      </c>
      <c r="D596" s="1">
        <v>5</v>
      </c>
      <c r="E596" s="1" t="s">
        <v>162</v>
      </c>
      <c r="F596" s="1">
        <v>4</v>
      </c>
      <c r="G596" s="1">
        <v>0</v>
      </c>
      <c r="H596" s="1">
        <v>4</v>
      </c>
      <c r="I596" s="1">
        <v>20</v>
      </c>
      <c r="K596" s="1">
        <f>最重要的表!W261</f>
        <v>4450</v>
      </c>
      <c r="L596" s="1">
        <f>最重要的表!X261</f>
        <v>267</v>
      </c>
      <c r="M596" s="1">
        <f>最重要的表!Y261</f>
        <v>214</v>
      </c>
      <c r="N596" s="1">
        <f>最重要的表!Z261</f>
        <v>117</v>
      </c>
      <c r="O596" s="1">
        <f>最重要的表!AA261</f>
        <v>7</v>
      </c>
      <c r="P596" s="1">
        <f>最重要的表!AB261</f>
        <v>6</v>
      </c>
      <c r="Q596" s="1">
        <f t="shared" si="55"/>
        <v>13693</v>
      </c>
      <c r="R596" s="1">
        <f t="shared" si="56"/>
        <v>820</v>
      </c>
      <c r="S596" s="1">
        <f t="shared" si="57"/>
        <v>688</v>
      </c>
      <c r="T596" s="1">
        <v>600</v>
      </c>
      <c r="U596" s="1">
        <v>1</v>
      </c>
      <c r="V596" s="1">
        <v>100000</v>
      </c>
    </row>
    <row r="597" spans="1:22" x14ac:dyDescent="0.25">
      <c r="A597" s="5">
        <f t="shared" si="54"/>
        <v>21531</v>
      </c>
      <c r="B597" s="1">
        <v>2</v>
      </c>
      <c r="C597" s="1" t="s">
        <v>31</v>
      </c>
      <c r="D597" s="1">
        <v>5</v>
      </c>
      <c r="E597" s="1" t="s">
        <v>59</v>
      </c>
      <c r="F597" s="1">
        <v>5</v>
      </c>
      <c r="G597" s="1">
        <v>1</v>
      </c>
      <c r="H597" s="1">
        <v>0</v>
      </c>
      <c r="I597" s="1">
        <v>20</v>
      </c>
      <c r="K597" s="6">
        <f>最重要的表!W262</f>
        <v>5550</v>
      </c>
      <c r="L597" s="7">
        <f>最重要的表!X262</f>
        <v>333</v>
      </c>
      <c r="M597" s="8">
        <f>最重要的表!Y262</f>
        <v>267</v>
      </c>
      <c r="N597" s="6">
        <f>最重要的表!Z262</f>
        <v>134</v>
      </c>
      <c r="O597" s="7">
        <f>最重要的表!AA262</f>
        <v>8</v>
      </c>
      <c r="P597" s="8">
        <f>最重要的表!AB262</f>
        <v>7</v>
      </c>
      <c r="Q597" s="6">
        <f t="shared" si="55"/>
        <v>16136</v>
      </c>
      <c r="R597" s="7">
        <f t="shared" si="56"/>
        <v>965</v>
      </c>
      <c r="S597" s="8">
        <f t="shared" si="57"/>
        <v>820</v>
      </c>
      <c r="T597" s="6">
        <v>900</v>
      </c>
      <c r="U597" s="7">
        <v>0</v>
      </c>
      <c r="V597" s="8">
        <v>140000</v>
      </c>
    </row>
    <row r="598" spans="1:22" x14ac:dyDescent="0.25">
      <c r="A598" s="5">
        <f t="shared" si="54"/>
        <v>21532</v>
      </c>
      <c r="B598" s="1">
        <v>2</v>
      </c>
      <c r="C598" s="1" t="s">
        <v>31</v>
      </c>
      <c r="D598" s="1">
        <v>5</v>
      </c>
      <c r="E598" s="1" t="s">
        <v>383</v>
      </c>
      <c r="F598" s="1">
        <v>6</v>
      </c>
      <c r="G598" s="1">
        <v>1</v>
      </c>
      <c r="H598" s="1">
        <v>1</v>
      </c>
      <c r="I598" s="1">
        <v>20</v>
      </c>
      <c r="K598" s="1">
        <f>最重要的表!W263</f>
        <v>6217</v>
      </c>
      <c r="L598" s="1">
        <f>最重要的表!X263</f>
        <v>373</v>
      </c>
      <c r="M598" s="1">
        <f>最重要的表!Y263</f>
        <v>299</v>
      </c>
      <c r="N598" s="1">
        <f>最重要的表!Z263</f>
        <v>150</v>
      </c>
      <c r="O598" s="1">
        <f>最重要的表!AA263</f>
        <v>9</v>
      </c>
      <c r="P598" s="1">
        <f>最重要的表!AB263</f>
        <v>8</v>
      </c>
      <c r="Q598" s="1">
        <f t="shared" si="55"/>
        <v>18067</v>
      </c>
      <c r="R598" s="1">
        <f t="shared" si="56"/>
        <v>1084</v>
      </c>
      <c r="S598" s="1">
        <f t="shared" si="57"/>
        <v>931</v>
      </c>
      <c r="T598" s="1">
        <v>1500</v>
      </c>
      <c r="U598" s="1">
        <v>0</v>
      </c>
      <c r="V598" s="1">
        <v>210000</v>
      </c>
    </row>
    <row r="599" spans="1:22" x14ac:dyDescent="0.25">
      <c r="A599" s="5">
        <f t="shared" ref="A599:A642" si="58">A594+10</f>
        <v>21533</v>
      </c>
      <c r="B599" s="1">
        <v>2</v>
      </c>
      <c r="C599" s="1" t="s">
        <v>31</v>
      </c>
      <c r="D599" s="1">
        <v>5</v>
      </c>
      <c r="E599" s="1" t="s">
        <v>142</v>
      </c>
      <c r="F599" s="1">
        <v>7</v>
      </c>
      <c r="G599" s="1">
        <v>1</v>
      </c>
      <c r="H599" s="1">
        <v>2</v>
      </c>
      <c r="I599" s="1">
        <v>20</v>
      </c>
      <c r="K599" s="1">
        <f>最重要的表!W264</f>
        <v>6884</v>
      </c>
      <c r="L599" s="1">
        <f>最重要的表!X264</f>
        <v>413</v>
      </c>
      <c r="M599" s="1">
        <f>最重要的表!Y264</f>
        <v>331</v>
      </c>
      <c r="N599" s="1">
        <f>最重要的表!Z264</f>
        <v>184</v>
      </c>
      <c r="O599" s="1">
        <f>最重要的表!AA264</f>
        <v>11</v>
      </c>
      <c r="P599" s="1">
        <f>最重要的表!AB264</f>
        <v>9</v>
      </c>
      <c r="Q599" s="1">
        <f t="shared" si="55"/>
        <v>21420</v>
      </c>
      <c r="R599" s="1">
        <f t="shared" si="56"/>
        <v>1282</v>
      </c>
      <c r="S599" s="1">
        <f t="shared" si="57"/>
        <v>1042</v>
      </c>
      <c r="T599" s="1">
        <v>2100</v>
      </c>
      <c r="U599" s="1">
        <v>0</v>
      </c>
      <c r="V599" s="1">
        <v>270000</v>
      </c>
    </row>
    <row r="600" spans="1:22" x14ac:dyDescent="0.25">
      <c r="A600" s="5">
        <f t="shared" si="58"/>
        <v>21534</v>
      </c>
      <c r="B600" s="1">
        <v>2</v>
      </c>
      <c r="C600" s="1" t="s">
        <v>31</v>
      </c>
      <c r="D600" s="1">
        <v>5</v>
      </c>
      <c r="E600" s="1" t="s">
        <v>143</v>
      </c>
      <c r="F600" s="1">
        <v>8</v>
      </c>
      <c r="G600" s="1">
        <v>1</v>
      </c>
      <c r="H600" s="1">
        <v>3</v>
      </c>
      <c r="I600" s="1">
        <v>20</v>
      </c>
      <c r="K600" s="1">
        <f>最重要的表!W265</f>
        <v>7550</v>
      </c>
      <c r="L600" s="1">
        <f>最重要的表!X265</f>
        <v>453</v>
      </c>
      <c r="M600" s="1">
        <f>最重要的表!Y265</f>
        <v>363</v>
      </c>
      <c r="N600" s="1">
        <f>最重要的表!Z265</f>
        <v>200</v>
      </c>
      <c r="O600" s="1">
        <f>最重要的表!AA265</f>
        <v>12</v>
      </c>
      <c r="P600" s="1">
        <f>最重要的表!AB265</f>
        <v>10</v>
      </c>
      <c r="Q600" s="1">
        <f t="shared" si="55"/>
        <v>23350</v>
      </c>
      <c r="R600" s="1">
        <f t="shared" si="56"/>
        <v>1401</v>
      </c>
      <c r="S600" s="1">
        <f t="shared" si="57"/>
        <v>1153</v>
      </c>
      <c r="T600" s="1">
        <v>3000</v>
      </c>
      <c r="U600" s="1">
        <v>0</v>
      </c>
      <c r="V600" s="1">
        <v>360000</v>
      </c>
    </row>
    <row r="601" spans="1:22" x14ac:dyDescent="0.25">
      <c r="A601" s="5">
        <f t="shared" si="58"/>
        <v>21535</v>
      </c>
      <c r="B601" s="1">
        <v>2</v>
      </c>
      <c r="C601" s="1" t="s">
        <v>31</v>
      </c>
      <c r="D601" s="1">
        <v>5</v>
      </c>
      <c r="E601" s="1" t="s">
        <v>144</v>
      </c>
      <c r="F601" s="1">
        <v>9</v>
      </c>
      <c r="G601" s="1">
        <v>1</v>
      </c>
      <c r="H601" s="1">
        <v>4</v>
      </c>
      <c r="I601" s="1">
        <v>30</v>
      </c>
      <c r="K601" s="1">
        <f>最重要的表!W266</f>
        <v>8217</v>
      </c>
      <c r="L601" s="1">
        <f>最重要的表!X266</f>
        <v>493</v>
      </c>
      <c r="M601" s="1">
        <f>最重要的表!Y266</f>
        <v>395</v>
      </c>
      <c r="N601" s="1">
        <f>最重要的表!Z266</f>
        <v>234</v>
      </c>
      <c r="O601" s="1">
        <f>最重要的表!AA266</f>
        <v>14</v>
      </c>
      <c r="P601" s="1">
        <f>最重要的表!AB266</f>
        <v>12</v>
      </c>
      <c r="Q601" s="1">
        <f t="shared" si="55"/>
        <v>26703</v>
      </c>
      <c r="R601" s="1">
        <f t="shared" si="56"/>
        <v>1599</v>
      </c>
      <c r="S601" s="1">
        <f t="shared" si="57"/>
        <v>1343</v>
      </c>
      <c r="T601" s="1">
        <v>3900</v>
      </c>
      <c r="U601" s="1">
        <v>2</v>
      </c>
      <c r="V601" s="1">
        <v>450000</v>
      </c>
    </row>
    <row r="602" spans="1:22" x14ac:dyDescent="0.25">
      <c r="A602" s="5">
        <f t="shared" si="58"/>
        <v>21541</v>
      </c>
      <c r="B602" s="1">
        <v>2</v>
      </c>
      <c r="C602" s="1" t="s">
        <v>31</v>
      </c>
      <c r="D602" s="1">
        <v>5</v>
      </c>
      <c r="E602" s="1" t="s">
        <v>60</v>
      </c>
      <c r="F602" s="1">
        <v>10</v>
      </c>
      <c r="G602" s="1">
        <v>2</v>
      </c>
      <c r="H602" s="1">
        <v>0</v>
      </c>
      <c r="I602" s="1">
        <v>30</v>
      </c>
      <c r="K602" s="6">
        <f>最重要的表!W267</f>
        <v>9967</v>
      </c>
      <c r="L602" s="7">
        <f>最重要的表!X267</f>
        <v>598</v>
      </c>
      <c r="M602" s="8">
        <f>最重要的表!Y267</f>
        <v>479</v>
      </c>
      <c r="N602" s="6">
        <f>最重要的表!Z267</f>
        <v>234</v>
      </c>
      <c r="O602" s="7">
        <f>最重要的表!AA267</f>
        <v>14</v>
      </c>
      <c r="P602" s="8">
        <f>最重要的表!AB267</f>
        <v>12</v>
      </c>
      <c r="Q602" s="6">
        <f t="shared" si="55"/>
        <v>28453</v>
      </c>
      <c r="R602" s="7">
        <f t="shared" si="56"/>
        <v>1704</v>
      </c>
      <c r="S602" s="8">
        <f t="shared" si="57"/>
        <v>1427</v>
      </c>
      <c r="T602" s="6">
        <v>4500</v>
      </c>
      <c r="U602" s="7">
        <v>0</v>
      </c>
      <c r="V602" s="8">
        <v>580000</v>
      </c>
    </row>
    <row r="603" spans="1:22" x14ac:dyDescent="0.25">
      <c r="A603" s="5">
        <f t="shared" si="58"/>
        <v>21542</v>
      </c>
      <c r="B603" s="1">
        <v>2</v>
      </c>
      <c r="C603" s="1" t="s">
        <v>31</v>
      </c>
      <c r="D603" s="1">
        <v>5</v>
      </c>
      <c r="E603" s="1" t="s">
        <v>384</v>
      </c>
      <c r="F603" s="1">
        <v>11</v>
      </c>
      <c r="G603" s="1">
        <v>2</v>
      </c>
      <c r="H603" s="1">
        <v>1</v>
      </c>
      <c r="I603" s="1">
        <v>30</v>
      </c>
      <c r="K603" s="1">
        <f>最重要的表!W268</f>
        <v>10867</v>
      </c>
      <c r="L603" s="1">
        <f>最重要的表!X268</f>
        <v>652</v>
      </c>
      <c r="M603" s="1">
        <f>最重要的表!Y268</f>
        <v>522</v>
      </c>
      <c r="N603" s="1">
        <f>最重要的表!Z268</f>
        <v>250</v>
      </c>
      <c r="O603" s="1">
        <f>最重要的表!AA268</f>
        <v>15</v>
      </c>
      <c r="P603" s="1">
        <f>最重要的表!AB268</f>
        <v>12</v>
      </c>
      <c r="Q603" s="1">
        <f t="shared" si="55"/>
        <v>30617</v>
      </c>
      <c r="R603" s="1">
        <f t="shared" si="56"/>
        <v>1837</v>
      </c>
      <c r="S603" s="1">
        <f t="shared" si="57"/>
        <v>1470</v>
      </c>
      <c r="T603" s="1">
        <v>5100</v>
      </c>
      <c r="U603" s="1">
        <v>0</v>
      </c>
      <c r="V603" s="1">
        <v>730000</v>
      </c>
    </row>
    <row r="604" spans="1:22" x14ac:dyDescent="0.25">
      <c r="A604" s="5">
        <f t="shared" si="58"/>
        <v>21543</v>
      </c>
      <c r="B604" s="1">
        <v>2</v>
      </c>
      <c r="C604" s="1" t="s">
        <v>31</v>
      </c>
      <c r="D604" s="1">
        <v>5</v>
      </c>
      <c r="E604" s="1" t="s">
        <v>146</v>
      </c>
      <c r="F604" s="1">
        <v>12</v>
      </c>
      <c r="G604" s="1">
        <v>2</v>
      </c>
      <c r="H604" s="1">
        <v>2</v>
      </c>
      <c r="I604" s="1">
        <v>30</v>
      </c>
      <c r="K604" s="1">
        <f>最重要的表!W269</f>
        <v>11767</v>
      </c>
      <c r="L604" s="1">
        <f>最重要的表!X269</f>
        <v>706</v>
      </c>
      <c r="M604" s="1">
        <f>最重要的表!Y269</f>
        <v>565</v>
      </c>
      <c r="N604" s="1">
        <f>最重要的表!Z269</f>
        <v>284</v>
      </c>
      <c r="O604" s="1">
        <f>最重要的表!AA269</f>
        <v>17</v>
      </c>
      <c r="P604" s="1">
        <f>最重要的表!AB269</f>
        <v>14</v>
      </c>
      <c r="Q604" s="1">
        <f t="shared" si="55"/>
        <v>34203</v>
      </c>
      <c r="R604" s="1">
        <f t="shared" si="56"/>
        <v>2049</v>
      </c>
      <c r="S604" s="1">
        <f t="shared" si="57"/>
        <v>1671</v>
      </c>
      <c r="T604" s="1">
        <v>5400</v>
      </c>
      <c r="U604" s="1">
        <v>0</v>
      </c>
      <c r="V604" s="1">
        <v>870000</v>
      </c>
    </row>
    <row r="605" spans="1:22" x14ac:dyDescent="0.25">
      <c r="A605" s="5">
        <f t="shared" si="58"/>
        <v>21544</v>
      </c>
      <c r="B605" s="1">
        <v>2</v>
      </c>
      <c r="C605" s="1" t="s">
        <v>31</v>
      </c>
      <c r="D605" s="1">
        <v>5</v>
      </c>
      <c r="E605" s="1" t="s">
        <v>147</v>
      </c>
      <c r="F605" s="1">
        <v>13</v>
      </c>
      <c r="G605" s="1">
        <v>2</v>
      </c>
      <c r="H605" s="1">
        <v>3</v>
      </c>
      <c r="I605" s="1">
        <v>30</v>
      </c>
      <c r="K605" s="1">
        <f>最重要的表!W270</f>
        <v>12667</v>
      </c>
      <c r="L605" s="1">
        <f>最重要的表!X270</f>
        <v>760</v>
      </c>
      <c r="M605" s="1">
        <f>最重要的表!Y270</f>
        <v>608</v>
      </c>
      <c r="N605" s="1">
        <f>最重要的表!Z270</f>
        <v>300</v>
      </c>
      <c r="O605" s="1">
        <f>最重要的表!AA270</f>
        <v>18</v>
      </c>
      <c r="P605" s="1">
        <f>最重要的表!AB270</f>
        <v>15</v>
      </c>
      <c r="Q605" s="1">
        <f t="shared" si="55"/>
        <v>36367</v>
      </c>
      <c r="R605" s="1">
        <f t="shared" si="56"/>
        <v>2182</v>
      </c>
      <c r="S605" s="1">
        <f t="shared" si="57"/>
        <v>1793</v>
      </c>
      <c r="T605" s="1">
        <v>6000</v>
      </c>
      <c r="U605" s="1">
        <v>0</v>
      </c>
      <c r="V605" s="1">
        <v>1050000</v>
      </c>
    </row>
    <row r="606" spans="1:22" x14ac:dyDescent="0.25">
      <c r="A606" s="5">
        <f t="shared" si="58"/>
        <v>21545</v>
      </c>
      <c r="B606" s="1">
        <v>2</v>
      </c>
      <c r="C606" s="1" t="s">
        <v>31</v>
      </c>
      <c r="D606" s="1">
        <v>5</v>
      </c>
      <c r="E606" s="1" t="s">
        <v>148</v>
      </c>
      <c r="F606" s="1">
        <v>14</v>
      </c>
      <c r="G606" s="1">
        <v>2</v>
      </c>
      <c r="H606" s="1">
        <v>4</v>
      </c>
      <c r="I606" s="1">
        <v>40</v>
      </c>
      <c r="K606" s="1">
        <f>最重要的表!W271</f>
        <v>13567</v>
      </c>
      <c r="L606" s="1">
        <f>最重要的表!X271</f>
        <v>814</v>
      </c>
      <c r="M606" s="1">
        <f>最重要的表!Y271</f>
        <v>652</v>
      </c>
      <c r="N606" s="1">
        <f>最重要的表!Z271</f>
        <v>317</v>
      </c>
      <c r="O606" s="1">
        <f>最重要的表!AA271</f>
        <v>19</v>
      </c>
      <c r="P606" s="1">
        <f>最重要的表!AB271</f>
        <v>16</v>
      </c>
      <c r="Q606" s="1">
        <f t="shared" si="55"/>
        <v>38610</v>
      </c>
      <c r="R606" s="1">
        <f t="shared" si="56"/>
        <v>2315</v>
      </c>
      <c r="S606" s="1">
        <f t="shared" si="57"/>
        <v>1916</v>
      </c>
      <c r="T606" s="1">
        <v>6900</v>
      </c>
      <c r="U606" s="1">
        <v>4</v>
      </c>
      <c r="V606" s="1">
        <v>1270000</v>
      </c>
    </row>
    <row r="607" spans="1:22" x14ac:dyDescent="0.25">
      <c r="A607" s="5">
        <f t="shared" si="58"/>
        <v>21551</v>
      </c>
      <c r="B607" s="1">
        <v>2</v>
      </c>
      <c r="C607" s="1" t="s">
        <v>31</v>
      </c>
      <c r="D607" s="1">
        <v>5</v>
      </c>
      <c r="E607" s="1" t="s">
        <v>61</v>
      </c>
      <c r="F607" s="1">
        <v>15</v>
      </c>
      <c r="G607" s="1">
        <v>3</v>
      </c>
      <c r="H607" s="1">
        <v>0</v>
      </c>
      <c r="I607" s="1">
        <v>40</v>
      </c>
      <c r="K607" s="6">
        <f>最重要的表!W272</f>
        <v>15950</v>
      </c>
      <c r="L607" s="7">
        <f>最重要的表!X272</f>
        <v>957</v>
      </c>
      <c r="M607" s="8">
        <f>最重要的表!Y272</f>
        <v>766</v>
      </c>
      <c r="N607" s="6">
        <f>最重要的表!Z272</f>
        <v>367</v>
      </c>
      <c r="O607" s="7">
        <f>最重要的表!AA272</f>
        <v>22</v>
      </c>
      <c r="P607" s="8">
        <f>最重要的表!AB272</f>
        <v>18</v>
      </c>
      <c r="Q607" s="6">
        <f t="shared" si="55"/>
        <v>44943</v>
      </c>
      <c r="R607" s="7">
        <f t="shared" si="56"/>
        <v>2695</v>
      </c>
      <c r="S607" s="8">
        <f t="shared" si="57"/>
        <v>2188</v>
      </c>
      <c r="T607" s="6">
        <v>8100</v>
      </c>
      <c r="U607" s="7">
        <v>0</v>
      </c>
      <c r="V607" s="8">
        <v>1500000</v>
      </c>
    </row>
    <row r="608" spans="1:22" x14ac:dyDescent="0.25">
      <c r="A608" s="5">
        <f t="shared" si="58"/>
        <v>21552</v>
      </c>
      <c r="B608" s="1">
        <v>2</v>
      </c>
      <c r="C608" s="1" t="s">
        <v>31</v>
      </c>
      <c r="D608" s="1">
        <v>5</v>
      </c>
      <c r="E608" s="1" t="s">
        <v>296</v>
      </c>
      <c r="F608" s="1">
        <v>16</v>
      </c>
      <c r="G608" s="1">
        <v>3</v>
      </c>
      <c r="H608" s="1">
        <v>1</v>
      </c>
      <c r="I608" s="1">
        <v>40</v>
      </c>
      <c r="K608" s="1">
        <f>最重要的表!W273</f>
        <v>16684</v>
      </c>
      <c r="L608" s="1">
        <f>最重要的表!X273</f>
        <v>1001</v>
      </c>
      <c r="M608" s="1">
        <f>最重要的表!Y273</f>
        <v>801</v>
      </c>
      <c r="N608" s="1">
        <f>最重要的表!Z273</f>
        <v>384</v>
      </c>
      <c r="O608" s="1">
        <f>最重要的表!AA273</f>
        <v>23</v>
      </c>
      <c r="P608" s="1">
        <f>最重要的表!AB273</f>
        <v>19</v>
      </c>
      <c r="Q608" s="1">
        <f t="shared" ref="Q608:Q671" si="59">K608+N608*79</f>
        <v>47020</v>
      </c>
      <c r="R608" s="1">
        <f t="shared" ref="R608:R671" si="60">L608+O608*79</f>
        <v>2818</v>
      </c>
      <c r="S608" s="1">
        <f t="shared" ref="S608:S671" si="61">M608+P608*79</f>
        <v>2302</v>
      </c>
      <c r="T608" s="1">
        <v>9000</v>
      </c>
      <c r="U608" s="1">
        <v>0</v>
      </c>
      <c r="V608" s="1">
        <v>1760000</v>
      </c>
    </row>
    <row r="609" spans="1:22" x14ac:dyDescent="0.25">
      <c r="A609" s="5">
        <f t="shared" si="58"/>
        <v>21553</v>
      </c>
      <c r="B609" s="1">
        <v>2</v>
      </c>
      <c r="C609" s="1" t="s">
        <v>31</v>
      </c>
      <c r="D609" s="1">
        <v>5</v>
      </c>
      <c r="E609" s="1" t="s">
        <v>297</v>
      </c>
      <c r="F609" s="1">
        <v>17</v>
      </c>
      <c r="G609" s="1">
        <v>3</v>
      </c>
      <c r="H609" s="1">
        <v>2</v>
      </c>
      <c r="I609" s="1">
        <v>40</v>
      </c>
      <c r="K609" s="1">
        <f>最重要的表!W274</f>
        <v>17417</v>
      </c>
      <c r="L609" s="1">
        <f>最重要的表!X274</f>
        <v>1045</v>
      </c>
      <c r="M609" s="1">
        <f>最重要的表!Y274</f>
        <v>836</v>
      </c>
      <c r="N609" s="1">
        <f>最重要的表!Z274</f>
        <v>417</v>
      </c>
      <c r="O609" s="1">
        <f>最重要的表!AA274</f>
        <v>25</v>
      </c>
      <c r="P609" s="1">
        <f>最重要的表!AB274</f>
        <v>20</v>
      </c>
      <c r="Q609" s="1">
        <f t="shared" si="59"/>
        <v>50360</v>
      </c>
      <c r="R609" s="1">
        <f t="shared" si="60"/>
        <v>3020</v>
      </c>
      <c r="S609" s="1">
        <f t="shared" si="61"/>
        <v>2416</v>
      </c>
      <c r="T609" s="1">
        <v>10200</v>
      </c>
      <c r="U609" s="1">
        <v>0</v>
      </c>
      <c r="V609" s="1">
        <v>2000000</v>
      </c>
    </row>
    <row r="610" spans="1:22" x14ac:dyDescent="0.25">
      <c r="A610" s="5">
        <f t="shared" si="58"/>
        <v>21554</v>
      </c>
      <c r="B610" s="1">
        <v>2</v>
      </c>
      <c r="C610" s="1" t="s">
        <v>31</v>
      </c>
      <c r="D610" s="1">
        <v>5</v>
      </c>
      <c r="E610" s="1" t="s">
        <v>298</v>
      </c>
      <c r="F610" s="1">
        <v>18</v>
      </c>
      <c r="G610" s="1">
        <v>3</v>
      </c>
      <c r="H610" s="1">
        <v>3</v>
      </c>
      <c r="I610" s="1">
        <v>40</v>
      </c>
      <c r="K610" s="1">
        <f>最重要的表!W275</f>
        <v>18150</v>
      </c>
      <c r="L610" s="1">
        <f>最重要的表!X275</f>
        <v>1089</v>
      </c>
      <c r="M610" s="1">
        <f>最重要的表!Y275</f>
        <v>872</v>
      </c>
      <c r="N610" s="1">
        <f>最重要的表!Z275</f>
        <v>434</v>
      </c>
      <c r="O610" s="1">
        <f>最重要的表!AA275</f>
        <v>26</v>
      </c>
      <c r="P610" s="1">
        <f>最重要的表!AB275</f>
        <v>21</v>
      </c>
      <c r="Q610" s="1">
        <f t="shared" si="59"/>
        <v>52436</v>
      </c>
      <c r="R610" s="1">
        <f t="shared" si="60"/>
        <v>3143</v>
      </c>
      <c r="S610" s="1">
        <f t="shared" si="61"/>
        <v>2531</v>
      </c>
      <c r="T610" s="1">
        <v>11100</v>
      </c>
      <c r="U610" s="1">
        <v>0</v>
      </c>
      <c r="V610" s="1">
        <v>2300000</v>
      </c>
    </row>
    <row r="611" spans="1:22" x14ac:dyDescent="0.25">
      <c r="A611" s="5">
        <f t="shared" si="58"/>
        <v>21555</v>
      </c>
      <c r="B611" s="1">
        <v>2</v>
      </c>
      <c r="C611" s="1" t="s">
        <v>31</v>
      </c>
      <c r="D611" s="1">
        <v>5</v>
      </c>
      <c r="E611" s="1" t="s">
        <v>299</v>
      </c>
      <c r="F611" s="1">
        <v>19</v>
      </c>
      <c r="G611" s="1">
        <v>3</v>
      </c>
      <c r="H611" s="1">
        <v>4</v>
      </c>
      <c r="I611" s="1">
        <v>50</v>
      </c>
      <c r="K611" s="1">
        <f>最重要的表!W276</f>
        <v>18884</v>
      </c>
      <c r="L611" s="1">
        <f>最重要的表!X276</f>
        <v>1133</v>
      </c>
      <c r="M611" s="1">
        <f>最重要的表!Y276</f>
        <v>907</v>
      </c>
      <c r="N611" s="1">
        <f>最重要的表!Z276</f>
        <v>450</v>
      </c>
      <c r="O611" s="1">
        <f>最重要的表!AA276</f>
        <v>27</v>
      </c>
      <c r="P611" s="1">
        <f>最重要的表!AB276</f>
        <v>22</v>
      </c>
      <c r="Q611" s="1">
        <f t="shared" si="59"/>
        <v>54434</v>
      </c>
      <c r="R611" s="1">
        <f t="shared" si="60"/>
        <v>3266</v>
      </c>
      <c r="S611" s="1">
        <f t="shared" si="61"/>
        <v>2645</v>
      </c>
      <c r="T611" s="1">
        <v>12600</v>
      </c>
      <c r="U611" s="1">
        <v>6</v>
      </c>
      <c r="V611" s="1">
        <v>2600000</v>
      </c>
    </row>
    <row r="612" spans="1:22" x14ac:dyDescent="0.25">
      <c r="A612" s="5">
        <f t="shared" si="58"/>
        <v>21561</v>
      </c>
      <c r="B612" s="1">
        <v>2</v>
      </c>
      <c r="C612" s="1" t="s">
        <v>31</v>
      </c>
      <c r="D612" s="1">
        <v>5</v>
      </c>
      <c r="E612" s="1" t="s">
        <v>300</v>
      </c>
      <c r="F612" s="1">
        <v>20</v>
      </c>
      <c r="G612" s="1">
        <v>4</v>
      </c>
      <c r="H612" s="1">
        <v>0</v>
      </c>
      <c r="I612" s="1">
        <v>50</v>
      </c>
      <c r="K612" s="6">
        <f>最重要的表!W277</f>
        <v>20750</v>
      </c>
      <c r="L612" s="7">
        <f>最重要的表!X277</f>
        <v>1245</v>
      </c>
      <c r="M612" s="8">
        <f>最重要的表!Y277</f>
        <v>996</v>
      </c>
      <c r="N612" s="6">
        <f>最重要的表!Z277</f>
        <v>467</v>
      </c>
      <c r="O612" s="7">
        <f>最重要的表!AA277</f>
        <v>28</v>
      </c>
      <c r="P612" s="8">
        <f>最重要的表!AB277</f>
        <v>23</v>
      </c>
      <c r="Q612" s="6">
        <f t="shared" si="59"/>
        <v>57643</v>
      </c>
      <c r="R612" s="7">
        <f t="shared" si="60"/>
        <v>3457</v>
      </c>
      <c r="S612" s="8">
        <f t="shared" si="61"/>
        <v>2813</v>
      </c>
      <c r="T612" s="6">
        <v>14100</v>
      </c>
      <c r="U612" s="7">
        <v>0</v>
      </c>
      <c r="V612" s="8">
        <v>2900000</v>
      </c>
    </row>
    <row r="613" spans="1:22" x14ac:dyDescent="0.25">
      <c r="A613" s="5">
        <f t="shared" si="58"/>
        <v>21562</v>
      </c>
      <c r="B613" s="1">
        <v>2</v>
      </c>
      <c r="C613" s="1" t="s">
        <v>31</v>
      </c>
      <c r="D613" s="1">
        <v>5</v>
      </c>
      <c r="E613" s="1" t="s">
        <v>301</v>
      </c>
      <c r="F613" s="1">
        <v>21</v>
      </c>
      <c r="G613" s="1">
        <v>4</v>
      </c>
      <c r="H613" s="1">
        <v>1</v>
      </c>
      <c r="I613" s="1">
        <v>50</v>
      </c>
      <c r="K613" s="1">
        <f>最重要的表!W278</f>
        <v>21684</v>
      </c>
      <c r="L613" s="1">
        <f>最重要的表!X278</f>
        <v>1301</v>
      </c>
      <c r="M613" s="1">
        <f>最重要的表!Y278</f>
        <v>1041</v>
      </c>
      <c r="N613" s="1">
        <f>最重要的表!Z278</f>
        <v>500</v>
      </c>
      <c r="O613" s="1">
        <f>最重要的表!AA278</f>
        <v>30</v>
      </c>
      <c r="P613" s="1">
        <f>最重要的表!AB278</f>
        <v>24</v>
      </c>
      <c r="Q613" s="1">
        <f t="shared" si="59"/>
        <v>61184</v>
      </c>
      <c r="R613" s="1">
        <f t="shared" si="60"/>
        <v>3671</v>
      </c>
      <c r="S613" s="1">
        <f t="shared" si="61"/>
        <v>2937</v>
      </c>
      <c r="T613" s="1">
        <v>15600</v>
      </c>
      <c r="U613" s="1">
        <v>0</v>
      </c>
      <c r="V613" s="1">
        <v>3200000</v>
      </c>
    </row>
    <row r="614" spans="1:22" x14ac:dyDescent="0.25">
      <c r="A614" s="5">
        <f t="shared" si="58"/>
        <v>21563</v>
      </c>
      <c r="B614" s="1">
        <v>2</v>
      </c>
      <c r="C614" s="1" t="s">
        <v>31</v>
      </c>
      <c r="D614" s="1">
        <v>5</v>
      </c>
      <c r="E614" s="1" t="s">
        <v>302</v>
      </c>
      <c r="F614" s="1">
        <v>22</v>
      </c>
      <c r="G614" s="1">
        <v>4</v>
      </c>
      <c r="H614" s="1">
        <v>2</v>
      </c>
      <c r="I614" s="1">
        <v>50</v>
      </c>
      <c r="K614" s="1">
        <f>最重要的表!W279</f>
        <v>22617</v>
      </c>
      <c r="L614" s="1">
        <f>最重要的表!X279</f>
        <v>1357</v>
      </c>
      <c r="M614" s="1">
        <f>最重要的表!Y279</f>
        <v>1086</v>
      </c>
      <c r="N614" s="1">
        <f>最重要的表!Z279</f>
        <v>517</v>
      </c>
      <c r="O614" s="1">
        <f>最重要的表!AA279</f>
        <v>31</v>
      </c>
      <c r="P614" s="1">
        <f>最重要的表!AB279</f>
        <v>25</v>
      </c>
      <c r="Q614" s="1">
        <f t="shared" si="59"/>
        <v>63460</v>
      </c>
      <c r="R614" s="1">
        <f t="shared" si="60"/>
        <v>3806</v>
      </c>
      <c r="S614" s="1">
        <f t="shared" si="61"/>
        <v>3061</v>
      </c>
      <c r="T614" s="1">
        <v>17100</v>
      </c>
      <c r="U614" s="1">
        <v>0</v>
      </c>
      <c r="V614" s="1">
        <v>3600000</v>
      </c>
    </row>
    <row r="615" spans="1:22" x14ac:dyDescent="0.25">
      <c r="A615" s="5">
        <f t="shared" si="58"/>
        <v>21564</v>
      </c>
      <c r="B615" s="1">
        <v>2</v>
      </c>
      <c r="C615" s="1" t="s">
        <v>31</v>
      </c>
      <c r="D615" s="1">
        <v>5</v>
      </c>
      <c r="E615" s="1" t="s">
        <v>303</v>
      </c>
      <c r="F615" s="1">
        <v>23</v>
      </c>
      <c r="G615" s="1">
        <v>4</v>
      </c>
      <c r="H615" s="1">
        <v>3</v>
      </c>
      <c r="I615" s="1">
        <v>50</v>
      </c>
      <c r="K615" s="1">
        <f>最重要的表!W280</f>
        <v>23550</v>
      </c>
      <c r="L615" s="1">
        <f>最重要的表!X280</f>
        <v>1413</v>
      </c>
      <c r="M615" s="1">
        <f>最重要的表!Y280</f>
        <v>1131</v>
      </c>
      <c r="N615" s="1">
        <f>最重要的表!Z280</f>
        <v>550</v>
      </c>
      <c r="O615" s="1">
        <f>最重要的表!AA280</f>
        <v>33</v>
      </c>
      <c r="P615" s="1">
        <f>最重要的表!AB280</f>
        <v>27</v>
      </c>
      <c r="Q615" s="1">
        <f t="shared" si="59"/>
        <v>67000</v>
      </c>
      <c r="R615" s="1">
        <f t="shared" si="60"/>
        <v>4020</v>
      </c>
      <c r="S615" s="1">
        <f t="shared" si="61"/>
        <v>3264</v>
      </c>
      <c r="T615" s="1">
        <v>18600</v>
      </c>
      <c r="U615" s="1">
        <v>0</v>
      </c>
      <c r="V615" s="1">
        <v>4000000</v>
      </c>
    </row>
    <row r="616" spans="1:22" x14ac:dyDescent="0.25">
      <c r="A616" s="5">
        <f t="shared" si="58"/>
        <v>21565</v>
      </c>
      <c r="B616" s="1">
        <v>2</v>
      </c>
      <c r="C616" s="1" t="s">
        <v>31</v>
      </c>
      <c r="D616" s="1">
        <v>5</v>
      </c>
      <c r="E616" s="1" t="s">
        <v>304</v>
      </c>
      <c r="F616" s="1">
        <v>24</v>
      </c>
      <c r="G616" s="1">
        <v>4</v>
      </c>
      <c r="H616" s="1">
        <v>4</v>
      </c>
      <c r="I616" s="1">
        <v>60</v>
      </c>
      <c r="K616" s="1">
        <f>最重要的表!W281</f>
        <v>24484</v>
      </c>
      <c r="L616" s="1">
        <f>最重要的表!X281</f>
        <v>1469</v>
      </c>
      <c r="M616" s="1">
        <f>最重要的表!Y281</f>
        <v>1176</v>
      </c>
      <c r="N616" s="1">
        <f>最重要的表!Z281</f>
        <v>567</v>
      </c>
      <c r="O616" s="1">
        <f>最重要的表!AA281</f>
        <v>34</v>
      </c>
      <c r="P616" s="1">
        <f>最重要的表!AB281</f>
        <v>28</v>
      </c>
      <c r="Q616" s="1">
        <f t="shared" si="59"/>
        <v>69277</v>
      </c>
      <c r="R616" s="1">
        <f t="shared" si="60"/>
        <v>4155</v>
      </c>
      <c r="S616" s="1">
        <f t="shared" si="61"/>
        <v>3388</v>
      </c>
      <c r="T616" s="1">
        <v>20100</v>
      </c>
      <c r="U616" s="1">
        <v>8</v>
      </c>
      <c r="V616" s="1">
        <v>4400000</v>
      </c>
    </row>
    <row r="617" spans="1:22" x14ac:dyDescent="0.25">
      <c r="A617" s="5">
        <f t="shared" si="58"/>
        <v>21571</v>
      </c>
      <c r="B617" s="1">
        <v>2</v>
      </c>
      <c r="C617" s="1" t="s">
        <v>31</v>
      </c>
      <c r="D617" s="1">
        <v>5</v>
      </c>
      <c r="E617" s="1" t="s">
        <v>305</v>
      </c>
      <c r="F617" s="1">
        <v>25</v>
      </c>
      <c r="G617" s="1">
        <v>5</v>
      </c>
      <c r="H617" s="1">
        <v>0</v>
      </c>
      <c r="I617" s="1">
        <v>60</v>
      </c>
      <c r="K617" s="6">
        <f>最重要的表!W282</f>
        <v>26967</v>
      </c>
      <c r="L617" s="7">
        <f>最重要的表!X282</f>
        <v>1618</v>
      </c>
      <c r="M617" s="8">
        <f>最重要的表!Y282</f>
        <v>1295</v>
      </c>
      <c r="N617" s="6">
        <f>最重要的表!Z282</f>
        <v>617</v>
      </c>
      <c r="O617" s="7">
        <f>最重要的表!AA282</f>
        <v>37</v>
      </c>
      <c r="P617" s="8">
        <f>最重要的表!AB282</f>
        <v>30</v>
      </c>
      <c r="Q617" s="6">
        <f t="shared" si="59"/>
        <v>75710</v>
      </c>
      <c r="R617" s="7">
        <f t="shared" si="60"/>
        <v>4541</v>
      </c>
      <c r="S617" s="8">
        <f t="shared" si="61"/>
        <v>3665</v>
      </c>
      <c r="T617" s="6">
        <v>21600</v>
      </c>
      <c r="U617" s="7">
        <v>0</v>
      </c>
      <c r="V617" s="8">
        <v>4800000</v>
      </c>
    </row>
    <row r="618" spans="1:22" x14ac:dyDescent="0.25">
      <c r="A618" s="5">
        <f t="shared" si="58"/>
        <v>21572</v>
      </c>
      <c r="B618" s="1">
        <v>2</v>
      </c>
      <c r="C618" s="1" t="s">
        <v>31</v>
      </c>
      <c r="D618" s="1">
        <v>5</v>
      </c>
      <c r="E618" s="1" t="s">
        <v>306</v>
      </c>
      <c r="F618" s="1">
        <v>26</v>
      </c>
      <c r="G618" s="1">
        <v>5</v>
      </c>
      <c r="H618" s="1">
        <v>1</v>
      </c>
      <c r="I618" s="1">
        <v>60</v>
      </c>
      <c r="K618" s="1">
        <f>最重要的表!W283</f>
        <v>28184</v>
      </c>
      <c r="L618" s="1">
        <f>最重要的表!X283</f>
        <v>1691</v>
      </c>
      <c r="M618" s="1">
        <f>最重要的表!Y283</f>
        <v>1353</v>
      </c>
      <c r="N618" s="1">
        <f>最重要的表!Z283</f>
        <v>650</v>
      </c>
      <c r="O618" s="1">
        <f>最重要的表!AA283</f>
        <v>39</v>
      </c>
      <c r="P618" s="1">
        <f>最重要的表!AB283</f>
        <v>32</v>
      </c>
      <c r="Q618" s="1">
        <f t="shared" si="59"/>
        <v>79534</v>
      </c>
      <c r="R618" s="1">
        <f t="shared" si="60"/>
        <v>4772</v>
      </c>
      <c r="S618" s="1">
        <f t="shared" si="61"/>
        <v>3881</v>
      </c>
      <c r="T618" s="1">
        <v>23400</v>
      </c>
      <c r="U618" s="1">
        <v>0</v>
      </c>
      <c r="V618" s="1">
        <v>5200000</v>
      </c>
    </row>
    <row r="619" spans="1:22" x14ac:dyDescent="0.25">
      <c r="A619" s="5">
        <f t="shared" si="58"/>
        <v>21573</v>
      </c>
      <c r="B619" s="1">
        <v>2</v>
      </c>
      <c r="C619" s="1" t="s">
        <v>31</v>
      </c>
      <c r="D619" s="1">
        <v>5</v>
      </c>
      <c r="E619" s="1" t="s">
        <v>307</v>
      </c>
      <c r="F619" s="1">
        <v>27</v>
      </c>
      <c r="G619" s="1">
        <v>5</v>
      </c>
      <c r="H619" s="1">
        <v>2</v>
      </c>
      <c r="I619" s="1">
        <v>60</v>
      </c>
      <c r="K619" s="1">
        <f>最重要的表!W284</f>
        <v>29400</v>
      </c>
      <c r="L619" s="1">
        <f>最重要的表!X284</f>
        <v>1764</v>
      </c>
      <c r="M619" s="1">
        <f>最重要的表!Y284</f>
        <v>1412</v>
      </c>
      <c r="N619" s="1">
        <f>最重要的表!Z284</f>
        <v>684</v>
      </c>
      <c r="O619" s="1">
        <f>最重要的表!AA284</f>
        <v>41</v>
      </c>
      <c r="P619" s="1">
        <f>最重要的表!AB284</f>
        <v>33</v>
      </c>
      <c r="Q619" s="1">
        <f t="shared" si="59"/>
        <v>83436</v>
      </c>
      <c r="R619" s="1">
        <f t="shared" si="60"/>
        <v>5003</v>
      </c>
      <c r="S619" s="1">
        <f t="shared" si="61"/>
        <v>4019</v>
      </c>
      <c r="T619" s="1">
        <v>25200</v>
      </c>
      <c r="U619" s="1">
        <v>0</v>
      </c>
      <c r="V619" s="1">
        <v>5600000</v>
      </c>
    </row>
    <row r="620" spans="1:22" x14ac:dyDescent="0.25">
      <c r="A620" s="5">
        <f t="shared" si="58"/>
        <v>21574</v>
      </c>
      <c r="B620" s="1">
        <v>2</v>
      </c>
      <c r="C620" s="1" t="s">
        <v>31</v>
      </c>
      <c r="D620" s="1">
        <v>5</v>
      </c>
      <c r="E620" s="1" t="s">
        <v>308</v>
      </c>
      <c r="F620" s="1">
        <v>28</v>
      </c>
      <c r="G620" s="1">
        <v>5</v>
      </c>
      <c r="H620" s="1">
        <v>3</v>
      </c>
      <c r="I620" s="1">
        <v>60</v>
      </c>
      <c r="K620" s="1">
        <f>最重要的表!W285</f>
        <v>30617</v>
      </c>
      <c r="L620" s="1">
        <f>最重要的表!X285</f>
        <v>1837</v>
      </c>
      <c r="M620" s="1">
        <f>最重要的表!Y285</f>
        <v>1470</v>
      </c>
      <c r="N620" s="1">
        <f>最重要的表!Z285</f>
        <v>717</v>
      </c>
      <c r="O620" s="1">
        <f>最重要的表!AA285</f>
        <v>43</v>
      </c>
      <c r="P620" s="1">
        <f>最重要的表!AB285</f>
        <v>35</v>
      </c>
      <c r="Q620" s="1">
        <f t="shared" si="59"/>
        <v>87260</v>
      </c>
      <c r="R620" s="1">
        <f t="shared" si="60"/>
        <v>5234</v>
      </c>
      <c r="S620" s="1">
        <f t="shared" si="61"/>
        <v>4235</v>
      </c>
      <c r="T620" s="1">
        <v>27000</v>
      </c>
      <c r="U620" s="1">
        <v>0</v>
      </c>
      <c r="V620" s="1">
        <v>6000000</v>
      </c>
    </row>
    <row r="621" spans="1:22" x14ac:dyDescent="0.25">
      <c r="A621" s="5">
        <f t="shared" si="58"/>
        <v>21575</v>
      </c>
      <c r="B621" s="1">
        <v>2</v>
      </c>
      <c r="C621" s="1" t="s">
        <v>31</v>
      </c>
      <c r="D621" s="1">
        <v>5</v>
      </c>
      <c r="E621" s="1" t="s">
        <v>309</v>
      </c>
      <c r="F621" s="1">
        <v>29</v>
      </c>
      <c r="G621" s="1">
        <v>5</v>
      </c>
      <c r="H621" s="1">
        <v>4</v>
      </c>
      <c r="I621" s="1">
        <v>70</v>
      </c>
      <c r="K621" s="1">
        <f>最重要的表!W286</f>
        <v>31834</v>
      </c>
      <c r="L621" s="1">
        <f>最重要的表!X286</f>
        <v>1910</v>
      </c>
      <c r="M621" s="1">
        <f>最重要的表!Y286</f>
        <v>1528</v>
      </c>
      <c r="N621" s="1">
        <f>最重要的表!Z286</f>
        <v>767</v>
      </c>
      <c r="O621" s="1">
        <f>最重要的表!AA286</f>
        <v>46</v>
      </c>
      <c r="P621" s="1">
        <f>最重要的表!AB286</f>
        <v>37</v>
      </c>
      <c r="Q621" s="1">
        <f t="shared" si="59"/>
        <v>92427</v>
      </c>
      <c r="R621" s="1">
        <f t="shared" si="60"/>
        <v>5544</v>
      </c>
      <c r="S621" s="1">
        <f t="shared" si="61"/>
        <v>4451</v>
      </c>
      <c r="T621" s="1">
        <v>28800</v>
      </c>
      <c r="U621" s="1">
        <v>10</v>
      </c>
      <c r="V621" s="1">
        <v>6400000</v>
      </c>
    </row>
    <row r="622" spans="1:22" x14ac:dyDescent="0.25">
      <c r="A622" s="5">
        <f t="shared" si="58"/>
        <v>21581</v>
      </c>
      <c r="B622" s="1">
        <v>2</v>
      </c>
      <c r="C622" s="1" t="s">
        <v>31</v>
      </c>
      <c r="D622" s="1">
        <v>5</v>
      </c>
      <c r="E622" s="22" t="s">
        <v>388</v>
      </c>
      <c r="F622" s="1">
        <v>30</v>
      </c>
      <c r="G622" s="1">
        <v>6</v>
      </c>
      <c r="H622" s="1">
        <v>0</v>
      </c>
      <c r="I622" s="1">
        <v>70</v>
      </c>
      <c r="K622" s="6">
        <f>最重要的表!W287</f>
        <v>35067</v>
      </c>
      <c r="L622" s="7">
        <f>最重要的表!X287</f>
        <v>2104</v>
      </c>
      <c r="M622" s="8">
        <f>最重要的表!Y287</f>
        <v>1684</v>
      </c>
      <c r="N622" s="6">
        <f>最重要的表!Z287</f>
        <v>800</v>
      </c>
      <c r="O622" s="7">
        <f>最重要的表!AA287</f>
        <v>48</v>
      </c>
      <c r="P622" s="8">
        <f>最重要的表!AB287</f>
        <v>39</v>
      </c>
      <c r="Q622" s="6">
        <f t="shared" si="59"/>
        <v>98267</v>
      </c>
      <c r="R622" s="7">
        <f t="shared" si="60"/>
        <v>5896</v>
      </c>
      <c r="S622" s="8">
        <f t="shared" si="61"/>
        <v>4765</v>
      </c>
      <c r="T622" s="1">
        <v>30600</v>
      </c>
      <c r="U622" s="1">
        <v>0</v>
      </c>
      <c r="V622" s="8">
        <v>6800000</v>
      </c>
    </row>
    <row r="623" spans="1:22" x14ac:dyDescent="0.25">
      <c r="A623" s="5">
        <f t="shared" si="58"/>
        <v>21582</v>
      </c>
      <c r="B623" s="1">
        <v>2</v>
      </c>
      <c r="C623" s="1" t="s">
        <v>31</v>
      </c>
      <c r="D623" s="1">
        <v>5</v>
      </c>
      <c r="E623" s="1" t="s">
        <v>311</v>
      </c>
      <c r="F623" s="1">
        <v>31</v>
      </c>
      <c r="G623" s="1">
        <v>6</v>
      </c>
      <c r="H623" s="1">
        <v>1</v>
      </c>
      <c r="I623" s="1">
        <v>70</v>
      </c>
      <c r="K623" s="1">
        <f>最重要的表!W288</f>
        <v>36650</v>
      </c>
      <c r="L623" s="1">
        <f>最重要的表!X288</f>
        <v>2199</v>
      </c>
      <c r="M623" s="1">
        <f>最重要的表!Y288</f>
        <v>1760</v>
      </c>
      <c r="N623" s="1">
        <f>最重要的表!Z288</f>
        <v>834</v>
      </c>
      <c r="O623" s="1">
        <f>最重要的表!AA288</f>
        <v>50</v>
      </c>
      <c r="P623" s="1">
        <f>最重要的表!AB288</f>
        <v>40</v>
      </c>
      <c r="Q623" s="1">
        <f t="shared" si="59"/>
        <v>102536</v>
      </c>
      <c r="R623" s="1">
        <f t="shared" si="60"/>
        <v>6149</v>
      </c>
      <c r="S623" s="1">
        <f t="shared" si="61"/>
        <v>4920</v>
      </c>
      <c r="T623" s="1">
        <v>32400</v>
      </c>
      <c r="U623" s="1">
        <v>0</v>
      </c>
      <c r="V623" s="1">
        <v>7200000</v>
      </c>
    </row>
    <row r="624" spans="1:22" x14ac:dyDescent="0.25">
      <c r="A624" s="5">
        <f t="shared" si="58"/>
        <v>21583</v>
      </c>
      <c r="B624" s="1">
        <v>2</v>
      </c>
      <c r="C624" s="1" t="s">
        <v>31</v>
      </c>
      <c r="D624" s="1">
        <v>5</v>
      </c>
      <c r="E624" s="1" t="s">
        <v>312</v>
      </c>
      <c r="F624" s="1">
        <v>32</v>
      </c>
      <c r="G624" s="1">
        <v>6</v>
      </c>
      <c r="H624" s="1">
        <v>2</v>
      </c>
      <c r="I624" s="1">
        <v>70</v>
      </c>
      <c r="K624" s="1">
        <f>最重要的表!W289</f>
        <v>38234</v>
      </c>
      <c r="L624" s="1">
        <f>最重要的表!X289</f>
        <v>2294</v>
      </c>
      <c r="M624" s="1">
        <f>最重要的表!Y289</f>
        <v>1836</v>
      </c>
      <c r="N624" s="1">
        <f>最重要的表!Z289</f>
        <v>867</v>
      </c>
      <c r="O624" s="1">
        <f>最重要的表!AA289</f>
        <v>52</v>
      </c>
      <c r="P624" s="1">
        <f>最重要的表!AB289</f>
        <v>42</v>
      </c>
      <c r="Q624" s="1">
        <f t="shared" si="59"/>
        <v>106727</v>
      </c>
      <c r="R624" s="1">
        <f t="shared" si="60"/>
        <v>6402</v>
      </c>
      <c r="S624" s="1">
        <f t="shared" si="61"/>
        <v>5154</v>
      </c>
      <c r="T624" s="1">
        <v>34200</v>
      </c>
      <c r="U624" s="1">
        <v>0</v>
      </c>
      <c r="V624" s="1">
        <v>7600000</v>
      </c>
    </row>
    <row r="625" spans="1:22" x14ac:dyDescent="0.25">
      <c r="A625" s="5">
        <f t="shared" si="58"/>
        <v>21584</v>
      </c>
      <c r="B625" s="1">
        <v>2</v>
      </c>
      <c r="C625" s="1" t="s">
        <v>31</v>
      </c>
      <c r="D625" s="1">
        <v>5</v>
      </c>
      <c r="E625" s="1" t="s">
        <v>313</v>
      </c>
      <c r="F625" s="1">
        <v>33</v>
      </c>
      <c r="G625" s="1">
        <v>6</v>
      </c>
      <c r="H625" s="1">
        <v>3</v>
      </c>
      <c r="I625" s="1">
        <v>70</v>
      </c>
      <c r="K625" s="1">
        <f>最重要的表!W290</f>
        <v>39817</v>
      </c>
      <c r="L625" s="1">
        <f>最重要的表!X290</f>
        <v>2389</v>
      </c>
      <c r="M625" s="1">
        <f>最重要的表!Y290</f>
        <v>1912</v>
      </c>
      <c r="N625" s="1">
        <f>最重要的表!Z290</f>
        <v>900</v>
      </c>
      <c r="O625" s="1">
        <f>最重要的表!AA290</f>
        <v>54</v>
      </c>
      <c r="P625" s="1">
        <f>最重要的表!AB290</f>
        <v>44</v>
      </c>
      <c r="Q625" s="1">
        <f t="shared" si="59"/>
        <v>110917</v>
      </c>
      <c r="R625" s="1">
        <f t="shared" si="60"/>
        <v>6655</v>
      </c>
      <c r="S625" s="1">
        <f t="shared" si="61"/>
        <v>5388</v>
      </c>
      <c r="T625" s="1">
        <v>36000</v>
      </c>
      <c r="U625" s="1">
        <v>0</v>
      </c>
      <c r="V625" s="1">
        <v>8000000</v>
      </c>
    </row>
    <row r="626" spans="1:22" x14ac:dyDescent="0.25">
      <c r="A626" s="5">
        <f t="shared" si="58"/>
        <v>21585</v>
      </c>
      <c r="B626" s="1">
        <v>2</v>
      </c>
      <c r="C626" s="1" t="s">
        <v>31</v>
      </c>
      <c r="D626" s="1">
        <v>5</v>
      </c>
      <c r="E626" s="1" t="s">
        <v>314</v>
      </c>
      <c r="F626" s="1">
        <v>34</v>
      </c>
      <c r="G626" s="1">
        <v>6</v>
      </c>
      <c r="H626" s="1">
        <v>4</v>
      </c>
      <c r="I626" s="1">
        <v>80</v>
      </c>
      <c r="K626" s="1">
        <f>最重要的表!W291</f>
        <v>41400</v>
      </c>
      <c r="L626" s="1">
        <f>最重要的表!X291</f>
        <v>2484</v>
      </c>
      <c r="M626" s="1">
        <f>最重要的表!Y291</f>
        <v>1988</v>
      </c>
      <c r="N626" s="1">
        <f>最重要的表!Z291</f>
        <v>950</v>
      </c>
      <c r="O626" s="1">
        <f>最重要的表!AA291</f>
        <v>57</v>
      </c>
      <c r="P626" s="1">
        <f>最重要的表!AB291</f>
        <v>46</v>
      </c>
      <c r="Q626" s="1">
        <f t="shared" si="59"/>
        <v>116450</v>
      </c>
      <c r="R626" s="1">
        <f t="shared" si="60"/>
        <v>6987</v>
      </c>
      <c r="S626" s="1">
        <f t="shared" si="61"/>
        <v>5622</v>
      </c>
      <c r="T626" s="1">
        <v>36600</v>
      </c>
      <c r="U626" s="1">
        <v>12</v>
      </c>
      <c r="V626" s="1">
        <v>8000000</v>
      </c>
    </row>
    <row r="627" spans="1:22" x14ac:dyDescent="0.25">
      <c r="A627" s="5">
        <f t="shared" si="58"/>
        <v>21591</v>
      </c>
      <c r="B627" s="1">
        <v>2</v>
      </c>
      <c r="C627" s="1" t="s">
        <v>31</v>
      </c>
      <c r="D627" s="1">
        <v>5</v>
      </c>
      <c r="E627" s="1" t="s">
        <v>315</v>
      </c>
      <c r="F627" s="1">
        <v>35</v>
      </c>
      <c r="G627" s="1">
        <v>7</v>
      </c>
      <c r="H627" s="1">
        <v>0</v>
      </c>
      <c r="I627" s="1">
        <v>80</v>
      </c>
      <c r="K627" s="6">
        <f>最重要的表!W292</f>
        <v>45584</v>
      </c>
      <c r="L627" s="7">
        <f>最重要的表!X292</f>
        <v>2735</v>
      </c>
      <c r="M627" s="8">
        <f>最重要的表!Y292</f>
        <v>2188</v>
      </c>
      <c r="N627" s="6">
        <f>最重要的表!Z292</f>
        <v>1034</v>
      </c>
      <c r="O627" s="7">
        <f>最重要的表!AA292</f>
        <v>62</v>
      </c>
      <c r="P627" s="8">
        <f>最重要的表!AB292</f>
        <v>50</v>
      </c>
      <c r="Q627" s="6">
        <f t="shared" si="59"/>
        <v>127270</v>
      </c>
      <c r="R627" s="7">
        <f t="shared" si="60"/>
        <v>7633</v>
      </c>
      <c r="S627" s="8">
        <f t="shared" si="61"/>
        <v>6138</v>
      </c>
      <c r="T627" s="1">
        <v>37200</v>
      </c>
      <c r="U627" s="1">
        <v>0</v>
      </c>
      <c r="V627" s="1">
        <v>8100000</v>
      </c>
    </row>
    <row r="628" spans="1:22" x14ac:dyDescent="0.25">
      <c r="A628" s="5">
        <f t="shared" si="58"/>
        <v>21592</v>
      </c>
      <c r="B628" s="1">
        <v>2</v>
      </c>
      <c r="C628" s="1" t="s">
        <v>31</v>
      </c>
      <c r="D628" s="1">
        <v>5</v>
      </c>
      <c r="E628" s="1" t="s">
        <v>316</v>
      </c>
      <c r="F628" s="1">
        <v>36</v>
      </c>
      <c r="G628" s="1">
        <v>7</v>
      </c>
      <c r="H628" s="1">
        <v>1</v>
      </c>
      <c r="I628" s="1">
        <v>80</v>
      </c>
      <c r="K628" s="1">
        <f>最重要的表!W293</f>
        <v>47650</v>
      </c>
      <c r="L628" s="1">
        <f>最重要的表!X293</f>
        <v>2859</v>
      </c>
      <c r="M628" s="1">
        <f>最重要的表!Y293</f>
        <v>2288</v>
      </c>
      <c r="N628" s="1">
        <f>最重要的表!Z293</f>
        <v>1084</v>
      </c>
      <c r="O628" s="1">
        <f>最重要的表!AA293</f>
        <v>65</v>
      </c>
      <c r="P628" s="1">
        <f>最重要的表!AB293</f>
        <v>52</v>
      </c>
      <c r="Q628" s="1">
        <f t="shared" si="59"/>
        <v>133286</v>
      </c>
      <c r="R628" s="1">
        <f t="shared" si="60"/>
        <v>7994</v>
      </c>
      <c r="S628" s="1">
        <f t="shared" si="61"/>
        <v>6396</v>
      </c>
      <c r="T628" s="1">
        <v>37800</v>
      </c>
      <c r="U628" s="1">
        <v>0</v>
      </c>
      <c r="V628" s="1">
        <v>8200000</v>
      </c>
    </row>
    <row r="629" spans="1:22" x14ac:dyDescent="0.25">
      <c r="A629" s="5">
        <f t="shared" si="58"/>
        <v>21593</v>
      </c>
      <c r="B629" s="1">
        <v>2</v>
      </c>
      <c r="C629" s="1" t="s">
        <v>31</v>
      </c>
      <c r="D629" s="1">
        <v>5</v>
      </c>
      <c r="E629" s="1" t="s">
        <v>317</v>
      </c>
      <c r="F629" s="1">
        <v>37</v>
      </c>
      <c r="G629" s="1">
        <v>7</v>
      </c>
      <c r="H629" s="1">
        <v>2</v>
      </c>
      <c r="I629" s="1">
        <v>80</v>
      </c>
      <c r="K629" s="1">
        <f>最重要的表!W294</f>
        <v>49717</v>
      </c>
      <c r="L629" s="1">
        <f>最重要的表!X294</f>
        <v>2983</v>
      </c>
      <c r="M629" s="1">
        <f>最重要的表!Y294</f>
        <v>2387</v>
      </c>
      <c r="N629" s="1">
        <f>最重要的表!Z294</f>
        <v>1134</v>
      </c>
      <c r="O629" s="1">
        <f>最重要的表!AA294</f>
        <v>68</v>
      </c>
      <c r="P629" s="1">
        <f>最重要的表!AB294</f>
        <v>55</v>
      </c>
      <c r="Q629" s="1">
        <f t="shared" si="59"/>
        <v>139303</v>
      </c>
      <c r="R629" s="1">
        <f t="shared" si="60"/>
        <v>8355</v>
      </c>
      <c r="S629" s="1">
        <f t="shared" si="61"/>
        <v>6732</v>
      </c>
      <c r="T629" s="1">
        <v>38400</v>
      </c>
      <c r="U629" s="1">
        <v>0</v>
      </c>
      <c r="V629" s="1">
        <v>8300000</v>
      </c>
    </row>
    <row r="630" spans="1:22" x14ac:dyDescent="0.25">
      <c r="A630" s="5">
        <f t="shared" si="58"/>
        <v>21594</v>
      </c>
      <c r="B630" s="1">
        <v>2</v>
      </c>
      <c r="C630" s="1" t="s">
        <v>31</v>
      </c>
      <c r="D630" s="1">
        <v>5</v>
      </c>
      <c r="E630" s="1" t="s">
        <v>318</v>
      </c>
      <c r="F630" s="1">
        <v>38</v>
      </c>
      <c r="G630" s="1">
        <v>7</v>
      </c>
      <c r="H630" s="1">
        <v>3</v>
      </c>
      <c r="I630" s="1">
        <v>80</v>
      </c>
      <c r="K630" s="1">
        <f>最重要的表!W295</f>
        <v>51784</v>
      </c>
      <c r="L630" s="1">
        <f>最重要的表!X295</f>
        <v>3107</v>
      </c>
      <c r="M630" s="1">
        <f>最重要的表!Y295</f>
        <v>2486</v>
      </c>
      <c r="N630" s="1">
        <f>最重要的表!Z295</f>
        <v>1184</v>
      </c>
      <c r="O630" s="1">
        <f>最重要的表!AA295</f>
        <v>71</v>
      </c>
      <c r="P630" s="1">
        <f>最重要的表!AB295</f>
        <v>57</v>
      </c>
      <c r="Q630" s="1">
        <f t="shared" si="59"/>
        <v>145320</v>
      </c>
      <c r="R630" s="1">
        <f t="shared" si="60"/>
        <v>8716</v>
      </c>
      <c r="S630" s="1">
        <f t="shared" si="61"/>
        <v>6989</v>
      </c>
      <c r="T630" s="1">
        <v>39000</v>
      </c>
      <c r="U630" s="1">
        <v>0</v>
      </c>
      <c r="V630" s="1">
        <v>8400000</v>
      </c>
    </row>
    <row r="631" spans="1:22" x14ac:dyDescent="0.25">
      <c r="A631" s="5">
        <f t="shared" si="58"/>
        <v>21595</v>
      </c>
      <c r="B631" s="1">
        <v>2</v>
      </c>
      <c r="C631" s="1" t="s">
        <v>31</v>
      </c>
      <c r="D631" s="1">
        <v>5</v>
      </c>
      <c r="E631" s="1" t="s">
        <v>319</v>
      </c>
      <c r="F631" s="1">
        <v>39</v>
      </c>
      <c r="G631" s="1">
        <v>7</v>
      </c>
      <c r="H631" s="1">
        <v>4</v>
      </c>
      <c r="I631" s="1">
        <v>84</v>
      </c>
      <c r="K631" s="1">
        <f>最重要的表!W296</f>
        <v>53850</v>
      </c>
      <c r="L631" s="1">
        <f>最重要的表!X296</f>
        <v>3231</v>
      </c>
      <c r="M631" s="1">
        <f>最重要的表!Y296</f>
        <v>2585</v>
      </c>
      <c r="N631" s="1">
        <f>最重要的表!Z296</f>
        <v>1234</v>
      </c>
      <c r="O631" s="1">
        <f>最重要的表!AA296</f>
        <v>74</v>
      </c>
      <c r="P631" s="1">
        <f>最重要的表!AB296</f>
        <v>60</v>
      </c>
      <c r="Q631" s="1">
        <f t="shared" si="59"/>
        <v>151336</v>
      </c>
      <c r="R631" s="1">
        <f t="shared" si="60"/>
        <v>9077</v>
      </c>
      <c r="S631" s="1">
        <f t="shared" si="61"/>
        <v>7325</v>
      </c>
      <c r="T631" s="1">
        <v>39600</v>
      </c>
      <c r="U631" s="1">
        <v>14</v>
      </c>
      <c r="V631" s="1">
        <v>8500000</v>
      </c>
    </row>
    <row r="632" spans="1:22" x14ac:dyDescent="0.25">
      <c r="A632" s="5">
        <f t="shared" si="58"/>
        <v>21601</v>
      </c>
      <c r="B632" s="1">
        <v>2</v>
      </c>
      <c r="C632" s="1" t="s">
        <v>31</v>
      </c>
      <c r="D632" s="1">
        <v>5</v>
      </c>
      <c r="E632" s="1" t="s">
        <v>320</v>
      </c>
      <c r="F632" s="1">
        <v>40</v>
      </c>
      <c r="G632" s="1">
        <v>8</v>
      </c>
      <c r="H632" s="1">
        <v>0</v>
      </c>
      <c r="I632" s="1">
        <v>84</v>
      </c>
      <c r="K632" s="6">
        <f>最重要的表!W297</f>
        <v>59267</v>
      </c>
      <c r="L632" s="7">
        <f>最重要的表!X297</f>
        <v>3556</v>
      </c>
      <c r="M632" s="8">
        <f>最重要的表!Y297</f>
        <v>2845</v>
      </c>
      <c r="N632" s="6">
        <f>最重要的表!Z297</f>
        <v>1350</v>
      </c>
      <c r="O632" s="7">
        <f>最重要的表!AA297</f>
        <v>81</v>
      </c>
      <c r="P632" s="8">
        <f>最重要的表!AB297</f>
        <v>65</v>
      </c>
      <c r="Q632" s="6">
        <f t="shared" si="59"/>
        <v>165917</v>
      </c>
      <c r="R632" s="7">
        <f t="shared" si="60"/>
        <v>9955</v>
      </c>
      <c r="S632" s="8">
        <f t="shared" si="61"/>
        <v>7980</v>
      </c>
      <c r="T632" s="1">
        <v>40200</v>
      </c>
      <c r="U632" s="1">
        <v>0</v>
      </c>
      <c r="V632" s="1">
        <v>8600000</v>
      </c>
    </row>
    <row r="633" spans="1:22" x14ac:dyDescent="0.25">
      <c r="A633" s="5">
        <f t="shared" si="58"/>
        <v>21602</v>
      </c>
      <c r="B633" s="1">
        <v>2</v>
      </c>
      <c r="C633" s="1" t="s">
        <v>31</v>
      </c>
      <c r="D633" s="1">
        <v>5</v>
      </c>
      <c r="E633" s="1" t="s">
        <v>321</v>
      </c>
      <c r="F633" s="1">
        <v>41</v>
      </c>
      <c r="G633" s="1">
        <v>8</v>
      </c>
      <c r="H633" s="1">
        <v>1</v>
      </c>
      <c r="I633" s="1">
        <v>84</v>
      </c>
      <c r="K633" s="1">
        <f>最重要的表!W298</f>
        <v>61950</v>
      </c>
      <c r="L633" s="1">
        <f>最重要的表!X298</f>
        <v>3717</v>
      </c>
      <c r="M633" s="1">
        <f>最重要的表!Y298</f>
        <v>2974</v>
      </c>
      <c r="N633" s="1">
        <f>最重要的表!Z298</f>
        <v>1434</v>
      </c>
      <c r="O633" s="1">
        <f>最重要的表!AA298</f>
        <v>86</v>
      </c>
      <c r="P633" s="1">
        <f>最重要的表!AB298</f>
        <v>69</v>
      </c>
      <c r="Q633" s="1">
        <f t="shared" si="59"/>
        <v>175236</v>
      </c>
      <c r="R633" s="1">
        <f t="shared" si="60"/>
        <v>10511</v>
      </c>
      <c r="S633" s="1">
        <f t="shared" si="61"/>
        <v>8425</v>
      </c>
      <c r="T633" s="1">
        <v>40800</v>
      </c>
      <c r="U633" s="1">
        <v>0</v>
      </c>
      <c r="V633" s="1">
        <v>8700000</v>
      </c>
    </row>
    <row r="634" spans="1:22" x14ac:dyDescent="0.25">
      <c r="A634" s="5">
        <f t="shared" si="58"/>
        <v>21603</v>
      </c>
      <c r="B634" s="1">
        <v>2</v>
      </c>
      <c r="C634" s="1" t="s">
        <v>31</v>
      </c>
      <c r="D634" s="1">
        <v>5</v>
      </c>
      <c r="E634" s="1" t="s">
        <v>322</v>
      </c>
      <c r="F634" s="1">
        <v>42</v>
      </c>
      <c r="G634" s="1">
        <v>8</v>
      </c>
      <c r="H634" s="1">
        <v>2</v>
      </c>
      <c r="I634" s="1">
        <v>84</v>
      </c>
      <c r="K634" s="1">
        <f>最重要的表!W299</f>
        <v>64634</v>
      </c>
      <c r="L634" s="1">
        <f>最重要的表!X299</f>
        <v>3878</v>
      </c>
      <c r="M634" s="1">
        <f>最重要的表!Y299</f>
        <v>3103</v>
      </c>
      <c r="N634" s="1">
        <f>最重要的表!Z299</f>
        <v>1500</v>
      </c>
      <c r="O634" s="1">
        <f>最重要的表!AA299</f>
        <v>90</v>
      </c>
      <c r="P634" s="1">
        <f>最重要的表!AB299</f>
        <v>72</v>
      </c>
      <c r="Q634" s="1">
        <f t="shared" si="59"/>
        <v>183134</v>
      </c>
      <c r="R634" s="1">
        <f t="shared" si="60"/>
        <v>10988</v>
      </c>
      <c r="S634" s="1">
        <f t="shared" si="61"/>
        <v>8791</v>
      </c>
      <c r="T634" s="1">
        <v>41400</v>
      </c>
      <c r="U634" s="1">
        <v>0</v>
      </c>
      <c r="V634" s="1">
        <v>8800000</v>
      </c>
    </row>
    <row r="635" spans="1:22" x14ac:dyDescent="0.25">
      <c r="A635" s="5">
        <f t="shared" si="58"/>
        <v>21604</v>
      </c>
      <c r="B635" s="1">
        <v>2</v>
      </c>
      <c r="C635" s="1" t="s">
        <v>31</v>
      </c>
      <c r="D635" s="1">
        <v>5</v>
      </c>
      <c r="E635" s="1" t="s">
        <v>323</v>
      </c>
      <c r="F635" s="1">
        <v>43</v>
      </c>
      <c r="G635" s="1">
        <v>8</v>
      </c>
      <c r="H635" s="1">
        <v>3</v>
      </c>
      <c r="I635" s="1">
        <v>84</v>
      </c>
      <c r="K635" s="1">
        <f>最重要的表!W300</f>
        <v>67317</v>
      </c>
      <c r="L635" s="1">
        <f>最重要的表!X300</f>
        <v>4039</v>
      </c>
      <c r="M635" s="1">
        <f>最重要的表!Y300</f>
        <v>3232</v>
      </c>
      <c r="N635" s="1">
        <f>最重要的表!Z300</f>
        <v>1567</v>
      </c>
      <c r="O635" s="1">
        <f>最重要的表!AA300</f>
        <v>94</v>
      </c>
      <c r="P635" s="1">
        <f>最重要的表!AB300</f>
        <v>76</v>
      </c>
      <c r="Q635" s="1">
        <f t="shared" si="59"/>
        <v>191110</v>
      </c>
      <c r="R635" s="1">
        <f t="shared" si="60"/>
        <v>11465</v>
      </c>
      <c r="S635" s="1">
        <f t="shared" si="61"/>
        <v>9236</v>
      </c>
      <c r="T635" s="1">
        <v>42000</v>
      </c>
      <c r="U635" s="1">
        <v>0</v>
      </c>
      <c r="V635" s="1">
        <v>8900000</v>
      </c>
    </row>
    <row r="636" spans="1:22" x14ac:dyDescent="0.25">
      <c r="A636" s="5">
        <f t="shared" si="58"/>
        <v>21605</v>
      </c>
      <c r="B636" s="1">
        <v>2</v>
      </c>
      <c r="C636" s="1" t="s">
        <v>31</v>
      </c>
      <c r="D636" s="1">
        <v>5</v>
      </c>
      <c r="E636" s="1" t="s">
        <v>324</v>
      </c>
      <c r="F636" s="1">
        <v>44</v>
      </c>
      <c r="G636" s="1">
        <v>8</v>
      </c>
      <c r="H636" s="1">
        <v>4</v>
      </c>
      <c r="I636" s="1">
        <v>87</v>
      </c>
      <c r="K636" s="1">
        <f>最重要的表!W301</f>
        <v>70000</v>
      </c>
      <c r="L636" s="1">
        <f>最重要的表!X301</f>
        <v>4200</v>
      </c>
      <c r="M636" s="1">
        <f>最重要的表!Y301</f>
        <v>3360</v>
      </c>
      <c r="N636" s="1">
        <f>最重要的表!Z301</f>
        <v>1650</v>
      </c>
      <c r="O636" s="1">
        <f>最重要的表!AA301</f>
        <v>99</v>
      </c>
      <c r="P636" s="1">
        <f>最重要的表!AB301</f>
        <v>80</v>
      </c>
      <c r="Q636" s="1">
        <f t="shared" si="59"/>
        <v>200350</v>
      </c>
      <c r="R636" s="1">
        <f t="shared" si="60"/>
        <v>12021</v>
      </c>
      <c r="S636" s="1">
        <f t="shared" si="61"/>
        <v>9680</v>
      </c>
      <c r="T636" s="1">
        <v>42600</v>
      </c>
      <c r="U636" s="1">
        <v>16</v>
      </c>
      <c r="V636" s="1">
        <v>9000000</v>
      </c>
    </row>
    <row r="637" spans="1:22" x14ac:dyDescent="0.25">
      <c r="A637" s="5">
        <f t="shared" si="58"/>
        <v>21611</v>
      </c>
      <c r="B637" s="1">
        <v>2</v>
      </c>
      <c r="C637" s="1" t="s">
        <v>31</v>
      </c>
      <c r="D637" s="1">
        <v>5</v>
      </c>
      <c r="E637" s="1" t="s">
        <v>325</v>
      </c>
      <c r="F637" s="1">
        <v>45</v>
      </c>
      <c r="G637" s="1">
        <v>9</v>
      </c>
      <c r="H637" s="1">
        <v>0</v>
      </c>
      <c r="I637" s="1">
        <v>87</v>
      </c>
      <c r="K637" s="6">
        <f>最重要的表!W302</f>
        <v>77050</v>
      </c>
      <c r="L637" s="7">
        <f>最重要的表!X302</f>
        <v>4623</v>
      </c>
      <c r="M637" s="8">
        <f>最重要的表!Y302</f>
        <v>3699</v>
      </c>
      <c r="N637" s="6">
        <f>最重要的表!Z302</f>
        <v>1767</v>
      </c>
      <c r="O637" s="7">
        <f>最重要的表!AA302</f>
        <v>106</v>
      </c>
      <c r="P637" s="8">
        <f>最重要的表!AB302</f>
        <v>85</v>
      </c>
      <c r="Q637" s="6">
        <f t="shared" si="59"/>
        <v>216643</v>
      </c>
      <c r="R637" s="7">
        <f t="shared" si="60"/>
        <v>12997</v>
      </c>
      <c r="S637" s="8">
        <f t="shared" si="61"/>
        <v>10414</v>
      </c>
      <c r="T637" s="1">
        <v>43200</v>
      </c>
      <c r="U637" s="1">
        <v>0</v>
      </c>
      <c r="V637" s="1">
        <v>9100000</v>
      </c>
    </row>
    <row r="638" spans="1:22" x14ac:dyDescent="0.25">
      <c r="A638" s="5">
        <f t="shared" si="58"/>
        <v>21612</v>
      </c>
      <c r="B638" s="1">
        <v>2</v>
      </c>
      <c r="C638" s="1" t="s">
        <v>31</v>
      </c>
      <c r="D638" s="1">
        <v>5</v>
      </c>
      <c r="E638" s="1" t="s">
        <v>326</v>
      </c>
      <c r="F638" s="1">
        <v>46</v>
      </c>
      <c r="G638" s="1">
        <v>9</v>
      </c>
      <c r="H638" s="1">
        <v>1</v>
      </c>
      <c r="I638" s="1">
        <v>87</v>
      </c>
      <c r="K638" s="1">
        <f>最重要的表!W303</f>
        <v>80534</v>
      </c>
      <c r="L638" s="1">
        <f>最重要的表!X303</f>
        <v>4832</v>
      </c>
      <c r="M638" s="1">
        <f>最重要的表!Y303</f>
        <v>3866</v>
      </c>
      <c r="N638" s="1">
        <f>最重要的表!Z303</f>
        <v>1850</v>
      </c>
      <c r="O638" s="1">
        <f>最重要的表!AA303</f>
        <v>111</v>
      </c>
      <c r="P638" s="1">
        <f>最重要的表!AB303</f>
        <v>89</v>
      </c>
      <c r="Q638" s="1">
        <f t="shared" si="59"/>
        <v>226684</v>
      </c>
      <c r="R638" s="1">
        <f t="shared" si="60"/>
        <v>13601</v>
      </c>
      <c r="S638" s="1">
        <f t="shared" si="61"/>
        <v>10897</v>
      </c>
      <c r="T638" s="1">
        <v>43800</v>
      </c>
      <c r="U638" s="1">
        <v>0</v>
      </c>
      <c r="V638" s="1">
        <v>9200000</v>
      </c>
    </row>
    <row r="639" spans="1:22" x14ac:dyDescent="0.25">
      <c r="A639" s="5">
        <f t="shared" si="58"/>
        <v>21613</v>
      </c>
      <c r="B639" s="1">
        <v>2</v>
      </c>
      <c r="C639" s="1" t="s">
        <v>31</v>
      </c>
      <c r="D639" s="1">
        <v>5</v>
      </c>
      <c r="E639" s="1" t="s">
        <v>327</v>
      </c>
      <c r="F639" s="1">
        <v>47</v>
      </c>
      <c r="G639" s="1">
        <v>9</v>
      </c>
      <c r="H639" s="1">
        <v>2</v>
      </c>
      <c r="I639" s="1">
        <v>87</v>
      </c>
      <c r="K639" s="1">
        <f>最重要的表!W304</f>
        <v>84017</v>
      </c>
      <c r="L639" s="1">
        <f>最重要的表!X304</f>
        <v>5041</v>
      </c>
      <c r="M639" s="1">
        <f>最重要的表!Y304</f>
        <v>4033</v>
      </c>
      <c r="N639" s="1">
        <f>最重要的表!Z304</f>
        <v>1934</v>
      </c>
      <c r="O639" s="1">
        <f>最重要的表!AA304</f>
        <v>116</v>
      </c>
      <c r="P639" s="1">
        <f>最重要的表!AB304</f>
        <v>93</v>
      </c>
      <c r="Q639" s="1">
        <f t="shared" si="59"/>
        <v>236803</v>
      </c>
      <c r="R639" s="1">
        <f t="shared" si="60"/>
        <v>14205</v>
      </c>
      <c r="S639" s="1">
        <f t="shared" si="61"/>
        <v>11380</v>
      </c>
      <c r="T639" s="1">
        <v>44400</v>
      </c>
      <c r="U639" s="1">
        <v>0</v>
      </c>
      <c r="V639" s="1">
        <v>9300000</v>
      </c>
    </row>
    <row r="640" spans="1:22" x14ac:dyDescent="0.25">
      <c r="A640" s="5">
        <f t="shared" si="58"/>
        <v>21614</v>
      </c>
      <c r="B640" s="1">
        <v>2</v>
      </c>
      <c r="C640" s="1" t="s">
        <v>31</v>
      </c>
      <c r="D640" s="1">
        <v>5</v>
      </c>
      <c r="E640" s="1" t="s">
        <v>328</v>
      </c>
      <c r="F640" s="1">
        <v>48</v>
      </c>
      <c r="G640" s="1">
        <v>9</v>
      </c>
      <c r="H640" s="1">
        <v>3</v>
      </c>
      <c r="I640" s="1">
        <v>87</v>
      </c>
      <c r="K640" s="1">
        <f>最重要的表!W305</f>
        <v>87500</v>
      </c>
      <c r="L640" s="1">
        <f>最重要的表!X305</f>
        <v>5250</v>
      </c>
      <c r="M640" s="1">
        <f>最重要的表!Y305</f>
        <v>4200</v>
      </c>
      <c r="N640" s="1">
        <f>最重要的表!Z305</f>
        <v>2017</v>
      </c>
      <c r="O640" s="1">
        <f>最重要的表!AA305</f>
        <v>121</v>
      </c>
      <c r="P640" s="1">
        <f>最重要的表!AB305</f>
        <v>97</v>
      </c>
      <c r="Q640" s="1">
        <f t="shared" si="59"/>
        <v>246843</v>
      </c>
      <c r="R640" s="1">
        <f t="shared" si="60"/>
        <v>14809</v>
      </c>
      <c r="S640" s="1">
        <f t="shared" si="61"/>
        <v>11863</v>
      </c>
      <c r="T640" s="1">
        <v>45000</v>
      </c>
      <c r="U640" s="1">
        <v>0</v>
      </c>
      <c r="V640" s="1">
        <v>9400000</v>
      </c>
    </row>
    <row r="641" spans="1:22" x14ac:dyDescent="0.25">
      <c r="A641" s="5">
        <f t="shared" si="58"/>
        <v>21615</v>
      </c>
      <c r="B641" s="1">
        <v>2</v>
      </c>
      <c r="C641" s="1" t="s">
        <v>31</v>
      </c>
      <c r="D641" s="1">
        <v>5</v>
      </c>
      <c r="E641" s="1" t="s">
        <v>329</v>
      </c>
      <c r="F641" s="1">
        <v>49</v>
      </c>
      <c r="G641" s="1">
        <v>9</v>
      </c>
      <c r="H641" s="1">
        <v>4</v>
      </c>
      <c r="I641" s="1">
        <v>90</v>
      </c>
      <c r="K641" s="1">
        <f>最重要的表!W306</f>
        <v>90984</v>
      </c>
      <c r="L641" s="1">
        <f>最重要的表!X306</f>
        <v>5459</v>
      </c>
      <c r="M641" s="1">
        <f>最重要的表!Y306</f>
        <v>4368</v>
      </c>
      <c r="N641" s="1">
        <f>最重要的表!Z306</f>
        <v>2100</v>
      </c>
      <c r="O641" s="1">
        <f>最重要的表!AA306</f>
        <v>126</v>
      </c>
      <c r="P641" s="1">
        <f>最重要的表!AB306</f>
        <v>101</v>
      </c>
      <c r="Q641" s="1">
        <f t="shared" si="59"/>
        <v>256884</v>
      </c>
      <c r="R641" s="1">
        <f t="shared" si="60"/>
        <v>15413</v>
      </c>
      <c r="S641" s="1">
        <f t="shared" si="61"/>
        <v>12347</v>
      </c>
      <c r="T641" s="1">
        <v>45600</v>
      </c>
      <c r="U641" s="1">
        <v>18</v>
      </c>
      <c r="V641" s="1">
        <v>9500000</v>
      </c>
    </row>
    <row r="642" spans="1:22" x14ac:dyDescent="0.25">
      <c r="A642" s="5">
        <f t="shared" si="58"/>
        <v>21621</v>
      </c>
      <c r="B642" s="1">
        <v>2</v>
      </c>
      <c r="C642" s="1" t="s">
        <v>31</v>
      </c>
      <c r="D642" s="1">
        <v>5</v>
      </c>
      <c r="E642" s="1" t="s">
        <v>330</v>
      </c>
      <c r="F642" s="1">
        <v>50</v>
      </c>
      <c r="G642" s="1">
        <v>10</v>
      </c>
      <c r="H642" s="1">
        <v>0</v>
      </c>
      <c r="I642" s="1">
        <v>0</v>
      </c>
      <c r="K642" s="6">
        <f>最重要的表!W307</f>
        <v>100167</v>
      </c>
      <c r="L642" s="7">
        <f>最重要的表!X307</f>
        <v>6010</v>
      </c>
      <c r="M642" s="8">
        <f>最重要的表!Y307</f>
        <v>4808</v>
      </c>
      <c r="N642" s="6">
        <f>最重要的表!Z307</f>
        <v>2300</v>
      </c>
      <c r="O642" s="7">
        <f>最重要的表!AA307</f>
        <v>138</v>
      </c>
      <c r="P642" s="8">
        <f>最重要的表!AB307</f>
        <v>111</v>
      </c>
      <c r="Q642" s="6">
        <f t="shared" si="59"/>
        <v>281867</v>
      </c>
      <c r="R642" s="7">
        <f t="shared" si="60"/>
        <v>16912</v>
      </c>
      <c r="S642" s="8">
        <f t="shared" si="61"/>
        <v>13577</v>
      </c>
      <c r="T642" s="1">
        <v>0</v>
      </c>
      <c r="U642" s="1">
        <v>0</v>
      </c>
      <c r="V642" s="1">
        <v>0</v>
      </c>
    </row>
    <row r="643" spans="1:22" x14ac:dyDescent="0.25">
      <c r="A643" s="4">
        <v>31011</v>
      </c>
      <c r="B643" s="1">
        <v>3</v>
      </c>
      <c r="C643" s="1" t="s">
        <v>65</v>
      </c>
      <c r="D643" s="1">
        <v>18</v>
      </c>
      <c r="E643" s="1" t="s">
        <v>40</v>
      </c>
      <c r="F643" s="1">
        <v>0</v>
      </c>
      <c r="G643" s="1">
        <v>0</v>
      </c>
      <c r="H643" s="1">
        <v>0</v>
      </c>
      <c r="I643" s="1">
        <v>1</v>
      </c>
      <c r="K643" s="6">
        <f>最重要的表!P2</f>
        <v>25719</v>
      </c>
      <c r="L643" s="7">
        <f>最重要的表!Q2</f>
        <v>2649</v>
      </c>
      <c r="M643" s="8">
        <f>最重要的表!R2</f>
        <v>1286</v>
      </c>
      <c r="N643" s="6">
        <f>最重要的表!S2</f>
        <v>389</v>
      </c>
      <c r="O643" s="7">
        <f>最重要的表!T2</f>
        <v>40</v>
      </c>
      <c r="P643" s="8">
        <f>最重要的表!U2</f>
        <v>20</v>
      </c>
      <c r="Q643" s="6">
        <f t="shared" si="59"/>
        <v>56450</v>
      </c>
      <c r="R643" s="7">
        <f t="shared" si="60"/>
        <v>5809</v>
      </c>
      <c r="S643" s="8">
        <f t="shared" si="61"/>
        <v>2866</v>
      </c>
      <c r="T643" s="6">
        <v>30</v>
      </c>
      <c r="U643" s="7">
        <v>0</v>
      </c>
      <c r="V643" s="8">
        <v>9000</v>
      </c>
    </row>
    <row r="644" spans="1:22" x14ac:dyDescent="0.25">
      <c r="A644" s="4">
        <v>31012</v>
      </c>
      <c r="B644" s="1">
        <v>3</v>
      </c>
      <c r="C644" s="1" t="s">
        <v>29</v>
      </c>
      <c r="D644" s="1">
        <v>18</v>
      </c>
      <c r="E644" s="1" t="s">
        <v>97</v>
      </c>
      <c r="F644" s="1">
        <v>1</v>
      </c>
      <c r="G644" s="1">
        <v>0</v>
      </c>
      <c r="H644" s="1">
        <v>1</v>
      </c>
      <c r="I644" s="1">
        <v>5</v>
      </c>
      <c r="K644" s="1">
        <f>最重要的表!P3</f>
        <v>26884</v>
      </c>
      <c r="L644" s="1">
        <f>最重要的表!Q3</f>
        <v>2769</v>
      </c>
      <c r="M644" s="1">
        <f>最重要的表!R3</f>
        <v>1345</v>
      </c>
      <c r="N644" s="1">
        <f>最重要的表!S3</f>
        <v>408</v>
      </c>
      <c r="O644" s="1">
        <f>最重要的表!T3</f>
        <v>42</v>
      </c>
      <c r="P644" s="1">
        <f>最重要的表!U3</f>
        <v>21</v>
      </c>
      <c r="Q644" s="1">
        <f t="shared" si="59"/>
        <v>59116</v>
      </c>
      <c r="R644" s="1">
        <f t="shared" si="60"/>
        <v>6087</v>
      </c>
      <c r="S644" s="1">
        <f t="shared" si="61"/>
        <v>3004</v>
      </c>
      <c r="T644" s="1">
        <v>108</v>
      </c>
      <c r="U644" s="1">
        <v>0</v>
      </c>
      <c r="V644" s="1">
        <v>25000</v>
      </c>
    </row>
    <row r="645" spans="1:22" x14ac:dyDescent="0.25">
      <c r="A645" s="4">
        <v>31013</v>
      </c>
      <c r="B645" s="1">
        <v>3</v>
      </c>
      <c r="C645" s="1" t="s">
        <v>29</v>
      </c>
      <c r="D645" s="1">
        <v>18</v>
      </c>
      <c r="E645" s="1" t="s">
        <v>98</v>
      </c>
      <c r="F645" s="1">
        <v>2</v>
      </c>
      <c r="G645" s="1">
        <v>0</v>
      </c>
      <c r="H645" s="1">
        <v>2</v>
      </c>
      <c r="I645" s="1">
        <v>5</v>
      </c>
      <c r="K645" s="1">
        <f>最重要的表!P4</f>
        <v>28049</v>
      </c>
      <c r="L645" s="1">
        <f>最重要的表!Q4</f>
        <v>2889</v>
      </c>
      <c r="M645" s="1">
        <f>最重要的表!R4</f>
        <v>1403</v>
      </c>
      <c r="N645" s="1">
        <f>最重要的表!S4</f>
        <v>428</v>
      </c>
      <c r="O645" s="1">
        <f>最重要的表!T4</f>
        <v>44</v>
      </c>
      <c r="P645" s="1">
        <f>最重要的表!U4</f>
        <v>22</v>
      </c>
      <c r="Q645" s="1">
        <f t="shared" si="59"/>
        <v>61861</v>
      </c>
      <c r="R645" s="1">
        <f t="shared" si="60"/>
        <v>6365</v>
      </c>
      <c r="S645" s="1">
        <f t="shared" si="61"/>
        <v>3141</v>
      </c>
      <c r="T645" s="1">
        <v>210</v>
      </c>
      <c r="U645" s="1">
        <v>0</v>
      </c>
      <c r="V645" s="1">
        <v>43000</v>
      </c>
    </row>
    <row r="646" spans="1:22" x14ac:dyDescent="0.25">
      <c r="A646" s="4">
        <v>31014</v>
      </c>
      <c r="B646" s="1">
        <v>3</v>
      </c>
      <c r="C646" s="1" t="s">
        <v>29</v>
      </c>
      <c r="D646" s="1">
        <v>18</v>
      </c>
      <c r="E646" s="1" t="s">
        <v>150</v>
      </c>
      <c r="F646" s="1">
        <v>3</v>
      </c>
      <c r="G646" s="1">
        <v>0</v>
      </c>
      <c r="H646" s="1">
        <v>3</v>
      </c>
      <c r="I646" s="1">
        <v>5</v>
      </c>
      <c r="K646" s="1">
        <f>最重要的表!P5</f>
        <v>29214</v>
      </c>
      <c r="L646" s="1">
        <f>最重要的表!Q5</f>
        <v>3009</v>
      </c>
      <c r="M646" s="1">
        <f>最重要的表!R5</f>
        <v>1461</v>
      </c>
      <c r="N646" s="1">
        <f>最重要的表!S5</f>
        <v>447</v>
      </c>
      <c r="O646" s="1">
        <f>最重要的表!T5</f>
        <v>46</v>
      </c>
      <c r="P646" s="1">
        <f>最重要的表!U5</f>
        <v>23</v>
      </c>
      <c r="Q646" s="1">
        <f t="shared" si="59"/>
        <v>64527</v>
      </c>
      <c r="R646" s="1">
        <f t="shared" si="60"/>
        <v>6643</v>
      </c>
      <c r="S646" s="1">
        <f t="shared" si="61"/>
        <v>3278</v>
      </c>
      <c r="T646" s="1">
        <v>360</v>
      </c>
      <c r="U646" s="1">
        <v>0</v>
      </c>
      <c r="V646" s="1">
        <v>67000</v>
      </c>
    </row>
    <row r="647" spans="1:22" x14ac:dyDescent="0.25">
      <c r="A647" s="4">
        <v>31015</v>
      </c>
      <c r="B647" s="1">
        <v>3</v>
      </c>
      <c r="C647" s="1" t="s">
        <v>29</v>
      </c>
      <c r="D647" s="1">
        <v>18</v>
      </c>
      <c r="E647" s="1" t="s">
        <v>151</v>
      </c>
      <c r="F647" s="1">
        <v>4</v>
      </c>
      <c r="G647" s="1">
        <v>0</v>
      </c>
      <c r="H647" s="1">
        <v>4</v>
      </c>
      <c r="I647" s="1">
        <v>20</v>
      </c>
      <c r="K647" s="1">
        <f>最重要的表!P6</f>
        <v>30379</v>
      </c>
      <c r="L647" s="1">
        <f>最重要的表!Q6</f>
        <v>3129</v>
      </c>
      <c r="M647" s="1">
        <f>最重要的表!R6</f>
        <v>1519</v>
      </c>
      <c r="N647" s="1">
        <f>最重要的表!S6</f>
        <v>467</v>
      </c>
      <c r="O647" s="1">
        <f>最重要的表!T6</f>
        <v>48</v>
      </c>
      <c r="P647" s="1">
        <f>最重要的表!U6</f>
        <v>24</v>
      </c>
      <c r="Q647" s="1">
        <f t="shared" si="59"/>
        <v>67272</v>
      </c>
      <c r="R647" s="1">
        <f t="shared" si="60"/>
        <v>6921</v>
      </c>
      <c r="S647" s="1">
        <f t="shared" si="61"/>
        <v>3415</v>
      </c>
      <c r="T647" s="1">
        <v>600</v>
      </c>
      <c r="U647" s="1">
        <v>1</v>
      </c>
      <c r="V647" s="1">
        <v>100000</v>
      </c>
    </row>
    <row r="648" spans="1:22" x14ac:dyDescent="0.25">
      <c r="A648" s="4">
        <f>A643+10</f>
        <v>31021</v>
      </c>
      <c r="B648" s="1">
        <v>3</v>
      </c>
      <c r="C648" s="1" t="s">
        <v>29</v>
      </c>
      <c r="D648" s="1">
        <v>18</v>
      </c>
      <c r="E648" s="1" t="s">
        <v>41</v>
      </c>
      <c r="F648" s="1">
        <v>5</v>
      </c>
      <c r="G648" s="1">
        <v>1</v>
      </c>
      <c r="H648" s="1">
        <v>0</v>
      </c>
      <c r="I648" s="1">
        <v>20</v>
      </c>
      <c r="K648" s="6">
        <f>最重要的表!P7</f>
        <v>33437</v>
      </c>
      <c r="L648" s="7">
        <f>最重要的表!Q7</f>
        <v>3444</v>
      </c>
      <c r="M648" s="8">
        <f>最重要的表!R7</f>
        <v>1672</v>
      </c>
      <c r="N648" s="6">
        <f>最重要的表!S7</f>
        <v>505</v>
      </c>
      <c r="O648" s="7">
        <f>最重要的表!T7</f>
        <v>52</v>
      </c>
      <c r="P648" s="8">
        <f>最重要的表!U7</f>
        <v>26</v>
      </c>
      <c r="Q648" s="6">
        <f t="shared" si="59"/>
        <v>73332</v>
      </c>
      <c r="R648" s="7">
        <f t="shared" si="60"/>
        <v>7552</v>
      </c>
      <c r="S648" s="8">
        <f t="shared" si="61"/>
        <v>3726</v>
      </c>
      <c r="T648" s="6">
        <v>900</v>
      </c>
      <c r="U648" s="7">
        <v>0</v>
      </c>
      <c r="V648" s="8">
        <v>140000</v>
      </c>
    </row>
    <row r="649" spans="1:22" x14ac:dyDescent="0.25">
      <c r="A649" s="4">
        <f t="shared" ref="A649:A712" si="62">A644+10</f>
        <v>31022</v>
      </c>
      <c r="B649" s="1">
        <v>3</v>
      </c>
      <c r="C649" s="1" t="s">
        <v>29</v>
      </c>
      <c r="D649" s="1">
        <v>18</v>
      </c>
      <c r="E649" s="1" t="s">
        <v>99</v>
      </c>
      <c r="F649" s="1">
        <v>6</v>
      </c>
      <c r="G649" s="1">
        <v>1</v>
      </c>
      <c r="H649" s="1">
        <v>1</v>
      </c>
      <c r="I649" s="1">
        <v>20</v>
      </c>
      <c r="K649" s="1">
        <f>最重要的表!P8</f>
        <v>34845</v>
      </c>
      <c r="L649" s="1">
        <f>最重要的表!Q8</f>
        <v>3589</v>
      </c>
      <c r="M649" s="1">
        <f>最重要的表!R8</f>
        <v>1743</v>
      </c>
      <c r="N649" s="1">
        <f>最重要的表!S8</f>
        <v>534</v>
      </c>
      <c r="O649" s="1">
        <f>最重要的表!T8</f>
        <v>55</v>
      </c>
      <c r="P649" s="1">
        <f>最重要的表!U8</f>
        <v>27</v>
      </c>
      <c r="Q649" s="1">
        <f t="shared" si="59"/>
        <v>77031</v>
      </c>
      <c r="R649" s="1">
        <f t="shared" si="60"/>
        <v>7934</v>
      </c>
      <c r="S649" s="1">
        <f t="shared" si="61"/>
        <v>3876</v>
      </c>
      <c r="T649" s="1">
        <v>1500</v>
      </c>
      <c r="U649" s="1">
        <v>0</v>
      </c>
      <c r="V649" s="1">
        <v>210000</v>
      </c>
    </row>
    <row r="650" spans="1:22" x14ac:dyDescent="0.25">
      <c r="A650" s="4">
        <f t="shared" si="62"/>
        <v>31023</v>
      </c>
      <c r="B650" s="1">
        <v>3</v>
      </c>
      <c r="C650" s="1" t="s">
        <v>29</v>
      </c>
      <c r="D650" s="1">
        <v>18</v>
      </c>
      <c r="E650" s="1" t="s">
        <v>100</v>
      </c>
      <c r="F650" s="1">
        <v>7</v>
      </c>
      <c r="G650" s="1">
        <v>1</v>
      </c>
      <c r="H650" s="1">
        <v>2</v>
      </c>
      <c r="I650" s="1">
        <v>20</v>
      </c>
      <c r="K650" s="1">
        <f>最重要的表!P9</f>
        <v>36253</v>
      </c>
      <c r="L650" s="1">
        <f>最重要的表!Q9</f>
        <v>3734</v>
      </c>
      <c r="M650" s="1">
        <f>最重要的表!R9</f>
        <v>1813</v>
      </c>
      <c r="N650" s="1">
        <f>最重要的表!S9</f>
        <v>564</v>
      </c>
      <c r="O650" s="1">
        <f>最重要的表!T9</f>
        <v>58</v>
      </c>
      <c r="P650" s="1">
        <f>最重要的表!U9</f>
        <v>29</v>
      </c>
      <c r="Q650" s="1">
        <f t="shared" si="59"/>
        <v>80809</v>
      </c>
      <c r="R650" s="1">
        <f t="shared" si="60"/>
        <v>8316</v>
      </c>
      <c r="S650" s="1">
        <f t="shared" si="61"/>
        <v>4104</v>
      </c>
      <c r="T650" s="1">
        <v>2100</v>
      </c>
      <c r="U650" s="1">
        <v>0</v>
      </c>
      <c r="V650" s="1">
        <v>270000</v>
      </c>
    </row>
    <row r="651" spans="1:22" x14ac:dyDescent="0.25">
      <c r="A651" s="4">
        <f t="shared" si="62"/>
        <v>31024</v>
      </c>
      <c r="B651" s="1">
        <v>3</v>
      </c>
      <c r="C651" s="1" t="s">
        <v>29</v>
      </c>
      <c r="D651" s="1">
        <v>18</v>
      </c>
      <c r="E651" s="1" t="s">
        <v>101</v>
      </c>
      <c r="F651" s="1">
        <v>8</v>
      </c>
      <c r="G651" s="1">
        <v>1</v>
      </c>
      <c r="H651" s="1">
        <v>3</v>
      </c>
      <c r="I651" s="1">
        <v>20</v>
      </c>
      <c r="K651" s="1">
        <f>最重要的表!P10</f>
        <v>37661</v>
      </c>
      <c r="L651" s="1">
        <f>最重要的表!Q10</f>
        <v>3879</v>
      </c>
      <c r="M651" s="1">
        <f>最重要的表!R10</f>
        <v>1884</v>
      </c>
      <c r="N651" s="1">
        <f>最重要的表!S10</f>
        <v>593</v>
      </c>
      <c r="O651" s="1">
        <f>最重要的表!T10</f>
        <v>61</v>
      </c>
      <c r="P651" s="1">
        <f>最重要的表!U10</f>
        <v>30</v>
      </c>
      <c r="Q651" s="1">
        <f t="shared" si="59"/>
        <v>84508</v>
      </c>
      <c r="R651" s="1">
        <f t="shared" si="60"/>
        <v>8698</v>
      </c>
      <c r="S651" s="1">
        <f t="shared" si="61"/>
        <v>4254</v>
      </c>
      <c r="T651" s="1">
        <v>3000</v>
      </c>
      <c r="U651" s="1">
        <v>0</v>
      </c>
      <c r="V651" s="1">
        <v>360000</v>
      </c>
    </row>
    <row r="652" spans="1:22" x14ac:dyDescent="0.25">
      <c r="A652" s="4">
        <f t="shared" si="62"/>
        <v>31025</v>
      </c>
      <c r="B652" s="1">
        <v>3</v>
      </c>
      <c r="C652" s="1" t="s">
        <v>29</v>
      </c>
      <c r="D652" s="1">
        <v>18</v>
      </c>
      <c r="E652" s="1" t="s">
        <v>102</v>
      </c>
      <c r="F652" s="1">
        <v>9</v>
      </c>
      <c r="G652" s="1">
        <v>1</v>
      </c>
      <c r="H652" s="1">
        <v>4</v>
      </c>
      <c r="I652" s="1">
        <v>30</v>
      </c>
      <c r="K652" s="1">
        <f>最重要的表!P11</f>
        <v>39068</v>
      </c>
      <c r="L652" s="1">
        <f>最重要的表!Q11</f>
        <v>4024</v>
      </c>
      <c r="M652" s="1">
        <f>最重要的表!R11</f>
        <v>1954</v>
      </c>
      <c r="N652" s="1">
        <f>最重要的表!S11</f>
        <v>622</v>
      </c>
      <c r="O652" s="1">
        <f>最重要的表!T11</f>
        <v>64</v>
      </c>
      <c r="P652" s="1">
        <f>最重要的表!U11</f>
        <v>32</v>
      </c>
      <c r="Q652" s="1">
        <f t="shared" si="59"/>
        <v>88206</v>
      </c>
      <c r="R652" s="1">
        <f t="shared" si="60"/>
        <v>9080</v>
      </c>
      <c r="S652" s="1">
        <f t="shared" si="61"/>
        <v>4482</v>
      </c>
      <c r="T652" s="1">
        <v>3900</v>
      </c>
      <c r="U652" s="1">
        <v>2</v>
      </c>
      <c r="V652" s="1">
        <v>450000</v>
      </c>
    </row>
    <row r="653" spans="1:22" x14ac:dyDescent="0.25">
      <c r="A653" s="4">
        <f t="shared" si="62"/>
        <v>31031</v>
      </c>
      <c r="B653" s="1">
        <v>3</v>
      </c>
      <c r="C653" s="1" t="s">
        <v>29</v>
      </c>
      <c r="D653" s="1">
        <v>18</v>
      </c>
      <c r="E653" s="1" t="s">
        <v>42</v>
      </c>
      <c r="F653" s="1">
        <v>10</v>
      </c>
      <c r="G653" s="1">
        <v>2</v>
      </c>
      <c r="H653" s="1">
        <v>0</v>
      </c>
      <c r="I653" s="1">
        <v>30</v>
      </c>
      <c r="K653" s="6">
        <f>最重要的表!P12</f>
        <v>42806</v>
      </c>
      <c r="L653" s="7">
        <f>最重要的表!Q12</f>
        <v>4409</v>
      </c>
      <c r="M653" s="8">
        <f>最重要的表!R12</f>
        <v>2141</v>
      </c>
      <c r="N653" s="6">
        <f>最重要的表!S12</f>
        <v>651</v>
      </c>
      <c r="O653" s="7">
        <f>最重要的表!T12</f>
        <v>67</v>
      </c>
      <c r="P653" s="8">
        <f>最重要的表!U12</f>
        <v>33</v>
      </c>
      <c r="Q653" s="6">
        <f t="shared" si="59"/>
        <v>94235</v>
      </c>
      <c r="R653" s="7">
        <f t="shared" si="60"/>
        <v>9702</v>
      </c>
      <c r="S653" s="8">
        <f t="shared" si="61"/>
        <v>4748</v>
      </c>
      <c r="T653" s="6">
        <v>4500</v>
      </c>
      <c r="U653" s="7">
        <v>0</v>
      </c>
      <c r="V653" s="8">
        <v>580000</v>
      </c>
    </row>
    <row r="654" spans="1:22" x14ac:dyDescent="0.25">
      <c r="A654" s="4">
        <f t="shared" si="62"/>
        <v>31032</v>
      </c>
      <c r="B654" s="1">
        <v>3</v>
      </c>
      <c r="C654" s="1" t="s">
        <v>29</v>
      </c>
      <c r="D654" s="1">
        <v>18</v>
      </c>
      <c r="E654" s="1" t="s">
        <v>103</v>
      </c>
      <c r="F654" s="1">
        <v>11</v>
      </c>
      <c r="G654" s="1">
        <v>2</v>
      </c>
      <c r="H654" s="1">
        <v>1</v>
      </c>
      <c r="I654" s="1">
        <v>30</v>
      </c>
      <c r="K654" s="1">
        <f>最重要的表!P13</f>
        <v>44738</v>
      </c>
      <c r="L654" s="1">
        <f>最重要的表!Q13</f>
        <v>4608</v>
      </c>
      <c r="M654" s="1">
        <f>最重要的表!R13</f>
        <v>2237</v>
      </c>
      <c r="N654" s="1">
        <f>最重要的表!S13</f>
        <v>690</v>
      </c>
      <c r="O654" s="1">
        <f>最重要的表!T13</f>
        <v>71</v>
      </c>
      <c r="P654" s="1">
        <f>最重要的表!U13</f>
        <v>35</v>
      </c>
      <c r="Q654" s="1">
        <f t="shared" si="59"/>
        <v>99248</v>
      </c>
      <c r="R654" s="1">
        <f t="shared" si="60"/>
        <v>10217</v>
      </c>
      <c r="S654" s="1">
        <f t="shared" si="61"/>
        <v>5002</v>
      </c>
      <c r="T654" s="1">
        <v>5100</v>
      </c>
      <c r="U654" s="1">
        <v>0</v>
      </c>
      <c r="V654" s="1">
        <v>730000</v>
      </c>
    </row>
    <row r="655" spans="1:22" x14ac:dyDescent="0.25">
      <c r="A655" s="4">
        <f t="shared" si="62"/>
        <v>31033</v>
      </c>
      <c r="B655" s="1">
        <v>3</v>
      </c>
      <c r="C655" s="1" t="s">
        <v>29</v>
      </c>
      <c r="D655" s="1">
        <v>18</v>
      </c>
      <c r="E655" s="1" t="s">
        <v>104</v>
      </c>
      <c r="F655" s="1">
        <v>12</v>
      </c>
      <c r="G655" s="1">
        <v>2</v>
      </c>
      <c r="H655" s="1">
        <v>2</v>
      </c>
      <c r="I655" s="1">
        <v>30</v>
      </c>
      <c r="K655" s="1">
        <f>最重要的表!P14</f>
        <v>46670</v>
      </c>
      <c r="L655" s="1">
        <f>最重要的表!Q14</f>
        <v>4807</v>
      </c>
      <c r="M655" s="1">
        <f>最重要的表!R14</f>
        <v>2334</v>
      </c>
      <c r="N655" s="1">
        <f>最重要的表!S14</f>
        <v>729</v>
      </c>
      <c r="O655" s="1">
        <f>最重要的表!T14</f>
        <v>75</v>
      </c>
      <c r="P655" s="1">
        <f>最重要的表!U14</f>
        <v>37</v>
      </c>
      <c r="Q655" s="1">
        <f t="shared" si="59"/>
        <v>104261</v>
      </c>
      <c r="R655" s="1">
        <f t="shared" si="60"/>
        <v>10732</v>
      </c>
      <c r="S655" s="1">
        <f t="shared" si="61"/>
        <v>5257</v>
      </c>
      <c r="T655" s="1">
        <v>5400</v>
      </c>
      <c r="U655" s="1">
        <v>0</v>
      </c>
      <c r="V655" s="1">
        <v>870000</v>
      </c>
    </row>
    <row r="656" spans="1:22" x14ac:dyDescent="0.25">
      <c r="A656" s="4">
        <f t="shared" si="62"/>
        <v>31034</v>
      </c>
      <c r="B656" s="1">
        <v>3</v>
      </c>
      <c r="C656" s="1" t="s">
        <v>29</v>
      </c>
      <c r="D656" s="1">
        <v>18</v>
      </c>
      <c r="E656" s="1" t="s">
        <v>105</v>
      </c>
      <c r="F656" s="1">
        <v>13</v>
      </c>
      <c r="G656" s="1">
        <v>2</v>
      </c>
      <c r="H656" s="1">
        <v>3</v>
      </c>
      <c r="I656" s="1">
        <v>30</v>
      </c>
      <c r="K656" s="1">
        <f>最重要的表!P15</f>
        <v>48602</v>
      </c>
      <c r="L656" s="1">
        <f>最重要的表!Q15</f>
        <v>5006</v>
      </c>
      <c r="M656" s="1">
        <f>最重要的表!R15</f>
        <v>2431</v>
      </c>
      <c r="N656" s="1">
        <f>最重要的表!S15</f>
        <v>767</v>
      </c>
      <c r="O656" s="1">
        <f>最重要的表!T15</f>
        <v>79</v>
      </c>
      <c r="P656" s="1">
        <f>最重要的表!U15</f>
        <v>39</v>
      </c>
      <c r="Q656" s="1">
        <f t="shared" si="59"/>
        <v>109195</v>
      </c>
      <c r="R656" s="1">
        <f t="shared" si="60"/>
        <v>11247</v>
      </c>
      <c r="S656" s="1">
        <f t="shared" si="61"/>
        <v>5512</v>
      </c>
      <c r="T656" s="1">
        <v>6000</v>
      </c>
      <c r="U656" s="1">
        <v>0</v>
      </c>
      <c r="V656" s="1">
        <v>1050000</v>
      </c>
    </row>
    <row r="657" spans="1:22" x14ac:dyDescent="0.25">
      <c r="A657" s="4">
        <f t="shared" si="62"/>
        <v>31035</v>
      </c>
      <c r="B657" s="1">
        <v>3</v>
      </c>
      <c r="C657" s="1" t="s">
        <v>29</v>
      </c>
      <c r="D657" s="1">
        <v>18</v>
      </c>
      <c r="E657" s="1" t="s">
        <v>106</v>
      </c>
      <c r="F657" s="1">
        <v>14</v>
      </c>
      <c r="G657" s="1">
        <v>2</v>
      </c>
      <c r="H657" s="1">
        <v>4</v>
      </c>
      <c r="I657" s="1">
        <v>40</v>
      </c>
      <c r="K657" s="1">
        <f>最重要的表!P16</f>
        <v>50534</v>
      </c>
      <c r="L657" s="1">
        <f>最重要的表!Q16</f>
        <v>5205</v>
      </c>
      <c r="M657" s="1">
        <f>最重要的表!R16</f>
        <v>2527</v>
      </c>
      <c r="N657" s="1">
        <f>最重要的表!S16</f>
        <v>806</v>
      </c>
      <c r="O657" s="1">
        <f>最重要的表!T16</f>
        <v>83</v>
      </c>
      <c r="P657" s="1">
        <f>最重要的表!U16</f>
        <v>41</v>
      </c>
      <c r="Q657" s="1">
        <f t="shared" si="59"/>
        <v>114208</v>
      </c>
      <c r="R657" s="1">
        <f t="shared" si="60"/>
        <v>11762</v>
      </c>
      <c r="S657" s="1">
        <f t="shared" si="61"/>
        <v>5766</v>
      </c>
      <c r="T657" s="1">
        <v>6900</v>
      </c>
      <c r="U657" s="1">
        <v>4</v>
      </c>
      <c r="V657" s="1">
        <v>1270000</v>
      </c>
    </row>
    <row r="658" spans="1:22" x14ac:dyDescent="0.25">
      <c r="A658" s="4">
        <f t="shared" si="62"/>
        <v>31041</v>
      </c>
      <c r="B658" s="1">
        <v>3</v>
      </c>
      <c r="C658" s="1" t="s">
        <v>29</v>
      </c>
      <c r="D658" s="1">
        <v>18</v>
      </c>
      <c r="E658" s="1" t="s">
        <v>43</v>
      </c>
      <c r="F658" s="1">
        <v>15</v>
      </c>
      <c r="G658" s="1">
        <v>3</v>
      </c>
      <c r="H658" s="1">
        <v>0</v>
      </c>
      <c r="I658" s="1">
        <v>40</v>
      </c>
      <c r="K658" s="6">
        <f>最重要的表!P17</f>
        <v>55651</v>
      </c>
      <c r="L658" s="7">
        <f>最重要的表!Q17</f>
        <v>5732</v>
      </c>
      <c r="M658" s="8">
        <f>最重要的表!R17</f>
        <v>2783</v>
      </c>
      <c r="N658" s="6">
        <f>最重要的表!S17</f>
        <v>855</v>
      </c>
      <c r="O658" s="7">
        <f>最重要的表!T17</f>
        <v>88</v>
      </c>
      <c r="P658" s="8">
        <f>最重要的表!U17</f>
        <v>43</v>
      </c>
      <c r="Q658" s="6">
        <f t="shared" si="59"/>
        <v>123196</v>
      </c>
      <c r="R658" s="7">
        <f t="shared" si="60"/>
        <v>12684</v>
      </c>
      <c r="S658" s="8">
        <f t="shared" si="61"/>
        <v>6180</v>
      </c>
      <c r="T658" s="6">
        <v>8100</v>
      </c>
      <c r="U658" s="7">
        <v>0</v>
      </c>
      <c r="V658" s="8">
        <v>1500000</v>
      </c>
    </row>
    <row r="659" spans="1:22" x14ac:dyDescent="0.25">
      <c r="A659" s="4">
        <f t="shared" si="62"/>
        <v>31042</v>
      </c>
      <c r="B659" s="1">
        <v>3</v>
      </c>
      <c r="C659" s="1" t="s">
        <v>29</v>
      </c>
      <c r="D659" s="1">
        <v>18</v>
      </c>
      <c r="E659" s="1" t="s">
        <v>181</v>
      </c>
      <c r="F659" s="1">
        <v>16</v>
      </c>
      <c r="G659" s="1">
        <v>3</v>
      </c>
      <c r="H659" s="1">
        <v>1</v>
      </c>
      <c r="I659" s="1">
        <v>40</v>
      </c>
      <c r="K659" s="1">
        <f>最重要的表!P18</f>
        <v>59166</v>
      </c>
      <c r="L659" s="1">
        <f>最重要的表!Q18</f>
        <v>6094</v>
      </c>
      <c r="M659" s="1">
        <f>最重要的表!R18</f>
        <v>2959</v>
      </c>
      <c r="N659" s="1">
        <f>最重要的表!S18</f>
        <v>913</v>
      </c>
      <c r="O659" s="1">
        <f>最重要的表!T18</f>
        <v>94</v>
      </c>
      <c r="P659" s="1">
        <f>最重要的表!U18</f>
        <v>46</v>
      </c>
      <c r="Q659" s="1">
        <f t="shared" si="59"/>
        <v>131293</v>
      </c>
      <c r="R659" s="1">
        <f t="shared" si="60"/>
        <v>13520</v>
      </c>
      <c r="S659" s="1">
        <f t="shared" si="61"/>
        <v>6593</v>
      </c>
      <c r="T659" s="1">
        <v>9000</v>
      </c>
      <c r="U659" s="1">
        <v>0</v>
      </c>
      <c r="V659" s="1">
        <v>1760000</v>
      </c>
    </row>
    <row r="660" spans="1:22" x14ac:dyDescent="0.25">
      <c r="A660" s="4">
        <f t="shared" si="62"/>
        <v>31043</v>
      </c>
      <c r="B660" s="1">
        <v>3</v>
      </c>
      <c r="C660" s="1" t="s">
        <v>29</v>
      </c>
      <c r="D660" s="1">
        <v>18</v>
      </c>
      <c r="E660" s="1" t="s">
        <v>182</v>
      </c>
      <c r="F660" s="1">
        <v>17</v>
      </c>
      <c r="G660" s="1">
        <v>3</v>
      </c>
      <c r="H660" s="1">
        <v>2</v>
      </c>
      <c r="I660" s="1">
        <v>40</v>
      </c>
      <c r="K660" s="1">
        <f>最重要的表!P19</f>
        <v>62680</v>
      </c>
      <c r="L660" s="1">
        <f>最重要的表!Q19</f>
        <v>6456</v>
      </c>
      <c r="M660" s="1">
        <f>最重要的表!R19</f>
        <v>3134</v>
      </c>
      <c r="N660" s="1">
        <f>最重要的表!S19</f>
        <v>971</v>
      </c>
      <c r="O660" s="1">
        <f>最重要的表!T19</f>
        <v>100</v>
      </c>
      <c r="P660" s="1">
        <f>最重要的表!U19</f>
        <v>49</v>
      </c>
      <c r="Q660" s="1">
        <f t="shared" si="59"/>
        <v>139389</v>
      </c>
      <c r="R660" s="1">
        <f t="shared" si="60"/>
        <v>14356</v>
      </c>
      <c r="S660" s="1">
        <f t="shared" si="61"/>
        <v>7005</v>
      </c>
      <c r="T660" s="1">
        <v>10200</v>
      </c>
      <c r="U660" s="1">
        <v>0</v>
      </c>
      <c r="V660" s="1">
        <v>2000000</v>
      </c>
    </row>
    <row r="661" spans="1:22" x14ac:dyDescent="0.25">
      <c r="A661" s="4">
        <f t="shared" si="62"/>
        <v>31044</v>
      </c>
      <c r="B661" s="1">
        <v>3</v>
      </c>
      <c r="C661" s="1" t="s">
        <v>29</v>
      </c>
      <c r="D661" s="1">
        <v>18</v>
      </c>
      <c r="E661" s="1" t="s">
        <v>183</v>
      </c>
      <c r="F661" s="1">
        <v>18</v>
      </c>
      <c r="G661" s="1">
        <v>3</v>
      </c>
      <c r="H661" s="1">
        <v>3</v>
      </c>
      <c r="I661" s="1">
        <v>40</v>
      </c>
      <c r="K661" s="1">
        <f>最重要的表!P20</f>
        <v>66195</v>
      </c>
      <c r="L661" s="1">
        <f>最重要的表!Q20</f>
        <v>6818</v>
      </c>
      <c r="M661" s="1">
        <f>最重要的表!R20</f>
        <v>3310</v>
      </c>
      <c r="N661" s="1">
        <f>最重要的表!S20</f>
        <v>1030</v>
      </c>
      <c r="O661" s="1">
        <f>最重要的表!T20</f>
        <v>106</v>
      </c>
      <c r="P661" s="1">
        <f>最重要的表!U20</f>
        <v>52</v>
      </c>
      <c r="Q661" s="1">
        <f t="shared" si="59"/>
        <v>147565</v>
      </c>
      <c r="R661" s="1">
        <f t="shared" si="60"/>
        <v>15192</v>
      </c>
      <c r="S661" s="1">
        <f t="shared" si="61"/>
        <v>7418</v>
      </c>
      <c r="T661" s="1">
        <v>11100</v>
      </c>
      <c r="U661" s="1">
        <v>0</v>
      </c>
      <c r="V661" s="1">
        <v>2300000</v>
      </c>
    </row>
    <row r="662" spans="1:22" x14ac:dyDescent="0.25">
      <c r="A662" s="4">
        <f t="shared" si="62"/>
        <v>31045</v>
      </c>
      <c r="B662" s="1">
        <v>3</v>
      </c>
      <c r="C662" s="1" t="s">
        <v>29</v>
      </c>
      <c r="D662" s="1">
        <v>18</v>
      </c>
      <c r="E662" s="1" t="s">
        <v>184</v>
      </c>
      <c r="F662" s="1">
        <v>19</v>
      </c>
      <c r="G662" s="1">
        <v>3</v>
      </c>
      <c r="H662" s="1">
        <v>4</v>
      </c>
      <c r="I662" s="1">
        <v>50</v>
      </c>
      <c r="K662" s="1">
        <f>最重要的表!P21</f>
        <v>69709</v>
      </c>
      <c r="L662" s="1">
        <f>最重要的表!Q21</f>
        <v>7180</v>
      </c>
      <c r="M662" s="1">
        <f>最重要的表!R21</f>
        <v>3486</v>
      </c>
      <c r="N662" s="1">
        <f>最重要的表!S21</f>
        <v>1088</v>
      </c>
      <c r="O662" s="1">
        <f>最重要的表!T21</f>
        <v>112</v>
      </c>
      <c r="P662" s="1">
        <f>最重要的表!U21</f>
        <v>55</v>
      </c>
      <c r="Q662" s="1">
        <f t="shared" si="59"/>
        <v>155661</v>
      </c>
      <c r="R662" s="1">
        <f t="shared" si="60"/>
        <v>16028</v>
      </c>
      <c r="S662" s="1">
        <f t="shared" si="61"/>
        <v>7831</v>
      </c>
      <c r="T662" s="1">
        <v>12600</v>
      </c>
      <c r="U662" s="1">
        <v>6</v>
      </c>
      <c r="V662" s="1">
        <v>2600000</v>
      </c>
    </row>
    <row r="663" spans="1:22" x14ac:dyDescent="0.25">
      <c r="A663" s="4">
        <f t="shared" si="62"/>
        <v>31051</v>
      </c>
      <c r="B663" s="1">
        <v>3</v>
      </c>
      <c r="C663" s="1" t="s">
        <v>29</v>
      </c>
      <c r="D663" s="1">
        <v>18</v>
      </c>
      <c r="E663" s="1" t="s">
        <v>185</v>
      </c>
      <c r="F663" s="1">
        <v>20</v>
      </c>
      <c r="G663" s="1">
        <v>4</v>
      </c>
      <c r="H663" s="1">
        <v>0</v>
      </c>
      <c r="I663" s="1">
        <v>50</v>
      </c>
      <c r="K663" s="6">
        <f>最重要的表!P22</f>
        <v>79030</v>
      </c>
      <c r="L663" s="7">
        <f>最重要的表!Q22</f>
        <v>8140</v>
      </c>
      <c r="M663" s="8">
        <f>最重要的表!R22</f>
        <v>3952</v>
      </c>
      <c r="N663" s="6">
        <f>最重要的表!S22</f>
        <v>1214</v>
      </c>
      <c r="O663" s="7">
        <f>最重要的表!T22</f>
        <v>125</v>
      </c>
      <c r="P663" s="8">
        <f>最重要的表!U22</f>
        <v>61</v>
      </c>
      <c r="Q663" s="6">
        <f t="shared" si="59"/>
        <v>174936</v>
      </c>
      <c r="R663" s="7">
        <f t="shared" si="60"/>
        <v>18015</v>
      </c>
      <c r="S663" s="8">
        <f t="shared" si="61"/>
        <v>8771</v>
      </c>
      <c r="T663" s="6">
        <v>14100</v>
      </c>
      <c r="U663" s="7">
        <v>0</v>
      </c>
      <c r="V663" s="8">
        <v>2900000</v>
      </c>
    </row>
    <row r="664" spans="1:22" x14ac:dyDescent="0.25">
      <c r="A664" s="4">
        <f t="shared" si="62"/>
        <v>31052</v>
      </c>
      <c r="B664" s="1">
        <v>3</v>
      </c>
      <c r="C664" s="1" t="s">
        <v>29</v>
      </c>
      <c r="D664" s="1">
        <v>18</v>
      </c>
      <c r="E664" s="1" t="s">
        <v>186</v>
      </c>
      <c r="F664" s="1">
        <v>21</v>
      </c>
      <c r="G664" s="1">
        <v>4</v>
      </c>
      <c r="H664" s="1">
        <v>1</v>
      </c>
      <c r="I664" s="1">
        <v>50</v>
      </c>
      <c r="K664" s="1">
        <f>最重要的表!P23</f>
        <v>82593</v>
      </c>
      <c r="L664" s="1">
        <f>最重要的表!Q23</f>
        <v>8507</v>
      </c>
      <c r="M664" s="1">
        <f>最重要的表!R23</f>
        <v>4130</v>
      </c>
      <c r="N664" s="1">
        <f>最重要的表!S23</f>
        <v>1272</v>
      </c>
      <c r="O664" s="1">
        <f>最重要的表!T23</f>
        <v>131</v>
      </c>
      <c r="P664" s="1">
        <f>最重要的表!U23</f>
        <v>64</v>
      </c>
      <c r="Q664" s="1">
        <f t="shared" si="59"/>
        <v>183081</v>
      </c>
      <c r="R664" s="1">
        <f t="shared" si="60"/>
        <v>18856</v>
      </c>
      <c r="S664" s="1">
        <f t="shared" si="61"/>
        <v>9186</v>
      </c>
      <c r="T664" s="1">
        <v>15600</v>
      </c>
      <c r="U664" s="1">
        <v>0</v>
      </c>
      <c r="V664" s="1">
        <v>3200000</v>
      </c>
    </row>
    <row r="665" spans="1:22" x14ac:dyDescent="0.25">
      <c r="A665" s="4">
        <f t="shared" si="62"/>
        <v>31053</v>
      </c>
      <c r="B665" s="1">
        <v>3</v>
      </c>
      <c r="C665" s="1" t="s">
        <v>29</v>
      </c>
      <c r="D665" s="1">
        <v>18</v>
      </c>
      <c r="E665" s="1" t="s">
        <v>187</v>
      </c>
      <c r="F665" s="1">
        <v>22</v>
      </c>
      <c r="G665" s="1">
        <v>4</v>
      </c>
      <c r="H665" s="1">
        <v>2</v>
      </c>
      <c r="I665" s="1">
        <v>50</v>
      </c>
      <c r="K665" s="1">
        <f>最重要的表!P24</f>
        <v>86156</v>
      </c>
      <c r="L665" s="1">
        <f>最重要的表!Q24</f>
        <v>8874</v>
      </c>
      <c r="M665" s="1">
        <f>最重要的表!R24</f>
        <v>4308</v>
      </c>
      <c r="N665" s="1">
        <f>最重要的表!S24</f>
        <v>1331</v>
      </c>
      <c r="O665" s="1">
        <f>最重要的表!T24</f>
        <v>137</v>
      </c>
      <c r="P665" s="1">
        <f>最重要的表!U24</f>
        <v>67</v>
      </c>
      <c r="Q665" s="1">
        <f t="shared" si="59"/>
        <v>191305</v>
      </c>
      <c r="R665" s="1">
        <f t="shared" si="60"/>
        <v>19697</v>
      </c>
      <c r="S665" s="1">
        <f t="shared" si="61"/>
        <v>9601</v>
      </c>
      <c r="T665" s="1">
        <v>17100</v>
      </c>
      <c r="U665" s="1">
        <v>0</v>
      </c>
      <c r="V665" s="1">
        <v>3600000</v>
      </c>
    </row>
    <row r="666" spans="1:22" x14ac:dyDescent="0.25">
      <c r="A666" s="4">
        <f t="shared" si="62"/>
        <v>31054</v>
      </c>
      <c r="B666" s="1">
        <v>3</v>
      </c>
      <c r="C666" s="1" t="s">
        <v>29</v>
      </c>
      <c r="D666" s="1">
        <v>18</v>
      </c>
      <c r="E666" s="1" t="s">
        <v>188</v>
      </c>
      <c r="F666" s="1">
        <v>23</v>
      </c>
      <c r="G666" s="1">
        <v>4</v>
      </c>
      <c r="H666" s="1">
        <v>3</v>
      </c>
      <c r="I666" s="1">
        <v>50</v>
      </c>
      <c r="K666" s="1">
        <f>最重要的表!P25</f>
        <v>89719</v>
      </c>
      <c r="L666" s="1">
        <f>最重要的表!Q25</f>
        <v>9241</v>
      </c>
      <c r="M666" s="1">
        <f>最重要的表!R25</f>
        <v>4486</v>
      </c>
      <c r="N666" s="1">
        <f>最重要的表!S25</f>
        <v>1389</v>
      </c>
      <c r="O666" s="1">
        <f>最重要的表!T25</f>
        <v>143</v>
      </c>
      <c r="P666" s="1">
        <f>最重要的表!U25</f>
        <v>70</v>
      </c>
      <c r="Q666" s="1">
        <f t="shared" si="59"/>
        <v>199450</v>
      </c>
      <c r="R666" s="1">
        <f t="shared" si="60"/>
        <v>20538</v>
      </c>
      <c r="S666" s="1">
        <f t="shared" si="61"/>
        <v>10016</v>
      </c>
      <c r="T666" s="1">
        <v>18600</v>
      </c>
      <c r="U666" s="1">
        <v>0</v>
      </c>
      <c r="V666" s="1">
        <v>4000000</v>
      </c>
    </row>
    <row r="667" spans="1:22" x14ac:dyDescent="0.25">
      <c r="A667" s="4">
        <f t="shared" si="62"/>
        <v>31055</v>
      </c>
      <c r="B667" s="1">
        <v>3</v>
      </c>
      <c r="C667" s="1" t="s">
        <v>29</v>
      </c>
      <c r="D667" s="1">
        <v>18</v>
      </c>
      <c r="E667" s="1" t="s">
        <v>189</v>
      </c>
      <c r="F667" s="1">
        <v>24</v>
      </c>
      <c r="G667" s="1">
        <v>4</v>
      </c>
      <c r="H667" s="1">
        <v>4</v>
      </c>
      <c r="I667" s="1">
        <v>60</v>
      </c>
      <c r="K667" s="1">
        <f>最重要的表!P26</f>
        <v>93282</v>
      </c>
      <c r="L667" s="1">
        <f>最重要的表!Q26</f>
        <v>9608</v>
      </c>
      <c r="M667" s="1">
        <f>最重要的表!R26</f>
        <v>4665</v>
      </c>
      <c r="N667" s="1">
        <f>最重要的表!S26</f>
        <v>1447</v>
      </c>
      <c r="O667" s="1">
        <f>最重要的表!T26</f>
        <v>149</v>
      </c>
      <c r="P667" s="1">
        <f>最重要的表!U26</f>
        <v>73</v>
      </c>
      <c r="Q667" s="1">
        <f t="shared" si="59"/>
        <v>207595</v>
      </c>
      <c r="R667" s="1">
        <f t="shared" si="60"/>
        <v>21379</v>
      </c>
      <c r="S667" s="1">
        <f t="shared" si="61"/>
        <v>10432</v>
      </c>
      <c r="T667" s="1">
        <v>20100</v>
      </c>
      <c r="U667" s="1">
        <v>8</v>
      </c>
      <c r="V667" s="1">
        <v>4400000</v>
      </c>
    </row>
    <row r="668" spans="1:22" x14ac:dyDescent="0.25">
      <c r="A668" s="4">
        <f t="shared" si="62"/>
        <v>31061</v>
      </c>
      <c r="B668" s="1">
        <v>3</v>
      </c>
      <c r="C668" s="1" t="s">
        <v>29</v>
      </c>
      <c r="D668" s="1">
        <v>18</v>
      </c>
      <c r="E668" s="1" t="s">
        <v>190</v>
      </c>
      <c r="F668" s="1">
        <v>25</v>
      </c>
      <c r="G668" s="1">
        <v>5</v>
      </c>
      <c r="H668" s="1">
        <v>0</v>
      </c>
      <c r="I668" s="1">
        <v>60</v>
      </c>
      <c r="K668" s="6">
        <f>最重要的表!P27</f>
        <v>102738</v>
      </c>
      <c r="L668" s="7">
        <f>最重要的表!Q27</f>
        <v>10582</v>
      </c>
      <c r="M668" s="8">
        <f>最重要的表!R27</f>
        <v>5137</v>
      </c>
      <c r="N668" s="6">
        <f>最重要的表!S27</f>
        <v>1583</v>
      </c>
      <c r="O668" s="7">
        <f>最重要的表!T27</f>
        <v>163</v>
      </c>
      <c r="P668" s="8">
        <f>最重要的表!U27</f>
        <v>80</v>
      </c>
      <c r="Q668" s="6">
        <f t="shared" si="59"/>
        <v>227795</v>
      </c>
      <c r="R668" s="7">
        <f t="shared" si="60"/>
        <v>23459</v>
      </c>
      <c r="S668" s="8">
        <f t="shared" si="61"/>
        <v>11457</v>
      </c>
      <c r="T668" s="6">
        <v>21600</v>
      </c>
      <c r="U668" s="7">
        <v>0</v>
      </c>
      <c r="V668" s="8">
        <v>4800000</v>
      </c>
    </row>
    <row r="669" spans="1:22" x14ac:dyDescent="0.25">
      <c r="A669" s="4">
        <f t="shared" si="62"/>
        <v>31062</v>
      </c>
      <c r="B669" s="1">
        <v>3</v>
      </c>
      <c r="C669" s="1" t="s">
        <v>29</v>
      </c>
      <c r="D669" s="1">
        <v>18</v>
      </c>
      <c r="E669" s="1" t="s">
        <v>191</v>
      </c>
      <c r="F669" s="1">
        <v>26</v>
      </c>
      <c r="G669" s="1">
        <v>5</v>
      </c>
      <c r="H669" s="1">
        <v>1</v>
      </c>
      <c r="I669" s="1">
        <v>60</v>
      </c>
      <c r="K669" s="1">
        <f>最重要的表!P28</f>
        <v>109292</v>
      </c>
      <c r="L669" s="1">
        <f>最重要的表!Q28</f>
        <v>11257</v>
      </c>
      <c r="M669" s="1">
        <f>最重要的表!R28</f>
        <v>5465</v>
      </c>
      <c r="N669" s="1">
        <f>最重要的表!S28</f>
        <v>1690</v>
      </c>
      <c r="O669" s="1">
        <f>最重要的表!T28</f>
        <v>174</v>
      </c>
      <c r="P669" s="1">
        <f>最重要的表!U28</f>
        <v>85</v>
      </c>
      <c r="Q669" s="1">
        <f t="shared" si="59"/>
        <v>242802</v>
      </c>
      <c r="R669" s="1">
        <f t="shared" si="60"/>
        <v>25003</v>
      </c>
      <c r="S669" s="1">
        <f t="shared" si="61"/>
        <v>12180</v>
      </c>
      <c r="T669" s="1">
        <v>23400</v>
      </c>
      <c r="U669" s="1">
        <v>0</v>
      </c>
      <c r="V669" s="1">
        <v>5200000</v>
      </c>
    </row>
    <row r="670" spans="1:22" x14ac:dyDescent="0.25">
      <c r="A670" s="4">
        <f t="shared" si="62"/>
        <v>31063</v>
      </c>
      <c r="B670" s="1">
        <v>3</v>
      </c>
      <c r="C670" s="1" t="s">
        <v>29</v>
      </c>
      <c r="D670" s="1">
        <v>18</v>
      </c>
      <c r="E670" s="1" t="s">
        <v>192</v>
      </c>
      <c r="F670" s="1">
        <v>27</v>
      </c>
      <c r="G670" s="1">
        <v>5</v>
      </c>
      <c r="H670" s="1">
        <v>2</v>
      </c>
      <c r="I670" s="1">
        <v>60</v>
      </c>
      <c r="K670" s="1">
        <f>最重要的表!P29</f>
        <v>115845</v>
      </c>
      <c r="L670" s="1">
        <f>最重要的表!Q29</f>
        <v>11932</v>
      </c>
      <c r="M670" s="1">
        <f>最重要的表!R29</f>
        <v>5793</v>
      </c>
      <c r="N670" s="1">
        <f>最重要的表!S29</f>
        <v>1797</v>
      </c>
      <c r="O670" s="1">
        <f>最重要的表!T29</f>
        <v>185</v>
      </c>
      <c r="P670" s="1">
        <f>最重要的表!U29</f>
        <v>90</v>
      </c>
      <c r="Q670" s="1">
        <f t="shared" si="59"/>
        <v>257808</v>
      </c>
      <c r="R670" s="1">
        <f t="shared" si="60"/>
        <v>26547</v>
      </c>
      <c r="S670" s="1">
        <f t="shared" si="61"/>
        <v>12903</v>
      </c>
      <c r="T670" s="1">
        <v>25200</v>
      </c>
      <c r="U670" s="1">
        <v>0</v>
      </c>
      <c r="V670" s="1">
        <v>5600000</v>
      </c>
    </row>
    <row r="671" spans="1:22" x14ac:dyDescent="0.25">
      <c r="A671" s="4">
        <f t="shared" si="62"/>
        <v>31064</v>
      </c>
      <c r="B671" s="1">
        <v>3</v>
      </c>
      <c r="C671" s="1" t="s">
        <v>29</v>
      </c>
      <c r="D671" s="1">
        <v>18</v>
      </c>
      <c r="E671" s="1" t="s">
        <v>193</v>
      </c>
      <c r="F671" s="1">
        <v>28</v>
      </c>
      <c r="G671" s="1">
        <v>5</v>
      </c>
      <c r="H671" s="1">
        <v>3</v>
      </c>
      <c r="I671" s="1">
        <v>60</v>
      </c>
      <c r="K671" s="1">
        <f>最重要的表!P30</f>
        <v>122399</v>
      </c>
      <c r="L671" s="1">
        <f>最重要的表!Q30</f>
        <v>12607</v>
      </c>
      <c r="M671" s="1">
        <f>最重要的表!R30</f>
        <v>6120</v>
      </c>
      <c r="N671" s="1">
        <f>最重要的表!S30</f>
        <v>1903</v>
      </c>
      <c r="O671" s="1">
        <f>最重要的表!T30</f>
        <v>196</v>
      </c>
      <c r="P671" s="1">
        <f>最重要的表!U30</f>
        <v>96</v>
      </c>
      <c r="Q671" s="1">
        <f t="shared" si="59"/>
        <v>272736</v>
      </c>
      <c r="R671" s="1">
        <f t="shared" si="60"/>
        <v>28091</v>
      </c>
      <c r="S671" s="1">
        <f t="shared" si="61"/>
        <v>13704</v>
      </c>
      <c r="T671" s="1">
        <v>27000</v>
      </c>
      <c r="U671" s="1">
        <v>0</v>
      </c>
      <c r="V671" s="1">
        <v>6000000</v>
      </c>
    </row>
    <row r="672" spans="1:22" x14ac:dyDescent="0.25">
      <c r="A672" s="4">
        <f t="shared" si="62"/>
        <v>31065</v>
      </c>
      <c r="B672" s="1">
        <v>3</v>
      </c>
      <c r="C672" s="1" t="s">
        <v>29</v>
      </c>
      <c r="D672" s="1">
        <v>18</v>
      </c>
      <c r="E672" s="1" t="s">
        <v>194</v>
      </c>
      <c r="F672" s="1">
        <v>29</v>
      </c>
      <c r="G672" s="1">
        <v>5</v>
      </c>
      <c r="H672" s="1">
        <v>4</v>
      </c>
      <c r="I672" s="1">
        <v>70</v>
      </c>
      <c r="K672" s="1">
        <f>最重要的表!P31</f>
        <v>128952</v>
      </c>
      <c r="L672" s="1">
        <f>最重要的表!Q31</f>
        <v>13282</v>
      </c>
      <c r="M672" s="1">
        <f>最重要的表!R31</f>
        <v>6448</v>
      </c>
      <c r="N672" s="1">
        <f>最重要的表!S31</f>
        <v>2010</v>
      </c>
      <c r="O672" s="1">
        <f>最重要的表!T31</f>
        <v>207</v>
      </c>
      <c r="P672" s="1">
        <f>最重要的表!U31</f>
        <v>101</v>
      </c>
      <c r="Q672" s="1">
        <f t="shared" ref="Q672:Q735" si="63">K672+N672*79</f>
        <v>287742</v>
      </c>
      <c r="R672" s="1">
        <f t="shared" ref="R672:R735" si="64">L672+O672*79</f>
        <v>29635</v>
      </c>
      <c r="S672" s="1">
        <f t="shared" ref="S672:S735" si="65">M672+P672*79</f>
        <v>14427</v>
      </c>
      <c r="T672" s="1">
        <v>28800</v>
      </c>
      <c r="U672" s="1">
        <v>10</v>
      </c>
      <c r="V672" s="1">
        <v>6400000</v>
      </c>
    </row>
    <row r="673" spans="1:22" x14ac:dyDescent="0.25">
      <c r="A673" s="4">
        <f t="shared" si="62"/>
        <v>31071</v>
      </c>
      <c r="B673" s="1">
        <v>3</v>
      </c>
      <c r="C673" s="1" t="s">
        <v>29</v>
      </c>
      <c r="D673" s="1">
        <v>18</v>
      </c>
      <c r="E673" s="1" t="s">
        <v>474</v>
      </c>
      <c r="F673" s="1">
        <v>30</v>
      </c>
      <c r="G673" s="1">
        <v>6</v>
      </c>
      <c r="H673" s="1">
        <v>0</v>
      </c>
      <c r="I673" s="1">
        <v>70</v>
      </c>
      <c r="K673" s="6">
        <f>最重要的表!P32</f>
        <v>146408</v>
      </c>
      <c r="L673" s="7">
        <f>最重要的表!Q32</f>
        <v>15080</v>
      </c>
      <c r="M673" s="8">
        <f>最重要的表!R32</f>
        <v>7321</v>
      </c>
      <c r="N673" s="6">
        <f>最重要的表!S32</f>
        <v>2263</v>
      </c>
      <c r="O673" s="7">
        <f>最重要的表!T32</f>
        <v>233</v>
      </c>
      <c r="P673" s="8">
        <f>最重要的表!U32</f>
        <v>114</v>
      </c>
      <c r="Q673" s="6">
        <f t="shared" si="63"/>
        <v>325185</v>
      </c>
      <c r="R673" s="7">
        <f t="shared" si="64"/>
        <v>33487</v>
      </c>
      <c r="S673" s="8">
        <f t="shared" si="65"/>
        <v>16327</v>
      </c>
      <c r="T673" s="1">
        <v>30600</v>
      </c>
      <c r="U673" s="1">
        <v>0</v>
      </c>
      <c r="V673" s="8">
        <v>6800000</v>
      </c>
    </row>
    <row r="674" spans="1:22" x14ac:dyDescent="0.25">
      <c r="A674" s="4">
        <f t="shared" si="62"/>
        <v>31072</v>
      </c>
      <c r="B674" s="1">
        <v>3</v>
      </c>
      <c r="C674" s="1" t="s">
        <v>29</v>
      </c>
      <c r="D674" s="1">
        <v>18</v>
      </c>
      <c r="E674" s="1" t="s">
        <v>475</v>
      </c>
      <c r="F674" s="1">
        <v>31</v>
      </c>
      <c r="G674" s="1">
        <v>6</v>
      </c>
      <c r="H674" s="1">
        <v>1</v>
      </c>
      <c r="I674" s="1">
        <v>70</v>
      </c>
      <c r="K674" s="1">
        <f>最重要的表!P33</f>
        <v>155195</v>
      </c>
      <c r="L674" s="1">
        <f>最重要的表!Q33</f>
        <v>15985</v>
      </c>
      <c r="M674" s="1">
        <f>最重要的表!R33</f>
        <v>7760</v>
      </c>
      <c r="N674" s="1">
        <f>最重要的表!S33</f>
        <v>2408</v>
      </c>
      <c r="O674" s="1">
        <f>最重要的表!T33</f>
        <v>248</v>
      </c>
      <c r="P674" s="1">
        <f>最重要的表!U33</f>
        <v>121</v>
      </c>
      <c r="Q674" s="1">
        <f t="shared" si="63"/>
        <v>345427</v>
      </c>
      <c r="R674" s="1">
        <f t="shared" si="64"/>
        <v>35577</v>
      </c>
      <c r="S674" s="1">
        <f t="shared" si="65"/>
        <v>17319</v>
      </c>
      <c r="T674" s="1">
        <v>32400</v>
      </c>
      <c r="U674" s="1">
        <v>0</v>
      </c>
      <c r="V674" s="1">
        <v>7200000</v>
      </c>
    </row>
    <row r="675" spans="1:22" x14ac:dyDescent="0.25">
      <c r="A675" s="4">
        <f t="shared" si="62"/>
        <v>31073</v>
      </c>
      <c r="B675" s="1">
        <v>3</v>
      </c>
      <c r="C675" s="1" t="s">
        <v>29</v>
      </c>
      <c r="D675" s="1">
        <v>18</v>
      </c>
      <c r="E675" s="1" t="s">
        <v>460</v>
      </c>
      <c r="F675" s="1">
        <v>32</v>
      </c>
      <c r="G675" s="1">
        <v>6</v>
      </c>
      <c r="H675" s="1">
        <v>2</v>
      </c>
      <c r="I675" s="1">
        <v>70</v>
      </c>
      <c r="K675" s="1">
        <f>最重要的表!P34</f>
        <v>163981</v>
      </c>
      <c r="L675" s="1">
        <f>最重要的表!Q34</f>
        <v>16890</v>
      </c>
      <c r="M675" s="1">
        <f>最重要的表!R34</f>
        <v>8200</v>
      </c>
      <c r="N675" s="1">
        <f>最重要的表!S34</f>
        <v>2554</v>
      </c>
      <c r="O675" s="1">
        <f>最重要的表!T34</f>
        <v>263</v>
      </c>
      <c r="P675" s="1">
        <f>最重要的表!U34</f>
        <v>128</v>
      </c>
      <c r="Q675" s="1">
        <f t="shared" si="63"/>
        <v>365747</v>
      </c>
      <c r="R675" s="1">
        <f t="shared" si="64"/>
        <v>37667</v>
      </c>
      <c r="S675" s="1">
        <f t="shared" si="65"/>
        <v>18312</v>
      </c>
      <c r="T675" s="1">
        <v>34200</v>
      </c>
      <c r="U675" s="1">
        <v>0</v>
      </c>
      <c r="V675" s="1">
        <v>7600000</v>
      </c>
    </row>
    <row r="676" spans="1:22" x14ac:dyDescent="0.25">
      <c r="A676" s="4">
        <f t="shared" si="62"/>
        <v>31074</v>
      </c>
      <c r="B676" s="1">
        <v>3</v>
      </c>
      <c r="C676" s="1" t="s">
        <v>29</v>
      </c>
      <c r="D676" s="1">
        <v>18</v>
      </c>
      <c r="E676" s="1" t="s">
        <v>461</v>
      </c>
      <c r="F676" s="1">
        <v>33</v>
      </c>
      <c r="G676" s="1">
        <v>6</v>
      </c>
      <c r="H676" s="1">
        <v>3</v>
      </c>
      <c r="I676" s="1">
        <v>70</v>
      </c>
      <c r="K676" s="1">
        <f>最重要的表!P35</f>
        <v>172767</v>
      </c>
      <c r="L676" s="1">
        <f>最重要的表!Q35</f>
        <v>17795</v>
      </c>
      <c r="M676" s="1">
        <f>最重要的表!R35</f>
        <v>8639</v>
      </c>
      <c r="N676" s="1">
        <f>最重要的表!S35</f>
        <v>2700</v>
      </c>
      <c r="O676" s="1">
        <f>最重要的表!T35</f>
        <v>278</v>
      </c>
      <c r="P676" s="1">
        <f>最重要的表!U35</f>
        <v>135</v>
      </c>
      <c r="Q676" s="1">
        <f t="shared" si="63"/>
        <v>386067</v>
      </c>
      <c r="R676" s="1">
        <f t="shared" si="64"/>
        <v>39757</v>
      </c>
      <c r="S676" s="1">
        <f t="shared" si="65"/>
        <v>19304</v>
      </c>
      <c r="T676" s="1">
        <v>36000</v>
      </c>
      <c r="U676" s="1">
        <v>0</v>
      </c>
      <c r="V676" s="1">
        <v>8000000</v>
      </c>
    </row>
    <row r="677" spans="1:22" x14ac:dyDescent="0.25">
      <c r="A677" s="4">
        <f t="shared" si="62"/>
        <v>31075</v>
      </c>
      <c r="B677" s="1">
        <v>3</v>
      </c>
      <c r="C677" s="1" t="s">
        <v>29</v>
      </c>
      <c r="D677" s="1">
        <v>18</v>
      </c>
      <c r="E677" s="1" t="s">
        <v>462</v>
      </c>
      <c r="F677" s="1">
        <v>34</v>
      </c>
      <c r="G677" s="1">
        <v>6</v>
      </c>
      <c r="H677" s="1">
        <v>4</v>
      </c>
      <c r="I677" s="1">
        <v>80</v>
      </c>
      <c r="K677" s="1">
        <f>最重要的表!P36</f>
        <v>181554</v>
      </c>
      <c r="L677" s="1">
        <f>最重要的表!Q36</f>
        <v>18700</v>
      </c>
      <c r="M677" s="1">
        <f>最重要的表!R36</f>
        <v>9078</v>
      </c>
      <c r="N677" s="1">
        <f>最重要的表!S36</f>
        <v>2845</v>
      </c>
      <c r="O677" s="1">
        <f>最重要的表!T36</f>
        <v>293</v>
      </c>
      <c r="P677" s="1">
        <f>最重要的表!U36</f>
        <v>143</v>
      </c>
      <c r="Q677" s="1">
        <f t="shared" si="63"/>
        <v>406309</v>
      </c>
      <c r="R677" s="1">
        <f t="shared" si="64"/>
        <v>41847</v>
      </c>
      <c r="S677" s="1">
        <f t="shared" si="65"/>
        <v>20375</v>
      </c>
      <c r="T677" s="1">
        <v>36600</v>
      </c>
      <c r="U677" s="1">
        <v>12</v>
      </c>
      <c r="V677" s="1">
        <v>8000000</v>
      </c>
    </row>
    <row r="678" spans="1:22" x14ac:dyDescent="0.25">
      <c r="A678" s="4">
        <f t="shared" si="62"/>
        <v>31081</v>
      </c>
      <c r="B678" s="1">
        <v>3</v>
      </c>
      <c r="C678" s="1" t="s">
        <v>29</v>
      </c>
      <c r="D678" s="1">
        <v>18</v>
      </c>
      <c r="E678" s="1" t="s">
        <v>476</v>
      </c>
      <c r="F678" s="1">
        <v>35</v>
      </c>
      <c r="G678" s="1">
        <v>7</v>
      </c>
      <c r="H678" s="1">
        <v>0</v>
      </c>
      <c r="I678" s="1">
        <v>80</v>
      </c>
      <c r="K678" s="6">
        <f>最重要的表!P37</f>
        <v>204971</v>
      </c>
      <c r="L678" s="7">
        <f>最重要的表!Q37</f>
        <v>21112</v>
      </c>
      <c r="M678" s="8">
        <f>最重要的表!R37</f>
        <v>10249</v>
      </c>
      <c r="N678" s="6">
        <f>最重要的表!S37</f>
        <v>3175</v>
      </c>
      <c r="O678" s="7">
        <f>最重要的表!T37</f>
        <v>327</v>
      </c>
      <c r="P678" s="8">
        <f>最重要的表!U37</f>
        <v>159</v>
      </c>
      <c r="Q678" s="6">
        <f t="shared" si="63"/>
        <v>455796</v>
      </c>
      <c r="R678" s="7">
        <f t="shared" si="64"/>
        <v>46945</v>
      </c>
      <c r="S678" s="8">
        <f t="shared" si="65"/>
        <v>22810</v>
      </c>
      <c r="T678" s="1">
        <v>37200</v>
      </c>
      <c r="U678" s="1">
        <v>0</v>
      </c>
      <c r="V678" s="1">
        <v>8100000</v>
      </c>
    </row>
    <row r="679" spans="1:22" x14ac:dyDescent="0.25">
      <c r="A679" s="4">
        <f t="shared" si="62"/>
        <v>31082</v>
      </c>
      <c r="B679" s="1">
        <v>3</v>
      </c>
      <c r="C679" s="1" t="s">
        <v>29</v>
      </c>
      <c r="D679" s="1">
        <v>18</v>
      </c>
      <c r="E679" s="1" t="s">
        <v>477</v>
      </c>
      <c r="F679" s="1">
        <v>36</v>
      </c>
      <c r="G679" s="1">
        <v>7</v>
      </c>
      <c r="H679" s="1">
        <v>1</v>
      </c>
      <c r="I679" s="1">
        <v>80</v>
      </c>
      <c r="K679" s="1">
        <f>最重要的表!P38</f>
        <v>217272</v>
      </c>
      <c r="L679" s="1">
        <f>最重要的表!Q38</f>
        <v>22379</v>
      </c>
      <c r="M679" s="1">
        <f>最重要的表!R38</f>
        <v>10864</v>
      </c>
      <c r="N679" s="1">
        <f>最重要的表!S38</f>
        <v>3369</v>
      </c>
      <c r="O679" s="1">
        <f>最重要的表!T38</f>
        <v>347</v>
      </c>
      <c r="P679" s="1">
        <f>最重要的表!U38</f>
        <v>169</v>
      </c>
      <c r="Q679" s="1">
        <f t="shared" si="63"/>
        <v>483423</v>
      </c>
      <c r="R679" s="1">
        <f t="shared" si="64"/>
        <v>49792</v>
      </c>
      <c r="S679" s="1">
        <f t="shared" si="65"/>
        <v>24215</v>
      </c>
      <c r="T679" s="1">
        <v>37800</v>
      </c>
      <c r="U679" s="1">
        <v>0</v>
      </c>
      <c r="V679" s="1">
        <v>8200000</v>
      </c>
    </row>
    <row r="680" spans="1:22" x14ac:dyDescent="0.25">
      <c r="A680" s="4">
        <f t="shared" si="62"/>
        <v>31083</v>
      </c>
      <c r="B680" s="1">
        <v>3</v>
      </c>
      <c r="C680" s="1" t="s">
        <v>29</v>
      </c>
      <c r="D680" s="1">
        <v>18</v>
      </c>
      <c r="E680" s="1" t="s">
        <v>463</v>
      </c>
      <c r="F680" s="1">
        <v>37</v>
      </c>
      <c r="G680" s="1">
        <v>7</v>
      </c>
      <c r="H680" s="1">
        <v>2</v>
      </c>
      <c r="I680" s="1">
        <v>80</v>
      </c>
      <c r="K680" s="1">
        <f>最重要的表!P39</f>
        <v>229573</v>
      </c>
      <c r="L680" s="1">
        <f>最重要的表!Q39</f>
        <v>23646</v>
      </c>
      <c r="M680" s="1">
        <f>最重要的表!R39</f>
        <v>11479</v>
      </c>
      <c r="N680" s="1">
        <f>最重要的表!S39</f>
        <v>3564</v>
      </c>
      <c r="O680" s="1">
        <f>最重要的表!T39</f>
        <v>367</v>
      </c>
      <c r="P680" s="1">
        <f>最重要的表!U39</f>
        <v>179</v>
      </c>
      <c r="Q680" s="1">
        <f t="shared" si="63"/>
        <v>511129</v>
      </c>
      <c r="R680" s="1">
        <f t="shared" si="64"/>
        <v>52639</v>
      </c>
      <c r="S680" s="1">
        <f t="shared" si="65"/>
        <v>25620</v>
      </c>
      <c r="T680" s="1">
        <v>38400</v>
      </c>
      <c r="U680" s="1">
        <v>0</v>
      </c>
      <c r="V680" s="1">
        <v>8300000</v>
      </c>
    </row>
    <row r="681" spans="1:22" x14ac:dyDescent="0.25">
      <c r="A681" s="4">
        <f t="shared" si="62"/>
        <v>31084</v>
      </c>
      <c r="B681" s="1">
        <v>3</v>
      </c>
      <c r="C681" s="1" t="s">
        <v>29</v>
      </c>
      <c r="D681" s="1">
        <v>18</v>
      </c>
      <c r="E681" s="1" t="s">
        <v>464</v>
      </c>
      <c r="F681" s="1">
        <v>38</v>
      </c>
      <c r="G681" s="1">
        <v>7</v>
      </c>
      <c r="H681" s="1">
        <v>3</v>
      </c>
      <c r="I681" s="1">
        <v>80</v>
      </c>
      <c r="K681" s="1">
        <f>最重要的表!P40</f>
        <v>241874</v>
      </c>
      <c r="L681" s="1">
        <f>最重要的表!Q40</f>
        <v>24913</v>
      </c>
      <c r="M681" s="1">
        <f>最重要的表!R40</f>
        <v>12094</v>
      </c>
      <c r="N681" s="1">
        <f>最重要的表!S40</f>
        <v>3758</v>
      </c>
      <c r="O681" s="1">
        <f>最重要的表!T40</f>
        <v>387</v>
      </c>
      <c r="P681" s="1">
        <f>最重要的表!U40</f>
        <v>188</v>
      </c>
      <c r="Q681" s="1">
        <f t="shared" si="63"/>
        <v>538756</v>
      </c>
      <c r="R681" s="1">
        <f t="shared" si="64"/>
        <v>55486</v>
      </c>
      <c r="S681" s="1">
        <f t="shared" si="65"/>
        <v>26946</v>
      </c>
      <c r="T681" s="1">
        <v>39000</v>
      </c>
      <c r="U681" s="1">
        <v>0</v>
      </c>
      <c r="V681" s="1">
        <v>8400000</v>
      </c>
    </row>
    <row r="682" spans="1:22" x14ac:dyDescent="0.25">
      <c r="A682" s="4">
        <f t="shared" si="62"/>
        <v>31085</v>
      </c>
      <c r="B682" s="1">
        <v>3</v>
      </c>
      <c r="C682" s="1" t="s">
        <v>29</v>
      </c>
      <c r="D682" s="1">
        <v>18</v>
      </c>
      <c r="E682" s="1" t="s">
        <v>465</v>
      </c>
      <c r="F682" s="1">
        <v>39</v>
      </c>
      <c r="G682" s="1">
        <v>7</v>
      </c>
      <c r="H682" s="1">
        <v>4</v>
      </c>
      <c r="I682" s="1">
        <v>84</v>
      </c>
      <c r="K682" s="1">
        <f>最重要的表!P41</f>
        <v>254175</v>
      </c>
      <c r="L682" s="1">
        <f>最重要的表!Q41</f>
        <v>26180</v>
      </c>
      <c r="M682" s="1">
        <f>最重要的表!R41</f>
        <v>12709</v>
      </c>
      <c r="N682" s="1">
        <f>最重要的表!S41</f>
        <v>3952</v>
      </c>
      <c r="O682" s="1">
        <f>最重要的表!T41</f>
        <v>407</v>
      </c>
      <c r="P682" s="1">
        <f>最重要的表!U41</f>
        <v>198</v>
      </c>
      <c r="Q682" s="1">
        <f t="shared" si="63"/>
        <v>566383</v>
      </c>
      <c r="R682" s="1">
        <f t="shared" si="64"/>
        <v>58333</v>
      </c>
      <c r="S682" s="1">
        <f t="shared" si="65"/>
        <v>28351</v>
      </c>
      <c r="T682" s="1">
        <v>39600</v>
      </c>
      <c r="U682" s="1">
        <v>14</v>
      </c>
      <c r="V682" s="1">
        <v>8500000</v>
      </c>
    </row>
    <row r="683" spans="1:22" x14ac:dyDescent="0.25">
      <c r="A683" s="4">
        <f t="shared" si="62"/>
        <v>31091</v>
      </c>
      <c r="B683" s="1">
        <v>3</v>
      </c>
      <c r="C683" s="1" t="s">
        <v>29</v>
      </c>
      <c r="D683" s="1">
        <v>18</v>
      </c>
      <c r="E683" s="1" t="s">
        <v>466</v>
      </c>
      <c r="F683" s="1">
        <v>40</v>
      </c>
      <c r="G683" s="1">
        <v>8</v>
      </c>
      <c r="H683" s="1">
        <v>0</v>
      </c>
      <c r="I683" s="1">
        <v>84</v>
      </c>
      <c r="K683" s="6">
        <f>最重要的表!P42</f>
        <v>286962</v>
      </c>
      <c r="L683" s="7">
        <f>最重要的表!Q42</f>
        <v>29557</v>
      </c>
      <c r="M683" s="8">
        <f>最重要的表!R42</f>
        <v>14349</v>
      </c>
      <c r="N683" s="6">
        <f>最重要的表!S42</f>
        <v>4447</v>
      </c>
      <c r="O683" s="7">
        <f>最重要的表!T42</f>
        <v>458</v>
      </c>
      <c r="P683" s="8">
        <f>最重要的表!U42</f>
        <v>223</v>
      </c>
      <c r="Q683" s="6">
        <f t="shared" si="63"/>
        <v>638275</v>
      </c>
      <c r="R683" s="7">
        <f t="shared" si="64"/>
        <v>65739</v>
      </c>
      <c r="S683" s="8">
        <f t="shared" si="65"/>
        <v>31966</v>
      </c>
      <c r="T683" s="1">
        <v>40200</v>
      </c>
      <c r="U683" s="1">
        <v>0</v>
      </c>
      <c r="V683" s="1">
        <v>8600000</v>
      </c>
    </row>
    <row r="684" spans="1:22" x14ac:dyDescent="0.25">
      <c r="A684" s="4">
        <f t="shared" si="62"/>
        <v>31092</v>
      </c>
      <c r="B684" s="1">
        <v>3</v>
      </c>
      <c r="C684" s="1" t="s">
        <v>29</v>
      </c>
      <c r="D684" s="1">
        <v>18</v>
      </c>
      <c r="E684" s="1" t="s">
        <v>478</v>
      </c>
      <c r="F684" s="1">
        <v>41</v>
      </c>
      <c r="G684" s="1">
        <v>8</v>
      </c>
      <c r="H684" s="1">
        <v>1</v>
      </c>
      <c r="I684" s="1">
        <v>84</v>
      </c>
      <c r="K684" s="1">
        <f>最重要的表!P43</f>
        <v>302467</v>
      </c>
      <c r="L684" s="1">
        <f>最重要的表!Q43</f>
        <v>31154</v>
      </c>
      <c r="M684" s="1">
        <f>最重要的表!R43</f>
        <v>15124</v>
      </c>
      <c r="N684" s="1">
        <f>最重要的表!S43</f>
        <v>4690</v>
      </c>
      <c r="O684" s="1">
        <f>最重要的表!T43</f>
        <v>483</v>
      </c>
      <c r="P684" s="1">
        <f>最重要的表!U43</f>
        <v>235</v>
      </c>
      <c r="Q684" s="1">
        <f t="shared" si="63"/>
        <v>672977</v>
      </c>
      <c r="R684" s="1">
        <f t="shared" si="64"/>
        <v>69311</v>
      </c>
      <c r="S684" s="1">
        <f t="shared" si="65"/>
        <v>33689</v>
      </c>
      <c r="T684" s="1">
        <v>40800</v>
      </c>
      <c r="U684" s="1">
        <v>0</v>
      </c>
      <c r="V684" s="1">
        <v>8700000</v>
      </c>
    </row>
    <row r="685" spans="1:22" x14ac:dyDescent="0.25">
      <c r="A685" s="4">
        <f t="shared" si="62"/>
        <v>31093</v>
      </c>
      <c r="B685" s="1">
        <v>3</v>
      </c>
      <c r="C685" s="1" t="s">
        <v>29</v>
      </c>
      <c r="D685" s="1">
        <v>18</v>
      </c>
      <c r="E685" s="1" t="s">
        <v>467</v>
      </c>
      <c r="F685" s="1">
        <v>42</v>
      </c>
      <c r="G685" s="1">
        <v>8</v>
      </c>
      <c r="H685" s="1">
        <v>2</v>
      </c>
      <c r="I685" s="1">
        <v>84</v>
      </c>
      <c r="K685" s="1">
        <f>最重要的表!P44</f>
        <v>317971</v>
      </c>
      <c r="L685" s="1">
        <f>最重要的表!Q44</f>
        <v>32751</v>
      </c>
      <c r="M685" s="1">
        <f>最重要的表!R44</f>
        <v>15899</v>
      </c>
      <c r="N685" s="1">
        <f>最重要的表!S44</f>
        <v>4933</v>
      </c>
      <c r="O685" s="1">
        <f>最重要的表!T44</f>
        <v>508</v>
      </c>
      <c r="P685" s="1">
        <f>最重要的表!U44</f>
        <v>247</v>
      </c>
      <c r="Q685" s="1">
        <f t="shared" si="63"/>
        <v>707678</v>
      </c>
      <c r="R685" s="1">
        <f t="shared" si="64"/>
        <v>72883</v>
      </c>
      <c r="S685" s="1">
        <f t="shared" si="65"/>
        <v>35412</v>
      </c>
      <c r="T685" s="1">
        <v>41400</v>
      </c>
      <c r="U685" s="1">
        <v>0</v>
      </c>
      <c r="V685" s="1">
        <v>8800000</v>
      </c>
    </row>
    <row r="686" spans="1:22" x14ac:dyDescent="0.25">
      <c r="A686" s="4">
        <f t="shared" si="62"/>
        <v>31094</v>
      </c>
      <c r="B686" s="1">
        <v>3</v>
      </c>
      <c r="C686" s="1" t="s">
        <v>29</v>
      </c>
      <c r="D686" s="1">
        <v>18</v>
      </c>
      <c r="E686" s="1" t="s">
        <v>468</v>
      </c>
      <c r="F686" s="1">
        <v>43</v>
      </c>
      <c r="G686" s="1">
        <v>8</v>
      </c>
      <c r="H686" s="1">
        <v>3</v>
      </c>
      <c r="I686" s="1">
        <v>84</v>
      </c>
      <c r="K686" s="1">
        <f>最重要的表!P45</f>
        <v>333476</v>
      </c>
      <c r="L686" s="1">
        <f>最重要的表!Q45</f>
        <v>34348</v>
      </c>
      <c r="M686" s="1">
        <f>最重要的表!R45</f>
        <v>16674</v>
      </c>
      <c r="N686" s="1">
        <f>最重要的表!S45</f>
        <v>5175</v>
      </c>
      <c r="O686" s="1">
        <f>最重要的表!T45</f>
        <v>533</v>
      </c>
      <c r="P686" s="1">
        <f>最重要的表!U45</f>
        <v>259</v>
      </c>
      <c r="Q686" s="1">
        <f t="shared" si="63"/>
        <v>742301</v>
      </c>
      <c r="R686" s="1">
        <f t="shared" si="64"/>
        <v>76455</v>
      </c>
      <c r="S686" s="1">
        <f t="shared" si="65"/>
        <v>37135</v>
      </c>
      <c r="T686" s="1">
        <v>42000</v>
      </c>
      <c r="U686" s="1">
        <v>0</v>
      </c>
      <c r="V686" s="1">
        <v>8900000</v>
      </c>
    </row>
    <row r="687" spans="1:22" x14ac:dyDescent="0.25">
      <c r="A687" s="4">
        <f t="shared" si="62"/>
        <v>31095</v>
      </c>
      <c r="B687" s="1">
        <v>3</v>
      </c>
      <c r="C687" s="1" t="s">
        <v>29</v>
      </c>
      <c r="D687" s="1">
        <v>18</v>
      </c>
      <c r="E687" s="1" t="s">
        <v>469</v>
      </c>
      <c r="F687" s="1">
        <v>44</v>
      </c>
      <c r="G687" s="1">
        <v>8</v>
      </c>
      <c r="H687" s="1">
        <v>4</v>
      </c>
      <c r="I687" s="1">
        <v>87</v>
      </c>
      <c r="K687" s="1">
        <f>最重要的表!P46</f>
        <v>348981</v>
      </c>
      <c r="L687" s="1">
        <f>最重要的表!Q46</f>
        <v>35945</v>
      </c>
      <c r="M687" s="1">
        <f>最重要的表!R46</f>
        <v>17450</v>
      </c>
      <c r="N687" s="1">
        <f>最重要的表!S46</f>
        <v>5418</v>
      </c>
      <c r="O687" s="1">
        <f>最重要的表!T46</f>
        <v>558</v>
      </c>
      <c r="P687" s="1">
        <f>最重要的表!U46</f>
        <v>271</v>
      </c>
      <c r="Q687" s="1">
        <f t="shared" si="63"/>
        <v>777003</v>
      </c>
      <c r="R687" s="1">
        <f t="shared" si="64"/>
        <v>80027</v>
      </c>
      <c r="S687" s="1">
        <f t="shared" si="65"/>
        <v>38859</v>
      </c>
      <c r="T687" s="1">
        <v>42600</v>
      </c>
      <c r="U687" s="1">
        <v>16</v>
      </c>
      <c r="V687" s="1">
        <v>9000000</v>
      </c>
    </row>
    <row r="688" spans="1:22" x14ac:dyDescent="0.25">
      <c r="A688" s="4">
        <f t="shared" si="62"/>
        <v>31101</v>
      </c>
      <c r="B688" s="1">
        <v>3</v>
      </c>
      <c r="C688" s="1" t="s">
        <v>29</v>
      </c>
      <c r="D688" s="1">
        <v>18</v>
      </c>
      <c r="E688" s="1" t="s">
        <v>470</v>
      </c>
      <c r="F688" s="1">
        <v>45</v>
      </c>
      <c r="G688" s="1">
        <v>9</v>
      </c>
      <c r="H688" s="1">
        <v>0</v>
      </c>
      <c r="I688" s="1">
        <v>87</v>
      </c>
      <c r="K688" s="6">
        <f>最重要的表!P47</f>
        <v>390272</v>
      </c>
      <c r="L688" s="7">
        <f>最重要的表!Q47</f>
        <v>40198</v>
      </c>
      <c r="M688" s="8">
        <f>最重要的表!R47</f>
        <v>19514</v>
      </c>
      <c r="N688" s="6">
        <f>最重要的表!S47</f>
        <v>6049</v>
      </c>
      <c r="O688" s="7">
        <f>最重要的表!T47</f>
        <v>623</v>
      </c>
      <c r="P688" s="8">
        <f>最重要的表!U47</f>
        <v>303</v>
      </c>
      <c r="Q688" s="6">
        <f t="shared" si="63"/>
        <v>868143</v>
      </c>
      <c r="R688" s="7">
        <f t="shared" si="64"/>
        <v>89415</v>
      </c>
      <c r="S688" s="8">
        <f t="shared" si="65"/>
        <v>43451</v>
      </c>
      <c r="T688" s="1">
        <v>43200</v>
      </c>
      <c r="U688" s="1">
        <v>0</v>
      </c>
      <c r="V688" s="1">
        <v>9100000</v>
      </c>
    </row>
    <row r="689" spans="1:22" x14ac:dyDescent="0.25">
      <c r="A689" s="4">
        <f t="shared" si="62"/>
        <v>31102</v>
      </c>
      <c r="B689" s="1">
        <v>3</v>
      </c>
      <c r="C689" s="1" t="s">
        <v>29</v>
      </c>
      <c r="D689" s="1">
        <v>18</v>
      </c>
      <c r="E689" s="1" t="s">
        <v>479</v>
      </c>
      <c r="F689" s="1">
        <v>46</v>
      </c>
      <c r="G689" s="1">
        <v>9</v>
      </c>
      <c r="H689" s="1">
        <v>1</v>
      </c>
      <c r="I689" s="1">
        <v>87</v>
      </c>
      <c r="K689" s="1">
        <f>最重要的表!P48</f>
        <v>410185</v>
      </c>
      <c r="L689" s="1">
        <f>最重要的表!Q48</f>
        <v>42249</v>
      </c>
      <c r="M689" s="1">
        <f>最重要的表!R48</f>
        <v>20510</v>
      </c>
      <c r="N689" s="1">
        <f>最重要的表!S48</f>
        <v>6360</v>
      </c>
      <c r="O689" s="1">
        <f>最重要的表!T48</f>
        <v>655</v>
      </c>
      <c r="P689" s="1">
        <f>最重要的表!U48</f>
        <v>318</v>
      </c>
      <c r="Q689" s="1">
        <f t="shared" si="63"/>
        <v>912625</v>
      </c>
      <c r="R689" s="1">
        <f t="shared" si="64"/>
        <v>93994</v>
      </c>
      <c r="S689" s="1">
        <f t="shared" si="65"/>
        <v>45632</v>
      </c>
      <c r="T689" s="1">
        <v>43800</v>
      </c>
      <c r="U689" s="1">
        <v>0</v>
      </c>
      <c r="V689" s="1">
        <v>9200000</v>
      </c>
    </row>
    <row r="690" spans="1:22" x14ac:dyDescent="0.25">
      <c r="A690" s="4">
        <f t="shared" si="62"/>
        <v>31103</v>
      </c>
      <c r="B690" s="1">
        <v>3</v>
      </c>
      <c r="C690" s="1" t="s">
        <v>29</v>
      </c>
      <c r="D690" s="1">
        <v>18</v>
      </c>
      <c r="E690" s="1" t="s">
        <v>471</v>
      </c>
      <c r="F690" s="1">
        <v>47</v>
      </c>
      <c r="G690" s="1">
        <v>9</v>
      </c>
      <c r="H690" s="1">
        <v>2</v>
      </c>
      <c r="I690" s="1">
        <v>87</v>
      </c>
      <c r="K690" s="1">
        <f>最重要的表!P49</f>
        <v>430098</v>
      </c>
      <c r="L690" s="1">
        <f>最重要的表!Q49</f>
        <v>44300</v>
      </c>
      <c r="M690" s="1">
        <f>最重要的表!R49</f>
        <v>21505</v>
      </c>
      <c r="N690" s="1">
        <f>最重要的表!S49</f>
        <v>6670</v>
      </c>
      <c r="O690" s="1">
        <f>最重要的表!T49</f>
        <v>687</v>
      </c>
      <c r="P690" s="1">
        <f>最重要的表!U49</f>
        <v>334</v>
      </c>
      <c r="Q690" s="1">
        <f t="shared" si="63"/>
        <v>957028</v>
      </c>
      <c r="R690" s="1">
        <f t="shared" si="64"/>
        <v>98573</v>
      </c>
      <c r="S690" s="1">
        <f t="shared" si="65"/>
        <v>47891</v>
      </c>
      <c r="T690" s="1">
        <v>44400</v>
      </c>
      <c r="U690" s="1">
        <v>0</v>
      </c>
      <c r="V690" s="1">
        <v>9300000</v>
      </c>
    </row>
    <row r="691" spans="1:22" x14ac:dyDescent="0.25">
      <c r="A691" s="4">
        <f t="shared" si="62"/>
        <v>31104</v>
      </c>
      <c r="B691" s="1">
        <v>3</v>
      </c>
      <c r="C691" s="1" t="s">
        <v>29</v>
      </c>
      <c r="D691" s="1">
        <v>18</v>
      </c>
      <c r="E691" s="1" t="s">
        <v>472</v>
      </c>
      <c r="F691" s="1">
        <v>48</v>
      </c>
      <c r="G691" s="1">
        <v>9</v>
      </c>
      <c r="H691" s="1">
        <v>3</v>
      </c>
      <c r="I691" s="1">
        <v>87</v>
      </c>
      <c r="K691" s="1">
        <f>最重要的表!P50</f>
        <v>450010</v>
      </c>
      <c r="L691" s="1">
        <f>最重要的表!Q50</f>
        <v>46351</v>
      </c>
      <c r="M691" s="1">
        <f>最重要的表!R50</f>
        <v>22501</v>
      </c>
      <c r="N691" s="1">
        <f>最重要的表!S50</f>
        <v>6981</v>
      </c>
      <c r="O691" s="1">
        <f>最重要的表!T50</f>
        <v>719</v>
      </c>
      <c r="P691" s="1">
        <f>最重要的表!U50</f>
        <v>350</v>
      </c>
      <c r="Q691" s="1">
        <f t="shared" si="63"/>
        <v>1001509</v>
      </c>
      <c r="R691" s="1">
        <f t="shared" si="64"/>
        <v>103152</v>
      </c>
      <c r="S691" s="1">
        <f t="shared" si="65"/>
        <v>50151</v>
      </c>
      <c r="T691" s="1">
        <v>45000</v>
      </c>
      <c r="U691" s="1">
        <v>0</v>
      </c>
      <c r="V691" s="1">
        <v>9400000</v>
      </c>
    </row>
    <row r="692" spans="1:22" x14ac:dyDescent="0.25">
      <c r="A692" s="4">
        <f t="shared" si="62"/>
        <v>31105</v>
      </c>
      <c r="B692" s="1">
        <v>3</v>
      </c>
      <c r="C692" s="1" t="s">
        <v>29</v>
      </c>
      <c r="D692" s="1">
        <v>18</v>
      </c>
      <c r="E692" s="1" t="s">
        <v>473</v>
      </c>
      <c r="F692" s="1">
        <v>49</v>
      </c>
      <c r="G692" s="1">
        <v>9</v>
      </c>
      <c r="H692" s="1">
        <v>4</v>
      </c>
      <c r="I692" s="1">
        <v>90</v>
      </c>
      <c r="K692" s="1">
        <f>最重要的表!P51</f>
        <v>469923</v>
      </c>
      <c r="L692" s="1">
        <f>最重要的表!Q51</f>
        <v>48402</v>
      </c>
      <c r="M692" s="1">
        <f>最重要的表!R51</f>
        <v>23497</v>
      </c>
      <c r="N692" s="1">
        <f>最重要的表!S51</f>
        <v>7292</v>
      </c>
      <c r="O692" s="1">
        <f>最重要的表!T51</f>
        <v>751</v>
      </c>
      <c r="P692" s="1">
        <f>最重要的表!U51</f>
        <v>365</v>
      </c>
      <c r="Q692" s="1">
        <f t="shared" si="63"/>
        <v>1045991</v>
      </c>
      <c r="R692" s="1">
        <f t="shared" si="64"/>
        <v>107731</v>
      </c>
      <c r="S692" s="1">
        <f t="shared" si="65"/>
        <v>52332</v>
      </c>
      <c r="T692" s="1">
        <v>45600</v>
      </c>
      <c r="U692" s="1">
        <v>18</v>
      </c>
      <c r="V692" s="1">
        <v>9500000</v>
      </c>
    </row>
    <row r="693" spans="1:22" x14ac:dyDescent="0.25">
      <c r="A693" s="4">
        <f t="shared" si="62"/>
        <v>31111</v>
      </c>
      <c r="B693" s="1">
        <v>3</v>
      </c>
      <c r="C693" s="1" t="s">
        <v>29</v>
      </c>
      <c r="D693" s="1">
        <v>18</v>
      </c>
      <c r="E693" s="1" t="s">
        <v>480</v>
      </c>
      <c r="F693" s="1">
        <v>50</v>
      </c>
      <c r="G693" s="1">
        <v>10</v>
      </c>
      <c r="H693" s="1">
        <v>0</v>
      </c>
      <c r="I693" s="1">
        <v>0</v>
      </c>
      <c r="K693" s="6">
        <f>最重要的表!P52</f>
        <v>522971</v>
      </c>
      <c r="L693" s="7">
        <f>最重要的表!Q52</f>
        <v>53866</v>
      </c>
      <c r="M693" s="8">
        <f>最重要的表!R52</f>
        <v>26149</v>
      </c>
      <c r="N693" s="6">
        <f>最重要的表!S52</f>
        <v>8107</v>
      </c>
      <c r="O693" s="7">
        <f>最重要的表!T52</f>
        <v>835</v>
      </c>
      <c r="P693" s="8">
        <f>最重要的表!U52</f>
        <v>406</v>
      </c>
      <c r="Q693" s="6">
        <f t="shared" si="63"/>
        <v>1163424</v>
      </c>
      <c r="R693" s="7">
        <f t="shared" si="64"/>
        <v>119831</v>
      </c>
      <c r="S693" s="8">
        <f t="shared" si="65"/>
        <v>58223</v>
      </c>
      <c r="T693" s="1">
        <v>0</v>
      </c>
      <c r="U693" s="1">
        <v>0</v>
      </c>
      <c r="V693" s="1">
        <v>0</v>
      </c>
    </row>
    <row r="694" spans="1:22" x14ac:dyDescent="0.25">
      <c r="A694" s="4">
        <f t="shared" si="62"/>
        <v>31112</v>
      </c>
      <c r="B694" s="1">
        <v>3</v>
      </c>
      <c r="C694" s="1" t="s">
        <v>29</v>
      </c>
      <c r="D694" s="1">
        <v>15</v>
      </c>
      <c r="E694" s="1" t="s">
        <v>365</v>
      </c>
      <c r="F694" s="1">
        <v>0</v>
      </c>
      <c r="G694" s="1">
        <v>0</v>
      </c>
      <c r="H694" s="1">
        <v>0</v>
      </c>
      <c r="I694" s="1">
        <v>1</v>
      </c>
      <c r="K694" s="6">
        <f>最重要的表!P53</f>
        <v>8573</v>
      </c>
      <c r="L694" s="7">
        <f>最重要的表!Q53</f>
        <v>883</v>
      </c>
      <c r="M694" s="8">
        <f>最重要的表!R53</f>
        <v>429</v>
      </c>
      <c r="N694" s="6">
        <f>最重要的表!S53</f>
        <v>127</v>
      </c>
      <c r="O694" s="7">
        <f>最重要的表!T53</f>
        <v>13</v>
      </c>
      <c r="P694" s="8">
        <f>最重要的表!U53</f>
        <v>7</v>
      </c>
      <c r="Q694" s="6">
        <f t="shared" si="63"/>
        <v>18606</v>
      </c>
      <c r="R694" s="7">
        <f t="shared" si="64"/>
        <v>1910</v>
      </c>
      <c r="S694" s="8">
        <f t="shared" si="65"/>
        <v>982</v>
      </c>
      <c r="T694" s="6">
        <v>30</v>
      </c>
      <c r="U694" s="7">
        <v>0</v>
      </c>
      <c r="V694" s="8">
        <v>9000</v>
      </c>
    </row>
    <row r="695" spans="1:22" x14ac:dyDescent="0.25">
      <c r="A695" s="4">
        <f t="shared" si="62"/>
        <v>31113</v>
      </c>
      <c r="B695" s="1">
        <v>3</v>
      </c>
      <c r="C695" s="1" t="s">
        <v>29</v>
      </c>
      <c r="D695" s="1">
        <v>15</v>
      </c>
      <c r="E695" s="1" t="s">
        <v>366</v>
      </c>
      <c r="F695" s="1">
        <v>1</v>
      </c>
      <c r="G695" s="1">
        <v>0</v>
      </c>
      <c r="H695" s="1">
        <v>1</v>
      </c>
      <c r="I695" s="1">
        <v>5</v>
      </c>
      <c r="K695" s="1">
        <f>最重要的表!P54</f>
        <v>9738</v>
      </c>
      <c r="L695" s="1">
        <f>最重要的表!Q54</f>
        <v>1003</v>
      </c>
      <c r="M695" s="1">
        <f>最重要的表!R54</f>
        <v>487</v>
      </c>
      <c r="N695" s="1">
        <f>最重要的表!S54</f>
        <v>146</v>
      </c>
      <c r="O695" s="1">
        <f>最重要的表!T54</f>
        <v>15</v>
      </c>
      <c r="P695" s="1">
        <f>最重要的表!U54</f>
        <v>8</v>
      </c>
      <c r="Q695" s="1">
        <f t="shared" si="63"/>
        <v>21272</v>
      </c>
      <c r="R695" s="1">
        <f t="shared" si="64"/>
        <v>2188</v>
      </c>
      <c r="S695" s="1">
        <f t="shared" si="65"/>
        <v>1119</v>
      </c>
      <c r="T695" s="1">
        <v>108</v>
      </c>
      <c r="U695" s="1">
        <v>0</v>
      </c>
      <c r="V695" s="1">
        <v>25000</v>
      </c>
    </row>
    <row r="696" spans="1:22" x14ac:dyDescent="0.25">
      <c r="A696" s="4">
        <f t="shared" si="62"/>
        <v>31114</v>
      </c>
      <c r="B696" s="1">
        <v>3</v>
      </c>
      <c r="C696" s="1" t="s">
        <v>29</v>
      </c>
      <c r="D696" s="1">
        <v>15</v>
      </c>
      <c r="E696" s="1" t="s">
        <v>107</v>
      </c>
      <c r="F696" s="1">
        <v>2</v>
      </c>
      <c r="G696" s="1">
        <v>0</v>
      </c>
      <c r="H696" s="1">
        <v>2</v>
      </c>
      <c r="I696" s="1">
        <v>5</v>
      </c>
      <c r="K696" s="1">
        <f>最重要的表!P55</f>
        <v>10903</v>
      </c>
      <c r="L696" s="1">
        <f>最重要的表!Q55</f>
        <v>1123</v>
      </c>
      <c r="M696" s="1">
        <f>最重要的表!R55</f>
        <v>546</v>
      </c>
      <c r="N696" s="1">
        <f>最重要的表!S55</f>
        <v>166</v>
      </c>
      <c r="O696" s="1">
        <f>最重要的表!T55</f>
        <v>17</v>
      </c>
      <c r="P696" s="1">
        <f>最重要的表!U55</f>
        <v>9</v>
      </c>
      <c r="Q696" s="1">
        <f t="shared" si="63"/>
        <v>24017</v>
      </c>
      <c r="R696" s="1">
        <f t="shared" si="64"/>
        <v>2466</v>
      </c>
      <c r="S696" s="1">
        <f t="shared" si="65"/>
        <v>1257</v>
      </c>
      <c r="T696" s="1">
        <v>210</v>
      </c>
      <c r="U696" s="1">
        <v>0</v>
      </c>
      <c r="V696" s="1">
        <v>43000</v>
      </c>
    </row>
    <row r="697" spans="1:22" x14ac:dyDescent="0.25">
      <c r="A697" s="4">
        <f t="shared" si="62"/>
        <v>31115</v>
      </c>
      <c r="B697" s="1">
        <v>3</v>
      </c>
      <c r="C697" s="1" t="s">
        <v>29</v>
      </c>
      <c r="D697" s="1">
        <v>15</v>
      </c>
      <c r="E697" s="1" t="s">
        <v>153</v>
      </c>
      <c r="F697" s="1">
        <v>3</v>
      </c>
      <c r="G697" s="1">
        <v>0</v>
      </c>
      <c r="H697" s="1">
        <v>3</v>
      </c>
      <c r="I697" s="1">
        <v>5</v>
      </c>
      <c r="K697" s="1">
        <f>最重要的表!P56</f>
        <v>12068</v>
      </c>
      <c r="L697" s="1">
        <f>最重要的表!Q56</f>
        <v>1243</v>
      </c>
      <c r="M697" s="1">
        <f>最重要的表!R56</f>
        <v>604</v>
      </c>
      <c r="N697" s="1">
        <f>最重要的表!S56</f>
        <v>185</v>
      </c>
      <c r="O697" s="1">
        <f>最重要的表!T56</f>
        <v>19</v>
      </c>
      <c r="P697" s="1">
        <f>最重要的表!U56</f>
        <v>10</v>
      </c>
      <c r="Q697" s="1">
        <f t="shared" si="63"/>
        <v>26683</v>
      </c>
      <c r="R697" s="1">
        <f t="shared" si="64"/>
        <v>2744</v>
      </c>
      <c r="S697" s="1">
        <f t="shared" si="65"/>
        <v>1394</v>
      </c>
      <c r="T697" s="1">
        <v>360</v>
      </c>
      <c r="U697" s="1">
        <v>0</v>
      </c>
      <c r="V697" s="1">
        <v>67000</v>
      </c>
    </row>
    <row r="698" spans="1:22" x14ac:dyDescent="0.25">
      <c r="A698" s="4">
        <f t="shared" si="62"/>
        <v>31121</v>
      </c>
      <c r="B698" s="1">
        <v>3</v>
      </c>
      <c r="C698" s="1" t="s">
        <v>29</v>
      </c>
      <c r="D698" s="1">
        <v>15</v>
      </c>
      <c r="E698" s="1" t="s">
        <v>154</v>
      </c>
      <c r="F698" s="1">
        <v>4</v>
      </c>
      <c r="G698" s="1">
        <v>0</v>
      </c>
      <c r="H698" s="1">
        <v>4</v>
      </c>
      <c r="I698" s="1">
        <v>20</v>
      </c>
      <c r="K698" s="1">
        <f>最重要的表!P57</f>
        <v>13234</v>
      </c>
      <c r="L698" s="1">
        <f>最重要的表!Q57</f>
        <v>1363</v>
      </c>
      <c r="M698" s="1">
        <f>最重要的表!R57</f>
        <v>662</v>
      </c>
      <c r="N698" s="1">
        <f>最重要的表!S57</f>
        <v>204</v>
      </c>
      <c r="O698" s="1">
        <f>最重要的表!T57</f>
        <v>21</v>
      </c>
      <c r="P698" s="1">
        <f>最重要的表!U57</f>
        <v>11</v>
      </c>
      <c r="Q698" s="1">
        <f t="shared" si="63"/>
        <v>29350</v>
      </c>
      <c r="R698" s="1">
        <f t="shared" si="64"/>
        <v>3022</v>
      </c>
      <c r="S698" s="1">
        <f t="shared" si="65"/>
        <v>1531</v>
      </c>
      <c r="T698" s="1">
        <v>600</v>
      </c>
      <c r="U698" s="1">
        <v>1</v>
      </c>
      <c r="V698" s="1">
        <v>100000</v>
      </c>
    </row>
    <row r="699" spans="1:22" x14ac:dyDescent="0.25">
      <c r="A699" s="4">
        <f t="shared" si="62"/>
        <v>31122</v>
      </c>
      <c r="B699" s="1">
        <v>3</v>
      </c>
      <c r="C699" s="1" t="s">
        <v>29</v>
      </c>
      <c r="D699" s="1">
        <v>15</v>
      </c>
      <c r="E699" s="1" t="s">
        <v>44</v>
      </c>
      <c r="F699" s="1">
        <v>5</v>
      </c>
      <c r="G699" s="1">
        <v>1</v>
      </c>
      <c r="H699" s="1">
        <v>0</v>
      </c>
      <c r="I699" s="1">
        <v>20</v>
      </c>
      <c r="K699" s="6">
        <f>最重要的表!P58</f>
        <v>16292</v>
      </c>
      <c r="L699" s="7">
        <f>最重要的表!Q58</f>
        <v>1678</v>
      </c>
      <c r="M699" s="8">
        <f>最重要的表!R58</f>
        <v>815</v>
      </c>
      <c r="N699" s="6">
        <f>最重要的表!S58</f>
        <v>243</v>
      </c>
      <c r="O699" s="7">
        <f>最重要的表!T58</f>
        <v>25</v>
      </c>
      <c r="P699" s="8">
        <f>最重要的表!U58</f>
        <v>13</v>
      </c>
      <c r="Q699" s="6">
        <f t="shared" si="63"/>
        <v>35489</v>
      </c>
      <c r="R699" s="7">
        <f t="shared" si="64"/>
        <v>3653</v>
      </c>
      <c r="S699" s="8">
        <f t="shared" si="65"/>
        <v>1842</v>
      </c>
      <c r="T699" s="6">
        <v>900</v>
      </c>
      <c r="U699" s="7">
        <v>0</v>
      </c>
      <c r="V699" s="8">
        <v>140000</v>
      </c>
    </row>
    <row r="700" spans="1:22" x14ac:dyDescent="0.25">
      <c r="A700" s="4">
        <f t="shared" si="62"/>
        <v>31123</v>
      </c>
      <c r="B700" s="1">
        <v>3</v>
      </c>
      <c r="C700" s="1" t="s">
        <v>29</v>
      </c>
      <c r="D700" s="1">
        <v>15</v>
      </c>
      <c r="E700" s="1" t="s">
        <v>367</v>
      </c>
      <c r="F700" s="1">
        <v>6</v>
      </c>
      <c r="G700" s="1">
        <v>1</v>
      </c>
      <c r="H700" s="1">
        <v>1</v>
      </c>
      <c r="I700" s="1">
        <v>20</v>
      </c>
      <c r="K700" s="1">
        <f>最重要的表!P59</f>
        <v>18010</v>
      </c>
      <c r="L700" s="1">
        <f>最重要的表!Q59</f>
        <v>1855</v>
      </c>
      <c r="M700" s="1">
        <f>最重要的表!R59</f>
        <v>901</v>
      </c>
      <c r="N700" s="1">
        <f>最重要的表!S59</f>
        <v>272</v>
      </c>
      <c r="O700" s="1">
        <f>最重要的表!T59</f>
        <v>28</v>
      </c>
      <c r="P700" s="1">
        <f>最重要的表!U59</f>
        <v>14</v>
      </c>
      <c r="Q700" s="1">
        <f t="shared" si="63"/>
        <v>39498</v>
      </c>
      <c r="R700" s="1">
        <f t="shared" si="64"/>
        <v>4067</v>
      </c>
      <c r="S700" s="1">
        <f t="shared" si="65"/>
        <v>2007</v>
      </c>
      <c r="T700" s="1">
        <v>1500</v>
      </c>
      <c r="U700" s="1">
        <v>0</v>
      </c>
      <c r="V700" s="1">
        <v>210000</v>
      </c>
    </row>
    <row r="701" spans="1:22" x14ac:dyDescent="0.25">
      <c r="A701" s="4">
        <f t="shared" si="62"/>
        <v>31124</v>
      </c>
      <c r="B701" s="1">
        <v>3</v>
      </c>
      <c r="C701" s="1" t="s">
        <v>29</v>
      </c>
      <c r="D701" s="1">
        <v>15</v>
      </c>
      <c r="E701" s="1" t="s">
        <v>108</v>
      </c>
      <c r="F701" s="1">
        <v>7</v>
      </c>
      <c r="G701" s="1">
        <v>1</v>
      </c>
      <c r="H701" s="1">
        <v>2</v>
      </c>
      <c r="I701" s="1">
        <v>20</v>
      </c>
      <c r="K701" s="1">
        <f>最重要的表!P60</f>
        <v>19729</v>
      </c>
      <c r="L701" s="1">
        <f>最重要的表!Q60</f>
        <v>2032</v>
      </c>
      <c r="M701" s="1">
        <f>最重要的表!R60</f>
        <v>987</v>
      </c>
      <c r="N701" s="1">
        <f>最重要的表!S60</f>
        <v>301</v>
      </c>
      <c r="O701" s="1">
        <f>最重要的表!T60</f>
        <v>31</v>
      </c>
      <c r="P701" s="1">
        <f>最重要的表!U60</f>
        <v>16</v>
      </c>
      <c r="Q701" s="1">
        <f t="shared" si="63"/>
        <v>43508</v>
      </c>
      <c r="R701" s="1">
        <f t="shared" si="64"/>
        <v>4481</v>
      </c>
      <c r="S701" s="1">
        <f t="shared" si="65"/>
        <v>2251</v>
      </c>
      <c r="T701" s="1">
        <v>2100</v>
      </c>
      <c r="U701" s="1">
        <v>0</v>
      </c>
      <c r="V701" s="1">
        <v>270000</v>
      </c>
    </row>
    <row r="702" spans="1:22" x14ac:dyDescent="0.25">
      <c r="A702" s="4">
        <f t="shared" si="62"/>
        <v>31125</v>
      </c>
      <c r="B702" s="1">
        <v>3</v>
      </c>
      <c r="C702" s="1" t="s">
        <v>29</v>
      </c>
      <c r="D702" s="1">
        <v>15</v>
      </c>
      <c r="E702" s="1" t="s">
        <v>109</v>
      </c>
      <c r="F702" s="1">
        <v>8</v>
      </c>
      <c r="G702" s="1">
        <v>1</v>
      </c>
      <c r="H702" s="1">
        <v>3</v>
      </c>
      <c r="I702" s="1">
        <v>20</v>
      </c>
      <c r="K702" s="1">
        <f>最重要的表!P61</f>
        <v>21447</v>
      </c>
      <c r="L702" s="1">
        <f>最重要的表!Q61</f>
        <v>2209</v>
      </c>
      <c r="M702" s="1">
        <f>最重要的表!R61</f>
        <v>1073</v>
      </c>
      <c r="N702" s="1">
        <f>最重要的表!S61</f>
        <v>331</v>
      </c>
      <c r="O702" s="1">
        <f>最重要的表!T61</f>
        <v>34</v>
      </c>
      <c r="P702" s="1">
        <f>最重要的表!U61</f>
        <v>17</v>
      </c>
      <c r="Q702" s="1">
        <f t="shared" si="63"/>
        <v>47596</v>
      </c>
      <c r="R702" s="1">
        <f t="shared" si="64"/>
        <v>4895</v>
      </c>
      <c r="S702" s="1">
        <f t="shared" si="65"/>
        <v>2416</v>
      </c>
      <c r="T702" s="1">
        <v>3000</v>
      </c>
      <c r="U702" s="1">
        <v>0</v>
      </c>
      <c r="V702" s="1">
        <v>360000</v>
      </c>
    </row>
    <row r="703" spans="1:22" x14ac:dyDescent="0.25">
      <c r="A703" s="4">
        <f t="shared" si="62"/>
        <v>31131</v>
      </c>
      <c r="B703" s="1">
        <v>3</v>
      </c>
      <c r="C703" s="1" t="s">
        <v>29</v>
      </c>
      <c r="D703" s="1">
        <v>15</v>
      </c>
      <c r="E703" s="1" t="s">
        <v>149</v>
      </c>
      <c r="F703" s="1">
        <v>9</v>
      </c>
      <c r="G703" s="1">
        <v>1</v>
      </c>
      <c r="H703" s="1">
        <v>4</v>
      </c>
      <c r="I703" s="1">
        <v>30</v>
      </c>
      <c r="K703" s="1">
        <f>最重要的表!P62</f>
        <v>23166</v>
      </c>
      <c r="L703" s="1">
        <f>最重要的表!Q62</f>
        <v>2386</v>
      </c>
      <c r="M703" s="1">
        <f>最重要的表!R62</f>
        <v>1159</v>
      </c>
      <c r="N703" s="1">
        <f>最重要的表!S62</f>
        <v>360</v>
      </c>
      <c r="O703" s="1">
        <f>最重要的表!T62</f>
        <v>37</v>
      </c>
      <c r="P703" s="1">
        <f>最重要的表!U62</f>
        <v>18</v>
      </c>
      <c r="Q703" s="1">
        <f t="shared" si="63"/>
        <v>51606</v>
      </c>
      <c r="R703" s="1">
        <f t="shared" si="64"/>
        <v>5309</v>
      </c>
      <c r="S703" s="1">
        <f t="shared" si="65"/>
        <v>2581</v>
      </c>
      <c r="T703" s="1">
        <v>3900</v>
      </c>
      <c r="U703" s="1">
        <v>2</v>
      </c>
      <c r="V703" s="1">
        <v>450000</v>
      </c>
    </row>
    <row r="704" spans="1:22" x14ac:dyDescent="0.25">
      <c r="A704" s="4">
        <f t="shared" si="62"/>
        <v>31132</v>
      </c>
      <c r="B704" s="1">
        <v>3</v>
      </c>
      <c r="C704" s="1" t="s">
        <v>29</v>
      </c>
      <c r="D704" s="1">
        <v>15</v>
      </c>
      <c r="E704" s="1" t="s">
        <v>45</v>
      </c>
      <c r="F704" s="1">
        <v>10</v>
      </c>
      <c r="G704" s="1">
        <v>2</v>
      </c>
      <c r="H704" s="1">
        <v>0</v>
      </c>
      <c r="I704" s="1">
        <v>30</v>
      </c>
      <c r="K704" s="6">
        <f>最重要的表!P63</f>
        <v>27700</v>
      </c>
      <c r="L704" s="7">
        <f>最重要的表!Q63</f>
        <v>2853</v>
      </c>
      <c r="M704" s="8">
        <f>最重要的表!R63</f>
        <v>1385</v>
      </c>
      <c r="N704" s="6">
        <f>最重要的表!S63</f>
        <v>418</v>
      </c>
      <c r="O704" s="7">
        <f>最重要的表!T63</f>
        <v>43</v>
      </c>
      <c r="P704" s="8">
        <f>最重要的表!U63</f>
        <v>21</v>
      </c>
      <c r="Q704" s="6">
        <f t="shared" si="63"/>
        <v>60722</v>
      </c>
      <c r="R704" s="7">
        <f t="shared" si="64"/>
        <v>6250</v>
      </c>
      <c r="S704" s="8">
        <f t="shared" si="65"/>
        <v>3044</v>
      </c>
      <c r="T704" s="6">
        <v>4500</v>
      </c>
      <c r="U704" s="7">
        <v>0</v>
      </c>
      <c r="V704" s="8">
        <v>580000</v>
      </c>
    </row>
    <row r="705" spans="1:22" x14ac:dyDescent="0.25">
      <c r="A705" s="4">
        <f t="shared" si="62"/>
        <v>31133</v>
      </c>
      <c r="B705" s="1">
        <v>3</v>
      </c>
      <c r="C705" s="1" t="s">
        <v>29</v>
      </c>
      <c r="D705" s="1">
        <v>15</v>
      </c>
      <c r="E705" s="1" t="s">
        <v>368</v>
      </c>
      <c r="F705" s="1">
        <v>11</v>
      </c>
      <c r="G705" s="1">
        <v>2</v>
      </c>
      <c r="H705" s="1">
        <v>1</v>
      </c>
      <c r="I705" s="1">
        <v>30</v>
      </c>
      <c r="K705" s="1">
        <f>最重要的表!P64</f>
        <v>30195</v>
      </c>
      <c r="L705" s="1">
        <f>最重要的表!Q64</f>
        <v>3110</v>
      </c>
      <c r="M705" s="1">
        <f>最重要的表!R64</f>
        <v>1510</v>
      </c>
      <c r="N705" s="1">
        <f>最重要的表!S64</f>
        <v>457</v>
      </c>
      <c r="O705" s="1">
        <f>最重要的表!T64</f>
        <v>47</v>
      </c>
      <c r="P705" s="1">
        <f>最重要的表!U64</f>
        <v>23</v>
      </c>
      <c r="Q705" s="1">
        <f t="shared" si="63"/>
        <v>66298</v>
      </c>
      <c r="R705" s="1">
        <f t="shared" si="64"/>
        <v>6823</v>
      </c>
      <c r="S705" s="1">
        <f t="shared" si="65"/>
        <v>3327</v>
      </c>
      <c r="T705" s="1">
        <v>5100</v>
      </c>
      <c r="U705" s="1">
        <v>0</v>
      </c>
      <c r="V705" s="1">
        <v>730000</v>
      </c>
    </row>
    <row r="706" spans="1:22" x14ac:dyDescent="0.25">
      <c r="A706" s="4">
        <f t="shared" si="62"/>
        <v>31134</v>
      </c>
      <c r="B706" s="1">
        <v>3</v>
      </c>
      <c r="C706" s="1" t="s">
        <v>29</v>
      </c>
      <c r="D706" s="1">
        <v>15</v>
      </c>
      <c r="E706" s="1" t="s">
        <v>110</v>
      </c>
      <c r="F706" s="1">
        <v>12</v>
      </c>
      <c r="G706" s="1">
        <v>2</v>
      </c>
      <c r="H706" s="1">
        <v>2</v>
      </c>
      <c r="I706" s="1">
        <v>30</v>
      </c>
      <c r="K706" s="1">
        <f>最重要的表!P65</f>
        <v>32690</v>
      </c>
      <c r="L706" s="1">
        <f>最重要的表!Q65</f>
        <v>3367</v>
      </c>
      <c r="M706" s="1">
        <f>最重要的表!R65</f>
        <v>1635</v>
      </c>
      <c r="N706" s="1">
        <f>最重要的表!S65</f>
        <v>496</v>
      </c>
      <c r="O706" s="1">
        <f>最重要的表!T65</f>
        <v>51</v>
      </c>
      <c r="P706" s="1">
        <f>最重要的表!U65</f>
        <v>25</v>
      </c>
      <c r="Q706" s="1">
        <f t="shared" si="63"/>
        <v>71874</v>
      </c>
      <c r="R706" s="1">
        <f t="shared" si="64"/>
        <v>7396</v>
      </c>
      <c r="S706" s="1">
        <f t="shared" si="65"/>
        <v>3610</v>
      </c>
      <c r="T706" s="1">
        <v>5400</v>
      </c>
      <c r="U706" s="1">
        <v>0</v>
      </c>
      <c r="V706" s="1">
        <v>870000</v>
      </c>
    </row>
    <row r="707" spans="1:22" x14ac:dyDescent="0.25">
      <c r="A707" s="4">
        <f t="shared" si="62"/>
        <v>31135</v>
      </c>
      <c r="B707" s="1">
        <v>3</v>
      </c>
      <c r="C707" s="1" t="s">
        <v>29</v>
      </c>
      <c r="D707" s="1">
        <v>15</v>
      </c>
      <c r="E707" s="1" t="s">
        <v>111</v>
      </c>
      <c r="F707" s="1">
        <v>13</v>
      </c>
      <c r="G707" s="1">
        <v>2</v>
      </c>
      <c r="H707" s="1">
        <v>3</v>
      </c>
      <c r="I707" s="1">
        <v>30</v>
      </c>
      <c r="K707" s="1">
        <f>最重要的表!P66</f>
        <v>35185</v>
      </c>
      <c r="L707" s="1">
        <f>最重要的表!Q66</f>
        <v>3624</v>
      </c>
      <c r="M707" s="1">
        <f>最重要的表!R66</f>
        <v>1760</v>
      </c>
      <c r="N707" s="1">
        <f>最重要的表!S66</f>
        <v>534</v>
      </c>
      <c r="O707" s="1">
        <f>最重要的表!T66</f>
        <v>55</v>
      </c>
      <c r="P707" s="1">
        <f>最重要的表!U66</f>
        <v>27</v>
      </c>
      <c r="Q707" s="1">
        <f t="shared" si="63"/>
        <v>77371</v>
      </c>
      <c r="R707" s="1">
        <f t="shared" si="64"/>
        <v>7969</v>
      </c>
      <c r="S707" s="1">
        <f t="shared" si="65"/>
        <v>3893</v>
      </c>
      <c r="T707" s="1">
        <v>6000</v>
      </c>
      <c r="U707" s="1">
        <v>0</v>
      </c>
      <c r="V707" s="1">
        <v>1050000</v>
      </c>
    </row>
    <row r="708" spans="1:22" x14ac:dyDescent="0.25">
      <c r="A708" s="4">
        <f t="shared" si="62"/>
        <v>31141</v>
      </c>
      <c r="B708" s="1">
        <v>3</v>
      </c>
      <c r="C708" s="1" t="s">
        <v>29</v>
      </c>
      <c r="D708" s="1">
        <v>15</v>
      </c>
      <c r="E708" s="1" t="s">
        <v>112</v>
      </c>
      <c r="F708" s="1">
        <v>14</v>
      </c>
      <c r="G708" s="1">
        <v>2</v>
      </c>
      <c r="H708" s="1">
        <v>4</v>
      </c>
      <c r="I708" s="1">
        <v>40</v>
      </c>
      <c r="K708" s="1">
        <f>最重要的表!P67</f>
        <v>37680</v>
      </c>
      <c r="L708" s="1">
        <f>最重要的表!Q67</f>
        <v>3881</v>
      </c>
      <c r="M708" s="1">
        <f>最重要的表!R67</f>
        <v>1884</v>
      </c>
      <c r="N708" s="1">
        <f>最重要的表!S67</f>
        <v>573</v>
      </c>
      <c r="O708" s="1">
        <f>最重要的表!T67</f>
        <v>59</v>
      </c>
      <c r="P708" s="1">
        <f>最重要的表!U67</f>
        <v>29</v>
      </c>
      <c r="Q708" s="1">
        <f t="shared" si="63"/>
        <v>82947</v>
      </c>
      <c r="R708" s="1">
        <f t="shared" si="64"/>
        <v>8542</v>
      </c>
      <c r="S708" s="1">
        <f t="shared" si="65"/>
        <v>4175</v>
      </c>
      <c r="T708" s="1">
        <v>6900</v>
      </c>
      <c r="U708" s="1">
        <v>4</v>
      </c>
      <c r="V708" s="1">
        <v>1270000</v>
      </c>
    </row>
    <row r="709" spans="1:22" x14ac:dyDescent="0.25">
      <c r="A709" s="4">
        <f t="shared" si="62"/>
        <v>31142</v>
      </c>
      <c r="B709" s="1">
        <v>3</v>
      </c>
      <c r="C709" s="1" t="s">
        <v>29</v>
      </c>
      <c r="D709" s="1">
        <v>15</v>
      </c>
      <c r="E709" s="1" t="s">
        <v>46</v>
      </c>
      <c r="F709" s="1">
        <v>15</v>
      </c>
      <c r="G709" s="1">
        <v>3</v>
      </c>
      <c r="H709" s="1">
        <v>0</v>
      </c>
      <c r="I709" s="1">
        <v>40</v>
      </c>
      <c r="K709" s="6">
        <f>最重要的表!P68</f>
        <v>44321</v>
      </c>
      <c r="L709" s="7">
        <f>最重要的表!Q68</f>
        <v>4565</v>
      </c>
      <c r="M709" s="8">
        <f>最重要的表!R68</f>
        <v>2217</v>
      </c>
      <c r="N709" s="6">
        <f>最重要的表!S68</f>
        <v>670</v>
      </c>
      <c r="O709" s="7">
        <f>最重要的表!T68</f>
        <v>69</v>
      </c>
      <c r="P709" s="8">
        <f>最重要的表!U68</f>
        <v>34</v>
      </c>
      <c r="Q709" s="6">
        <f t="shared" si="63"/>
        <v>97251</v>
      </c>
      <c r="R709" s="7">
        <f t="shared" si="64"/>
        <v>10016</v>
      </c>
      <c r="S709" s="8">
        <f t="shared" si="65"/>
        <v>4903</v>
      </c>
      <c r="T709" s="6">
        <v>8100</v>
      </c>
      <c r="U709" s="7">
        <v>0</v>
      </c>
      <c r="V709" s="8">
        <v>1500000</v>
      </c>
    </row>
    <row r="710" spans="1:22" x14ac:dyDescent="0.25">
      <c r="A710" s="4">
        <f t="shared" si="62"/>
        <v>31143</v>
      </c>
      <c r="B710" s="1">
        <v>3</v>
      </c>
      <c r="C710" s="1" t="s">
        <v>29</v>
      </c>
      <c r="D710" s="1">
        <v>15</v>
      </c>
      <c r="E710" s="1" t="s">
        <v>196</v>
      </c>
      <c r="F710" s="1">
        <v>16</v>
      </c>
      <c r="G710" s="1">
        <v>3</v>
      </c>
      <c r="H710" s="1">
        <v>1</v>
      </c>
      <c r="I710" s="1">
        <v>40</v>
      </c>
      <c r="K710" s="1">
        <f>最重要的表!P69</f>
        <v>46835</v>
      </c>
      <c r="L710" s="1">
        <f>最重要的表!Q69</f>
        <v>4824</v>
      </c>
      <c r="M710" s="1">
        <f>最重要的表!R69</f>
        <v>2342</v>
      </c>
      <c r="N710" s="1">
        <f>最重要的表!S69</f>
        <v>719</v>
      </c>
      <c r="O710" s="1">
        <f>最重要的表!T69</f>
        <v>74</v>
      </c>
      <c r="P710" s="1">
        <f>最重要的表!U69</f>
        <v>36</v>
      </c>
      <c r="Q710" s="1">
        <f t="shared" si="63"/>
        <v>103636</v>
      </c>
      <c r="R710" s="1">
        <f t="shared" si="64"/>
        <v>10670</v>
      </c>
      <c r="S710" s="1">
        <f t="shared" si="65"/>
        <v>5186</v>
      </c>
      <c r="T710" s="1">
        <v>9000</v>
      </c>
      <c r="U710" s="1">
        <v>0</v>
      </c>
      <c r="V710" s="1">
        <v>1760000</v>
      </c>
    </row>
    <row r="711" spans="1:22" x14ac:dyDescent="0.25">
      <c r="A711" s="4">
        <f t="shared" si="62"/>
        <v>31144</v>
      </c>
      <c r="B711" s="1">
        <v>3</v>
      </c>
      <c r="C711" s="1" t="s">
        <v>29</v>
      </c>
      <c r="D711" s="1">
        <v>15</v>
      </c>
      <c r="E711" s="1" t="s">
        <v>197</v>
      </c>
      <c r="F711" s="1">
        <v>17</v>
      </c>
      <c r="G711" s="1">
        <v>3</v>
      </c>
      <c r="H711" s="1">
        <v>2</v>
      </c>
      <c r="I711" s="1">
        <v>40</v>
      </c>
      <c r="K711" s="1">
        <f>最重要的表!P70</f>
        <v>49350</v>
      </c>
      <c r="L711" s="1">
        <f>最重要的表!Q70</f>
        <v>5083</v>
      </c>
      <c r="M711" s="1">
        <f>最重要的表!R70</f>
        <v>2468</v>
      </c>
      <c r="N711" s="1">
        <f>最重要的表!S70</f>
        <v>767</v>
      </c>
      <c r="O711" s="1">
        <f>最重要的表!T70</f>
        <v>79</v>
      </c>
      <c r="P711" s="1">
        <f>最重要的表!U70</f>
        <v>39</v>
      </c>
      <c r="Q711" s="1">
        <f t="shared" si="63"/>
        <v>109943</v>
      </c>
      <c r="R711" s="1">
        <f t="shared" si="64"/>
        <v>11324</v>
      </c>
      <c r="S711" s="1">
        <f t="shared" si="65"/>
        <v>5549</v>
      </c>
      <c r="T711" s="1">
        <v>10200</v>
      </c>
      <c r="U711" s="1">
        <v>0</v>
      </c>
      <c r="V711" s="1">
        <v>2000000</v>
      </c>
    </row>
    <row r="712" spans="1:22" x14ac:dyDescent="0.25">
      <c r="A712" s="4">
        <f t="shared" si="62"/>
        <v>31145</v>
      </c>
      <c r="B712" s="1">
        <v>3</v>
      </c>
      <c r="C712" s="1" t="s">
        <v>29</v>
      </c>
      <c r="D712" s="1">
        <v>15</v>
      </c>
      <c r="E712" s="1" t="s">
        <v>198</v>
      </c>
      <c r="F712" s="1">
        <v>18</v>
      </c>
      <c r="G712" s="1">
        <v>3</v>
      </c>
      <c r="H712" s="1">
        <v>3</v>
      </c>
      <c r="I712" s="1">
        <v>40</v>
      </c>
      <c r="K712" s="1">
        <f>最重要的表!P71</f>
        <v>51865</v>
      </c>
      <c r="L712" s="1">
        <f>最重要的表!Q71</f>
        <v>5342</v>
      </c>
      <c r="M712" s="1">
        <f>最重要的表!R71</f>
        <v>2594</v>
      </c>
      <c r="N712" s="1">
        <f>最重要的表!S71</f>
        <v>816</v>
      </c>
      <c r="O712" s="1">
        <f>最重要的表!T71</f>
        <v>84</v>
      </c>
      <c r="P712" s="1">
        <f>最重要的表!U71</f>
        <v>41</v>
      </c>
      <c r="Q712" s="1">
        <f t="shared" si="63"/>
        <v>116329</v>
      </c>
      <c r="R712" s="1">
        <f t="shared" si="64"/>
        <v>11978</v>
      </c>
      <c r="S712" s="1">
        <f t="shared" si="65"/>
        <v>5833</v>
      </c>
      <c r="T712" s="1">
        <v>11100</v>
      </c>
      <c r="U712" s="1">
        <v>0</v>
      </c>
      <c r="V712" s="1">
        <v>2300000</v>
      </c>
    </row>
    <row r="713" spans="1:22" x14ac:dyDescent="0.25">
      <c r="A713" s="4">
        <f t="shared" ref="A713:A776" si="66">A708+10</f>
        <v>31151</v>
      </c>
      <c r="B713" s="1">
        <v>3</v>
      </c>
      <c r="C713" s="1" t="s">
        <v>29</v>
      </c>
      <c r="D713" s="1">
        <v>15</v>
      </c>
      <c r="E713" s="1" t="s">
        <v>199</v>
      </c>
      <c r="F713" s="1">
        <v>19</v>
      </c>
      <c r="G713" s="1">
        <v>3</v>
      </c>
      <c r="H713" s="1">
        <v>4</v>
      </c>
      <c r="I713" s="1">
        <v>50</v>
      </c>
      <c r="K713" s="1">
        <f>最重要的表!P72</f>
        <v>54379</v>
      </c>
      <c r="L713" s="1">
        <f>最重要的表!Q72</f>
        <v>5601</v>
      </c>
      <c r="M713" s="1">
        <f>最重要的表!R72</f>
        <v>2719</v>
      </c>
      <c r="N713" s="1">
        <f>最重要的表!S72</f>
        <v>865</v>
      </c>
      <c r="O713" s="1">
        <f>最重要的表!T72</f>
        <v>89</v>
      </c>
      <c r="P713" s="1">
        <f>最重要的表!U72</f>
        <v>44</v>
      </c>
      <c r="Q713" s="1">
        <f t="shared" si="63"/>
        <v>122714</v>
      </c>
      <c r="R713" s="1">
        <f t="shared" si="64"/>
        <v>12632</v>
      </c>
      <c r="S713" s="1">
        <f t="shared" si="65"/>
        <v>6195</v>
      </c>
      <c r="T713" s="1">
        <v>12600</v>
      </c>
      <c r="U713" s="1">
        <v>6</v>
      </c>
      <c r="V713" s="1">
        <v>2600000</v>
      </c>
    </row>
    <row r="714" spans="1:22" x14ac:dyDescent="0.25">
      <c r="A714" s="4">
        <f t="shared" si="66"/>
        <v>31152</v>
      </c>
      <c r="B714" s="1">
        <v>3</v>
      </c>
      <c r="C714" s="1" t="s">
        <v>29</v>
      </c>
      <c r="D714" s="1">
        <v>15</v>
      </c>
      <c r="E714" s="1" t="s">
        <v>200</v>
      </c>
      <c r="F714" s="1">
        <v>20</v>
      </c>
      <c r="G714" s="1">
        <v>4</v>
      </c>
      <c r="H714" s="1">
        <v>0</v>
      </c>
      <c r="I714" s="1">
        <v>50</v>
      </c>
      <c r="K714" s="6">
        <f>最重要的表!P73</f>
        <v>61059</v>
      </c>
      <c r="L714" s="7">
        <f>最重要的表!Q73</f>
        <v>6289</v>
      </c>
      <c r="M714" s="8">
        <f>最重要的表!R73</f>
        <v>3053</v>
      </c>
      <c r="N714" s="6">
        <f>最重要的表!S73</f>
        <v>933</v>
      </c>
      <c r="O714" s="7">
        <f>最重要的表!T73</f>
        <v>96</v>
      </c>
      <c r="P714" s="8">
        <f>最重要的表!U73</f>
        <v>47</v>
      </c>
      <c r="Q714" s="6">
        <f t="shared" si="63"/>
        <v>134766</v>
      </c>
      <c r="R714" s="7">
        <f t="shared" si="64"/>
        <v>13873</v>
      </c>
      <c r="S714" s="8">
        <f t="shared" si="65"/>
        <v>6766</v>
      </c>
      <c r="T714" s="6">
        <v>14100</v>
      </c>
      <c r="U714" s="7">
        <v>0</v>
      </c>
      <c r="V714" s="8">
        <v>2900000</v>
      </c>
    </row>
    <row r="715" spans="1:22" x14ac:dyDescent="0.25">
      <c r="A715" s="4">
        <f t="shared" si="66"/>
        <v>31153</v>
      </c>
      <c r="B715" s="1">
        <v>3</v>
      </c>
      <c r="C715" s="1" t="s">
        <v>29</v>
      </c>
      <c r="D715" s="1">
        <v>15</v>
      </c>
      <c r="E715" s="1" t="s">
        <v>201</v>
      </c>
      <c r="F715" s="1">
        <v>21</v>
      </c>
      <c r="G715" s="1">
        <v>4</v>
      </c>
      <c r="H715" s="1">
        <v>1</v>
      </c>
      <c r="I715" s="1">
        <v>50</v>
      </c>
      <c r="K715" s="1">
        <f>最重要的表!P74</f>
        <v>64088</v>
      </c>
      <c r="L715" s="1">
        <f>最重要的表!Q74</f>
        <v>6601</v>
      </c>
      <c r="M715" s="1">
        <f>最重要的表!R74</f>
        <v>3205</v>
      </c>
      <c r="N715" s="1">
        <f>最重要的表!S74</f>
        <v>981</v>
      </c>
      <c r="O715" s="1">
        <f>最重要的表!T74</f>
        <v>101</v>
      </c>
      <c r="P715" s="1">
        <f>最重要的表!U74</f>
        <v>50</v>
      </c>
      <c r="Q715" s="1">
        <f t="shared" si="63"/>
        <v>141587</v>
      </c>
      <c r="R715" s="1">
        <f t="shared" si="64"/>
        <v>14580</v>
      </c>
      <c r="S715" s="1">
        <f t="shared" si="65"/>
        <v>7155</v>
      </c>
      <c r="T715" s="1">
        <v>15600</v>
      </c>
      <c r="U715" s="1">
        <v>0</v>
      </c>
      <c r="V715" s="1">
        <v>3200000</v>
      </c>
    </row>
    <row r="716" spans="1:22" x14ac:dyDescent="0.25">
      <c r="A716" s="4">
        <f t="shared" si="66"/>
        <v>31154</v>
      </c>
      <c r="B716" s="1">
        <v>3</v>
      </c>
      <c r="C716" s="1" t="s">
        <v>29</v>
      </c>
      <c r="D716" s="1">
        <v>15</v>
      </c>
      <c r="E716" s="1" t="s">
        <v>202</v>
      </c>
      <c r="F716" s="1">
        <v>22</v>
      </c>
      <c r="G716" s="1">
        <v>4</v>
      </c>
      <c r="H716" s="1">
        <v>2</v>
      </c>
      <c r="I716" s="1">
        <v>50</v>
      </c>
      <c r="K716" s="1">
        <f>最重要的表!P75</f>
        <v>67117</v>
      </c>
      <c r="L716" s="1">
        <f>最重要的表!Q75</f>
        <v>6913</v>
      </c>
      <c r="M716" s="1">
        <f>最重要的表!R75</f>
        <v>3356</v>
      </c>
      <c r="N716" s="1">
        <f>最重要的表!S75</f>
        <v>1030</v>
      </c>
      <c r="O716" s="1">
        <f>最重要的表!T75</f>
        <v>106</v>
      </c>
      <c r="P716" s="1">
        <f>最重要的表!U75</f>
        <v>52</v>
      </c>
      <c r="Q716" s="1">
        <f t="shared" si="63"/>
        <v>148487</v>
      </c>
      <c r="R716" s="1">
        <f t="shared" si="64"/>
        <v>15287</v>
      </c>
      <c r="S716" s="1">
        <f t="shared" si="65"/>
        <v>7464</v>
      </c>
      <c r="T716" s="1">
        <v>17100</v>
      </c>
      <c r="U716" s="1">
        <v>0</v>
      </c>
      <c r="V716" s="1">
        <v>3600000</v>
      </c>
    </row>
    <row r="717" spans="1:22" x14ac:dyDescent="0.25">
      <c r="A717" s="4">
        <f t="shared" si="66"/>
        <v>31155</v>
      </c>
      <c r="B717" s="1">
        <v>3</v>
      </c>
      <c r="C717" s="1" t="s">
        <v>29</v>
      </c>
      <c r="D717" s="1">
        <v>15</v>
      </c>
      <c r="E717" s="1" t="s">
        <v>203</v>
      </c>
      <c r="F717" s="1">
        <v>23</v>
      </c>
      <c r="G717" s="1">
        <v>4</v>
      </c>
      <c r="H717" s="1">
        <v>3</v>
      </c>
      <c r="I717" s="1">
        <v>50</v>
      </c>
      <c r="K717" s="1">
        <f>最重要的表!P76</f>
        <v>70146</v>
      </c>
      <c r="L717" s="1">
        <f>最重要的表!Q76</f>
        <v>7225</v>
      </c>
      <c r="M717" s="1">
        <f>最重要的表!R76</f>
        <v>3508</v>
      </c>
      <c r="N717" s="1">
        <f>最重要的表!S76</f>
        <v>1078</v>
      </c>
      <c r="O717" s="1">
        <f>最重要的表!T76</f>
        <v>111</v>
      </c>
      <c r="P717" s="1">
        <f>最重要的表!U76</f>
        <v>54</v>
      </c>
      <c r="Q717" s="1">
        <f t="shared" si="63"/>
        <v>155308</v>
      </c>
      <c r="R717" s="1">
        <f t="shared" si="64"/>
        <v>15994</v>
      </c>
      <c r="S717" s="1">
        <f t="shared" si="65"/>
        <v>7774</v>
      </c>
      <c r="T717" s="1">
        <v>18600</v>
      </c>
      <c r="U717" s="1">
        <v>0</v>
      </c>
      <c r="V717" s="1">
        <v>4000000</v>
      </c>
    </row>
    <row r="718" spans="1:22" x14ac:dyDescent="0.25">
      <c r="A718" s="4">
        <f t="shared" si="66"/>
        <v>31161</v>
      </c>
      <c r="B718" s="1">
        <v>3</v>
      </c>
      <c r="C718" s="1" t="s">
        <v>29</v>
      </c>
      <c r="D718" s="1">
        <v>15</v>
      </c>
      <c r="E718" s="1" t="s">
        <v>204</v>
      </c>
      <c r="F718" s="1">
        <v>24</v>
      </c>
      <c r="G718" s="1">
        <v>4</v>
      </c>
      <c r="H718" s="1">
        <v>4</v>
      </c>
      <c r="I718" s="1">
        <v>60</v>
      </c>
      <c r="K718" s="1">
        <f>最重要的表!P77</f>
        <v>73175</v>
      </c>
      <c r="L718" s="1">
        <f>最重要的表!Q77</f>
        <v>7537</v>
      </c>
      <c r="M718" s="1">
        <f>最重要的表!R77</f>
        <v>3659</v>
      </c>
      <c r="N718" s="1">
        <f>最重要的表!S77</f>
        <v>1127</v>
      </c>
      <c r="O718" s="1">
        <f>最重要的表!T77</f>
        <v>116</v>
      </c>
      <c r="P718" s="1">
        <f>最重要的表!U77</f>
        <v>57</v>
      </c>
      <c r="Q718" s="1">
        <f t="shared" si="63"/>
        <v>162208</v>
      </c>
      <c r="R718" s="1">
        <f t="shared" si="64"/>
        <v>16701</v>
      </c>
      <c r="S718" s="1">
        <f t="shared" si="65"/>
        <v>8162</v>
      </c>
      <c r="T718" s="1">
        <v>20100</v>
      </c>
      <c r="U718" s="1">
        <v>8</v>
      </c>
      <c r="V718" s="1">
        <v>4400000</v>
      </c>
    </row>
    <row r="719" spans="1:22" x14ac:dyDescent="0.25">
      <c r="A719" s="4">
        <f t="shared" si="66"/>
        <v>31162</v>
      </c>
      <c r="B719" s="1">
        <v>3</v>
      </c>
      <c r="C719" s="1" t="s">
        <v>29</v>
      </c>
      <c r="D719" s="1">
        <v>15</v>
      </c>
      <c r="E719" s="1" t="s">
        <v>205</v>
      </c>
      <c r="F719" s="1">
        <v>25</v>
      </c>
      <c r="G719" s="1">
        <v>5</v>
      </c>
      <c r="H719" s="1">
        <v>0</v>
      </c>
      <c r="I719" s="1">
        <v>60</v>
      </c>
      <c r="K719" s="6">
        <f>最重要的表!P78</f>
        <v>81214</v>
      </c>
      <c r="L719" s="7">
        <f>最重要的表!Q78</f>
        <v>8365</v>
      </c>
      <c r="M719" s="8">
        <f>最重要的表!R78</f>
        <v>4061</v>
      </c>
      <c r="N719" s="6">
        <f>最重要的表!S78</f>
        <v>1243</v>
      </c>
      <c r="O719" s="7">
        <f>最重要的表!T78</f>
        <v>128</v>
      </c>
      <c r="P719" s="8">
        <f>最重要的表!U78</f>
        <v>63</v>
      </c>
      <c r="Q719" s="6">
        <f t="shared" si="63"/>
        <v>179411</v>
      </c>
      <c r="R719" s="7">
        <f t="shared" si="64"/>
        <v>18477</v>
      </c>
      <c r="S719" s="8">
        <f t="shared" si="65"/>
        <v>9038</v>
      </c>
      <c r="T719" s="6">
        <v>21600</v>
      </c>
      <c r="U719" s="7">
        <v>0</v>
      </c>
      <c r="V719" s="8">
        <v>4800000</v>
      </c>
    </row>
    <row r="720" spans="1:22" x14ac:dyDescent="0.25">
      <c r="A720" s="4">
        <f t="shared" si="66"/>
        <v>31163</v>
      </c>
      <c r="B720" s="1">
        <v>3</v>
      </c>
      <c r="C720" s="1" t="s">
        <v>29</v>
      </c>
      <c r="D720" s="1">
        <v>15</v>
      </c>
      <c r="E720" s="1" t="s">
        <v>206</v>
      </c>
      <c r="F720" s="1">
        <v>26</v>
      </c>
      <c r="G720" s="1">
        <v>5</v>
      </c>
      <c r="H720" s="1">
        <v>1</v>
      </c>
      <c r="I720" s="1">
        <v>60</v>
      </c>
      <c r="K720" s="1">
        <f>最重要的表!P79</f>
        <v>85243</v>
      </c>
      <c r="L720" s="1">
        <f>最重要的表!Q79</f>
        <v>8780</v>
      </c>
      <c r="M720" s="1">
        <f>最重要的表!R79</f>
        <v>4263</v>
      </c>
      <c r="N720" s="1">
        <f>最重要的表!S79</f>
        <v>1311</v>
      </c>
      <c r="O720" s="1">
        <f>最重要的表!T79</f>
        <v>135</v>
      </c>
      <c r="P720" s="1">
        <f>最重要的表!U79</f>
        <v>66</v>
      </c>
      <c r="Q720" s="1">
        <f t="shared" si="63"/>
        <v>188812</v>
      </c>
      <c r="R720" s="1">
        <f t="shared" si="64"/>
        <v>19445</v>
      </c>
      <c r="S720" s="1">
        <f t="shared" si="65"/>
        <v>9477</v>
      </c>
      <c r="T720" s="1">
        <v>23400</v>
      </c>
      <c r="U720" s="1">
        <v>0</v>
      </c>
      <c r="V720" s="1">
        <v>5200000</v>
      </c>
    </row>
    <row r="721" spans="1:22" x14ac:dyDescent="0.25">
      <c r="A721" s="4">
        <f t="shared" si="66"/>
        <v>31164</v>
      </c>
      <c r="B721" s="1">
        <v>3</v>
      </c>
      <c r="C721" s="1" t="s">
        <v>29</v>
      </c>
      <c r="D721" s="1">
        <v>15</v>
      </c>
      <c r="E721" s="1" t="s">
        <v>207</v>
      </c>
      <c r="F721" s="1">
        <v>27</v>
      </c>
      <c r="G721" s="1">
        <v>5</v>
      </c>
      <c r="H721" s="1">
        <v>2</v>
      </c>
      <c r="I721" s="1">
        <v>60</v>
      </c>
      <c r="K721" s="1">
        <f>最重要的表!P80</f>
        <v>89272</v>
      </c>
      <c r="L721" s="1">
        <f>最重要的表!Q80</f>
        <v>9195</v>
      </c>
      <c r="M721" s="1">
        <f>最重要的表!R80</f>
        <v>4464</v>
      </c>
      <c r="N721" s="1">
        <f>最重要的表!S80</f>
        <v>1379</v>
      </c>
      <c r="O721" s="1">
        <f>最重要的表!T80</f>
        <v>142</v>
      </c>
      <c r="P721" s="1">
        <f>最重要的表!U80</f>
        <v>69</v>
      </c>
      <c r="Q721" s="1">
        <f t="shared" si="63"/>
        <v>198213</v>
      </c>
      <c r="R721" s="1">
        <f t="shared" si="64"/>
        <v>20413</v>
      </c>
      <c r="S721" s="1">
        <f t="shared" si="65"/>
        <v>9915</v>
      </c>
      <c r="T721" s="1">
        <v>25200</v>
      </c>
      <c r="U721" s="1">
        <v>0</v>
      </c>
      <c r="V721" s="1">
        <v>5600000</v>
      </c>
    </row>
    <row r="722" spans="1:22" x14ac:dyDescent="0.25">
      <c r="A722" s="4">
        <f t="shared" si="66"/>
        <v>31165</v>
      </c>
      <c r="B722" s="1">
        <v>3</v>
      </c>
      <c r="C722" s="1" t="s">
        <v>29</v>
      </c>
      <c r="D722" s="1">
        <v>15</v>
      </c>
      <c r="E722" s="1" t="s">
        <v>208</v>
      </c>
      <c r="F722" s="1">
        <v>28</v>
      </c>
      <c r="G722" s="1">
        <v>5</v>
      </c>
      <c r="H722" s="1">
        <v>3</v>
      </c>
      <c r="I722" s="1">
        <v>60</v>
      </c>
      <c r="K722" s="1">
        <f>最重要的表!P81</f>
        <v>93301</v>
      </c>
      <c r="L722" s="1">
        <f>最重要的表!Q81</f>
        <v>9610</v>
      </c>
      <c r="M722" s="1">
        <f>最重要的表!R81</f>
        <v>4666</v>
      </c>
      <c r="N722" s="1">
        <f>最重要的表!S81</f>
        <v>1447</v>
      </c>
      <c r="O722" s="1">
        <f>最重要的表!T81</f>
        <v>149</v>
      </c>
      <c r="P722" s="1">
        <f>最重要的表!U81</f>
        <v>73</v>
      </c>
      <c r="Q722" s="1">
        <f t="shared" si="63"/>
        <v>207614</v>
      </c>
      <c r="R722" s="1">
        <f t="shared" si="64"/>
        <v>21381</v>
      </c>
      <c r="S722" s="1">
        <f t="shared" si="65"/>
        <v>10433</v>
      </c>
      <c r="T722" s="1">
        <v>27000</v>
      </c>
      <c r="U722" s="1">
        <v>0</v>
      </c>
      <c r="V722" s="1">
        <v>6000000</v>
      </c>
    </row>
    <row r="723" spans="1:22" x14ac:dyDescent="0.25">
      <c r="A723" s="4">
        <f t="shared" si="66"/>
        <v>31171</v>
      </c>
      <c r="B723" s="1">
        <v>3</v>
      </c>
      <c r="C723" s="1" t="s">
        <v>29</v>
      </c>
      <c r="D723" s="1">
        <v>15</v>
      </c>
      <c r="E723" s="1" t="s">
        <v>209</v>
      </c>
      <c r="F723" s="1">
        <v>29</v>
      </c>
      <c r="G723" s="1">
        <v>5</v>
      </c>
      <c r="H723" s="1">
        <v>4</v>
      </c>
      <c r="I723" s="1">
        <v>70</v>
      </c>
      <c r="K723" s="1">
        <f>最重要的表!P82</f>
        <v>97331</v>
      </c>
      <c r="L723" s="1">
        <f>最重要的表!Q82</f>
        <v>10025</v>
      </c>
      <c r="M723" s="1">
        <f>最重要的表!R82</f>
        <v>4867</v>
      </c>
      <c r="N723" s="1">
        <f>最重要的表!S82</f>
        <v>1515</v>
      </c>
      <c r="O723" s="1">
        <f>最重要的表!T82</f>
        <v>156</v>
      </c>
      <c r="P723" s="1">
        <f>最重要的表!U82</f>
        <v>76</v>
      </c>
      <c r="Q723" s="1">
        <f t="shared" si="63"/>
        <v>217016</v>
      </c>
      <c r="R723" s="1">
        <f t="shared" si="64"/>
        <v>22349</v>
      </c>
      <c r="S723" s="1">
        <f t="shared" si="65"/>
        <v>10871</v>
      </c>
      <c r="T723" s="1">
        <v>28800</v>
      </c>
      <c r="U723" s="1">
        <v>10</v>
      </c>
      <c r="V723" s="1">
        <v>6400000</v>
      </c>
    </row>
    <row r="724" spans="1:22" x14ac:dyDescent="0.25">
      <c r="A724" s="4">
        <f t="shared" si="66"/>
        <v>31172</v>
      </c>
      <c r="B724" s="1">
        <v>3</v>
      </c>
      <c r="C724" s="1" t="s">
        <v>29</v>
      </c>
      <c r="D724" s="1">
        <v>15</v>
      </c>
      <c r="E724" s="1" t="s">
        <v>395</v>
      </c>
      <c r="F724" s="1">
        <v>30</v>
      </c>
      <c r="G724" s="1">
        <v>6</v>
      </c>
      <c r="H724" s="1">
        <v>0</v>
      </c>
      <c r="I724" s="1">
        <v>70</v>
      </c>
      <c r="K724" s="6">
        <f>最重要的表!P83</f>
        <v>108020</v>
      </c>
      <c r="L724" s="7">
        <f>最重要的表!Q83</f>
        <v>11126</v>
      </c>
      <c r="M724" s="8">
        <f>最重要的表!R83</f>
        <v>5401</v>
      </c>
      <c r="N724" s="6">
        <f>最重要的表!S83</f>
        <v>1661</v>
      </c>
      <c r="O724" s="7">
        <f>最重要的表!T83</f>
        <v>171</v>
      </c>
      <c r="P724" s="8">
        <f>最重要的表!U83</f>
        <v>84</v>
      </c>
      <c r="Q724" s="6">
        <f t="shared" si="63"/>
        <v>239239</v>
      </c>
      <c r="R724" s="7">
        <f t="shared" si="64"/>
        <v>24635</v>
      </c>
      <c r="S724" s="8">
        <f t="shared" si="65"/>
        <v>12037</v>
      </c>
      <c r="T724" s="1">
        <v>30600</v>
      </c>
      <c r="U724" s="1">
        <v>0</v>
      </c>
      <c r="V724" s="8">
        <v>6800000</v>
      </c>
    </row>
    <row r="725" spans="1:22" x14ac:dyDescent="0.25">
      <c r="A725" s="4">
        <f t="shared" si="66"/>
        <v>31173</v>
      </c>
      <c r="B725" s="1">
        <v>3</v>
      </c>
      <c r="C725" s="1" t="s">
        <v>29</v>
      </c>
      <c r="D725" s="1">
        <v>15</v>
      </c>
      <c r="E725" s="1" t="s">
        <v>501</v>
      </c>
      <c r="F725" s="1">
        <v>31</v>
      </c>
      <c r="G725" s="1">
        <v>6</v>
      </c>
      <c r="H725" s="1">
        <v>1</v>
      </c>
      <c r="I725" s="1">
        <v>70</v>
      </c>
      <c r="K725" s="1">
        <f>最重要的表!P84</f>
        <v>113369</v>
      </c>
      <c r="L725" s="1">
        <f>最重要的表!Q84</f>
        <v>11677</v>
      </c>
      <c r="M725" s="1">
        <f>最重要的表!R84</f>
        <v>5669</v>
      </c>
      <c r="N725" s="1">
        <f>最重要的表!S84</f>
        <v>1748</v>
      </c>
      <c r="O725" s="1">
        <f>最重要的表!T84</f>
        <v>180</v>
      </c>
      <c r="P725" s="1">
        <f>最重要的表!U84</f>
        <v>88</v>
      </c>
      <c r="Q725" s="1">
        <f t="shared" si="63"/>
        <v>251461</v>
      </c>
      <c r="R725" s="1">
        <f t="shared" si="64"/>
        <v>25897</v>
      </c>
      <c r="S725" s="1">
        <f t="shared" si="65"/>
        <v>12621</v>
      </c>
      <c r="T725" s="1">
        <v>32400</v>
      </c>
      <c r="U725" s="1">
        <v>0</v>
      </c>
      <c r="V725" s="1">
        <v>7200000</v>
      </c>
    </row>
    <row r="726" spans="1:22" x14ac:dyDescent="0.25">
      <c r="A726" s="4">
        <f t="shared" si="66"/>
        <v>31174</v>
      </c>
      <c r="B726" s="1">
        <v>3</v>
      </c>
      <c r="C726" s="1" t="s">
        <v>29</v>
      </c>
      <c r="D726" s="1">
        <v>15</v>
      </c>
      <c r="E726" s="1" t="s">
        <v>502</v>
      </c>
      <c r="F726" s="1">
        <v>32</v>
      </c>
      <c r="G726" s="1">
        <v>6</v>
      </c>
      <c r="H726" s="1">
        <v>2</v>
      </c>
      <c r="I726" s="1">
        <v>70</v>
      </c>
      <c r="K726" s="1">
        <f>最重要的表!P85</f>
        <v>118719</v>
      </c>
      <c r="L726" s="1">
        <f>最重要的表!Q85</f>
        <v>12228</v>
      </c>
      <c r="M726" s="1">
        <f>最重要的表!R85</f>
        <v>5936</v>
      </c>
      <c r="N726" s="1">
        <f>最重要的表!S85</f>
        <v>1835</v>
      </c>
      <c r="O726" s="1">
        <f>最重要的表!T85</f>
        <v>189</v>
      </c>
      <c r="P726" s="1">
        <f>最重要的表!U85</f>
        <v>92</v>
      </c>
      <c r="Q726" s="1">
        <f t="shared" si="63"/>
        <v>263684</v>
      </c>
      <c r="R726" s="1">
        <f t="shared" si="64"/>
        <v>27159</v>
      </c>
      <c r="S726" s="1">
        <f t="shared" si="65"/>
        <v>13204</v>
      </c>
      <c r="T726" s="1">
        <v>34200</v>
      </c>
      <c r="U726" s="1">
        <v>0</v>
      </c>
      <c r="V726" s="1">
        <v>7600000</v>
      </c>
    </row>
    <row r="727" spans="1:22" x14ac:dyDescent="0.25">
      <c r="A727" s="4">
        <f t="shared" si="66"/>
        <v>31175</v>
      </c>
      <c r="B727" s="1">
        <v>3</v>
      </c>
      <c r="C727" s="1" t="s">
        <v>29</v>
      </c>
      <c r="D727" s="1">
        <v>15</v>
      </c>
      <c r="E727" s="1" t="s">
        <v>503</v>
      </c>
      <c r="F727" s="1">
        <v>33</v>
      </c>
      <c r="G727" s="1">
        <v>6</v>
      </c>
      <c r="H727" s="1">
        <v>3</v>
      </c>
      <c r="I727" s="1">
        <v>70</v>
      </c>
      <c r="K727" s="1">
        <f>最重要的表!P86</f>
        <v>124068</v>
      </c>
      <c r="L727" s="1">
        <f>最重要的表!Q86</f>
        <v>12779</v>
      </c>
      <c r="M727" s="1">
        <f>最重要的表!R86</f>
        <v>6204</v>
      </c>
      <c r="N727" s="1">
        <f>最重要的表!S86</f>
        <v>1923</v>
      </c>
      <c r="O727" s="1">
        <f>最重要的表!T86</f>
        <v>198</v>
      </c>
      <c r="P727" s="1">
        <f>最重要的表!U86</f>
        <v>97</v>
      </c>
      <c r="Q727" s="1">
        <f t="shared" si="63"/>
        <v>275985</v>
      </c>
      <c r="R727" s="1">
        <f t="shared" si="64"/>
        <v>28421</v>
      </c>
      <c r="S727" s="1">
        <f t="shared" si="65"/>
        <v>13867</v>
      </c>
      <c r="T727" s="1">
        <v>36000</v>
      </c>
      <c r="U727" s="1">
        <v>0</v>
      </c>
      <c r="V727" s="1">
        <v>8000000</v>
      </c>
    </row>
    <row r="728" spans="1:22" x14ac:dyDescent="0.25">
      <c r="A728" s="4">
        <f t="shared" si="66"/>
        <v>31181</v>
      </c>
      <c r="B728" s="1">
        <v>3</v>
      </c>
      <c r="C728" s="1" t="s">
        <v>29</v>
      </c>
      <c r="D728" s="1">
        <v>15</v>
      </c>
      <c r="E728" s="1" t="s">
        <v>504</v>
      </c>
      <c r="F728" s="1">
        <v>34</v>
      </c>
      <c r="G728" s="1">
        <v>6</v>
      </c>
      <c r="H728" s="1">
        <v>4</v>
      </c>
      <c r="I728" s="1">
        <v>80</v>
      </c>
      <c r="K728" s="1">
        <f>最重要的表!P87</f>
        <v>129418</v>
      </c>
      <c r="L728" s="1">
        <f>最重要的表!Q87</f>
        <v>13330</v>
      </c>
      <c r="M728" s="1">
        <f>最重要的表!R87</f>
        <v>6471</v>
      </c>
      <c r="N728" s="1">
        <f>最重要的表!S87</f>
        <v>2010</v>
      </c>
      <c r="O728" s="1">
        <f>最重要的表!T87</f>
        <v>207</v>
      </c>
      <c r="P728" s="1">
        <f>最重要的表!U87</f>
        <v>101</v>
      </c>
      <c r="Q728" s="1">
        <f t="shared" si="63"/>
        <v>288208</v>
      </c>
      <c r="R728" s="1">
        <f t="shared" si="64"/>
        <v>29683</v>
      </c>
      <c r="S728" s="1">
        <f t="shared" si="65"/>
        <v>14450</v>
      </c>
      <c r="T728" s="1">
        <v>36600</v>
      </c>
      <c r="U728" s="1">
        <v>12</v>
      </c>
      <c r="V728" s="1">
        <v>8000000</v>
      </c>
    </row>
    <row r="729" spans="1:22" x14ac:dyDescent="0.25">
      <c r="A729" s="4">
        <f t="shared" si="66"/>
        <v>31182</v>
      </c>
      <c r="B729" s="1">
        <v>3</v>
      </c>
      <c r="C729" s="1" t="s">
        <v>29</v>
      </c>
      <c r="D729" s="1">
        <v>15</v>
      </c>
      <c r="E729" s="1" t="s">
        <v>505</v>
      </c>
      <c r="F729" s="1">
        <v>35</v>
      </c>
      <c r="G729" s="1">
        <v>7</v>
      </c>
      <c r="H729" s="1">
        <v>0</v>
      </c>
      <c r="I729" s="1">
        <v>80</v>
      </c>
      <c r="K729" s="6">
        <f>最重要的表!P88</f>
        <v>143670</v>
      </c>
      <c r="L729" s="7">
        <f>最重要的表!Q88</f>
        <v>14798</v>
      </c>
      <c r="M729" s="8">
        <f>最重要的表!R88</f>
        <v>7184</v>
      </c>
      <c r="N729" s="6">
        <f>最重要的表!S88</f>
        <v>2214</v>
      </c>
      <c r="O729" s="7">
        <f>最重要的表!T88</f>
        <v>228</v>
      </c>
      <c r="P729" s="8">
        <f>最重要的表!U88</f>
        <v>111</v>
      </c>
      <c r="Q729" s="6">
        <f t="shared" si="63"/>
        <v>318576</v>
      </c>
      <c r="R729" s="7">
        <f t="shared" si="64"/>
        <v>32810</v>
      </c>
      <c r="S729" s="8">
        <f t="shared" si="65"/>
        <v>15953</v>
      </c>
      <c r="T729" s="1">
        <v>37200</v>
      </c>
      <c r="U729" s="1">
        <v>0</v>
      </c>
      <c r="V729" s="1">
        <v>8100000</v>
      </c>
    </row>
    <row r="730" spans="1:22" x14ac:dyDescent="0.25">
      <c r="A730" s="4">
        <f t="shared" si="66"/>
        <v>31183</v>
      </c>
      <c r="B730" s="1">
        <v>3</v>
      </c>
      <c r="C730" s="1" t="s">
        <v>29</v>
      </c>
      <c r="D730" s="1">
        <v>15</v>
      </c>
      <c r="E730" s="1" t="s">
        <v>506</v>
      </c>
      <c r="F730" s="1">
        <v>36</v>
      </c>
      <c r="G730" s="1">
        <v>7</v>
      </c>
      <c r="H730" s="1">
        <v>1</v>
      </c>
      <c r="I730" s="1">
        <v>80</v>
      </c>
      <c r="K730" s="1">
        <f>最重要的表!P89</f>
        <v>150787</v>
      </c>
      <c r="L730" s="1">
        <f>最重要的表!Q89</f>
        <v>15531</v>
      </c>
      <c r="M730" s="1">
        <f>最重要的表!R89</f>
        <v>7540</v>
      </c>
      <c r="N730" s="1">
        <f>最重要的表!S89</f>
        <v>2331</v>
      </c>
      <c r="O730" s="1">
        <f>最重要的表!T89</f>
        <v>240</v>
      </c>
      <c r="P730" s="1">
        <f>最重要的表!U89</f>
        <v>117</v>
      </c>
      <c r="Q730" s="1">
        <f t="shared" si="63"/>
        <v>334936</v>
      </c>
      <c r="R730" s="1">
        <f t="shared" si="64"/>
        <v>34491</v>
      </c>
      <c r="S730" s="1">
        <f t="shared" si="65"/>
        <v>16783</v>
      </c>
      <c r="T730" s="1">
        <v>37800</v>
      </c>
      <c r="U730" s="1">
        <v>0</v>
      </c>
      <c r="V730" s="1">
        <v>8200000</v>
      </c>
    </row>
    <row r="731" spans="1:22" x14ac:dyDescent="0.25">
      <c r="A731" s="4">
        <f t="shared" si="66"/>
        <v>31184</v>
      </c>
      <c r="B731" s="1">
        <v>3</v>
      </c>
      <c r="C731" s="1" t="s">
        <v>29</v>
      </c>
      <c r="D731" s="1">
        <v>15</v>
      </c>
      <c r="E731" s="1" t="s">
        <v>507</v>
      </c>
      <c r="F731" s="1">
        <v>37</v>
      </c>
      <c r="G731" s="1">
        <v>7</v>
      </c>
      <c r="H731" s="1">
        <v>2</v>
      </c>
      <c r="I731" s="1">
        <v>80</v>
      </c>
      <c r="K731" s="1">
        <f>最重要的表!P90</f>
        <v>157903</v>
      </c>
      <c r="L731" s="1">
        <f>最重要的表!Q90</f>
        <v>16264</v>
      </c>
      <c r="M731" s="1">
        <f>最重要的表!R90</f>
        <v>7896</v>
      </c>
      <c r="N731" s="1">
        <f>最重要的表!S90</f>
        <v>2447</v>
      </c>
      <c r="O731" s="1">
        <f>最重要的表!T90</f>
        <v>252</v>
      </c>
      <c r="P731" s="1">
        <f>最重要的表!U90</f>
        <v>123</v>
      </c>
      <c r="Q731" s="1">
        <f t="shared" si="63"/>
        <v>351216</v>
      </c>
      <c r="R731" s="1">
        <f t="shared" si="64"/>
        <v>36172</v>
      </c>
      <c r="S731" s="1">
        <f t="shared" si="65"/>
        <v>17613</v>
      </c>
      <c r="T731" s="1">
        <v>38400</v>
      </c>
      <c r="U731" s="1">
        <v>0</v>
      </c>
      <c r="V731" s="1">
        <v>8300000</v>
      </c>
    </row>
    <row r="732" spans="1:22" x14ac:dyDescent="0.25">
      <c r="A732" s="4">
        <f t="shared" si="66"/>
        <v>31185</v>
      </c>
      <c r="B732" s="1">
        <v>3</v>
      </c>
      <c r="C732" s="1" t="s">
        <v>29</v>
      </c>
      <c r="D732" s="1">
        <v>15</v>
      </c>
      <c r="E732" s="1" t="s">
        <v>508</v>
      </c>
      <c r="F732" s="1">
        <v>38</v>
      </c>
      <c r="G732" s="1">
        <v>7</v>
      </c>
      <c r="H732" s="1">
        <v>3</v>
      </c>
      <c r="I732" s="1">
        <v>80</v>
      </c>
      <c r="K732" s="1">
        <f>最重要的表!P91</f>
        <v>165020</v>
      </c>
      <c r="L732" s="1">
        <f>最重要的表!Q91</f>
        <v>16997</v>
      </c>
      <c r="M732" s="1">
        <f>最重要的表!R91</f>
        <v>8251</v>
      </c>
      <c r="N732" s="1">
        <f>最重要的表!S91</f>
        <v>2564</v>
      </c>
      <c r="O732" s="1">
        <f>最重要的表!T91</f>
        <v>264</v>
      </c>
      <c r="P732" s="1">
        <f>最重要的表!U91</f>
        <v>129</v>
      </c>
      <c r="Q732" s="1">
        <f t="shared" si="63"/>
        <v>367576</v>
      </c>
      <c r="R732" s="1">
        <f t="shared" si="64"/>
        <v>37853</v>
      </c>
      <c r="S732" s="1">
        <f t="shared" si="65"/>
        <v>18442</v>
      </c>
      <c r="T732" s="1">
        <v>39000</v>
      </c>
      <c r="U732" s="1">
        <v>0</v>
      </c>
      <c r="V732" s="1">
        <v>8400000</v>
      </c>
    </row>
    <row r="733" spans="1:22" x14ac:dyDescent="0.25">
      <c r="A733" s="4">
        <f t="shared" si="66"/>
        <v>31191</v>
      </c>
      <c r="B733" s="1">
        <v>3</v>
      </c>
      <c r="C733" s="1" t="s">
        <v>29</v>
      </c>
      <c r="D733" s="1">
        <v>15</v>
      </c>
      <c r="E733" s="1" t="s">
        <v>509</v>
      </c>
      <c r="F733" s="1">
        <v>39</v>
      </c>
      <c r="G733" s="1">
        <v>7</v>
      </c>
      <c r="H733" s="1">
        <v>4</v>
      </c>
      <c r="I733" s="1">
        <v>84</v>
      </c>
      <c r="K733" s="1">
        <f>最重要的表!P92</f>
        <v>172136</v>
      </c>
      <c r="L733" s="1">
        <f>最重要的表!Q92</f>
        <v>17730</v>
      </c>
      <c r="M733" s="1">
        <f>最重要的表!R92</f>
        <v>8607</v>
      </c>
      <c r="N733" s="1">
        <f>最重要的表!S92</f>
        <v>2680</v>
      </c>
      <c r="O733" s="1">
        <f>最重要的表!T92</f>
        <v>276</v>
      </c>
      <c r="P733" s="1">
        <f>最重要的表!U92</f>
        <v>134</v>
      </c>
      <c r="Q733" s="1">
        <f t="shared" si="63"/>
        <v>383856</v>
      </c>
      <c r="R733" s="1">
        <f t="shared" si="64"/>
        <v>39534</v>
      </c>
      <c r="S733" s="1">
        <f t="shared" si="65"/>
        <v>19193</v>
      </c>
      <c r="T733" s="1">
        <v>39600</v>
      </c>
      <c r="U733" s="1">
        <v>14</v>
      </c>
      <c r="V733" s="1">
        <v>8500000</v>
      </c>
    </row>
    <row r="734" spans="1:22" x14ac:dyDescent="0.25">
      <c r="A734" s="4">
        <f t="shared" si="66"/>
        <v>31192</v>
      </c>
      <c r="B734" s="1">
        <v>3</v>
      </c>
      <c r="C734" s="1" t="s">
        <v>29</v>
      </c>
      <c r="D734" s="1">
        <v>15</v>
      </c>
      <c r="E734" s="1" t="s">
        <v>510</v>
      </c>
      <c r="F734" s="1">
        <v>40</v>
      </c>
      <c r="G734" s="1">
        <v>8</v>
      </c>
      <c r="H734" s="1">
        <v>0</v>
      </c>
      <c r="I734" s="1">
        <v>84</v>
      </c>
      <c r="K734" s="6">
        <f>最重要的表!P93</f>
        <v>191088</v>
      </c>
      <c r="L734" s="7">
        <f>最重要的表!Q93</f>
        <v>19682</v>
      </c>
      <c r="M734" s="8">
        <f>最重要的表!R93</f>
        <v>9555</v>
      </c>
      <c r="N734" s="6">
        <f>最重要的表!S93</f>
        <v>2952</v>
      </c>
      <c r="O734" s="7">
        <f>最重要的表!T93</f>
        <v>304</v>
      </c>
      <c r="P734" s="8">
        <f>最重要的表!U93</f>
        <v>148</v>
      </c>
      <c r="Q734" s="6">
        <f t="shared" si="63"/>
        <v>424296</v>
      </c>
      <c r="R734" s="7">
        <f t="shared" si="64"/>
        <v>43698</v>
      </c>
      <c r="S734" s="8">
        <f t="shared" si="65"/>
        <v>21247</v>
      </c>
      <c r="T734" s="1">
        <v>40200</v>
      </c>
      <c r="U734" s="1">
        <v>0</v>
      </c>
      <c r="V734" s="1">
        <v>8600000</v>
      </c>
    </row>
    <row r="735" spans="1:22" x14ac:dyDescent="0.25">
      <c r="A735" s="4">
        <f t="shared" si="66"/>
        <v>31193</v>
      </c>
      <c r="B735" s="1">
        <v>3</v>
      </c>
      <c r="C735" s="1" t="s">
        <v>29</v>
      </c>
      <c r="D735" s="1">
        <v>15</v>
      </c>
      <c r="E735" s="1" t="s">
        <v>511</v>
      </c>
      <c r="F735" s="1">
        <v>41</v>
      </c>
      <c r="G735" s="1">
        <v>8</v>
      </c>
      <c r="H735" s="1">
        <v>1</v>
      </c>
      <c r="I735" s="1">
        <v>84</v>
      </c>
      <c r="K735" s="1">
        <f>最重要的表!P94</f>
        <v>200554</v>
      </c>
      <c r="L735" s="1">
        <f>最重要的表!Q94</f>
        <v>20657</v>
      </c>
      <c r="M735" s="1">
        <f>最重要的表!R94</f>
        <v>10028</v>
      </c>
      <c r="N735" s="1">
        <f>最重要的表!S94</f>
        <v>3107</v>
      </c>
      <c r="O735" s="1">
        <f>最重要的表!T94</f>
        <v>320</v>
      </c>
      <c r="P735" s="1">
        <f>最重要的表!U94</f>
        <v>156</v>
      </c>
      <c r="Q735" s="1">
        <f t="shared" si="63"/>
        <v>446007</v>
      </c>
      <c r="R735" s="1">
        <f t="shared" si="64"/>
        <v>45937</v>
      </c>
      <c r="S735" s="1">
        <f t="shared" si="65"/>
        <v>22352</v>
      </c>
      <c r="T735" s="1">
        <v>40800</v>
      </c>
      <c r="U735" s="1">
        <v>0</v>
      </c>
      <c r="V735" s="1">
        <v>8700000</v>
      </c>
    </row>
    <row r="736" spans="1:22" x14ac:dyDescent="0.25">
      <c r="A736" s="4">
        <f t="shared" si="66"/>
        <v>31194</v>
      </c>
      <c r="B736" s="1">
        <v>3</v>
      </c>
      <c r="C736" s="1" t="s">
        <v>29</v>
      </c>
      <c r="D736" s="1">
        <v>15</v>
      </c>
      <c r="E736" s="1" t="s">
        <v>512</v>
      </c>
      <c r="F736" s="1">
        <v>42</v>
      </c>
      <c r="G736" s="1">
        <v>8</v>
      </c>
      <c r="H736" s="1">
        <v>2</v>
      </c>
      <c r="I736" s="1">
        <v>84</v>
      </c>
      <c r="K736" s="1">
        <f>最重要的表!P95</f>
        <v>210020</v>
      </c>
      <c r="L736" s="1">
        <f>最重要的表!Q95</f>
        <v>21632</v>
      </c>
      <c r="M736" s="1">
        <f>最重要的表!R95</f>
        <v>10501</v>
      </c>
      <c r="N736" s="1">
        <f>最重要的表!S95</f>
        <v>3263</v>
      </c>
      <c r="O736" s="1">
        <f>最重要的表!T95</f>
        <v>336</v>
      </c>
      <c r="P736" s="1">
        <f>最重要的表!U95</f>
        <v>164</v>
      </c>
      <c r="Q736" s="1">
        <f t="shared" ref="Q736:Q799" si="67">K736+N736*79</f>
        <v>467797</v>
      </c>
      <c r="R736" s="1">
        <f t="shared" ref="R736:R799" si="68">L736+O736*79</f>
        <v>48176</v>
      </c>
      <c r="S736" s="1">
        <f t="shared" ref="S736:S799" si="69">M736+P736*79</f>
        <v>23457</v>
      </c>
      <c r="T736" s="1">
        <v>41400</v>
      </c>
      <c r="U736" s="1">
        <v>0</v>
      </c>
      <c r="V736" s="1">
        <v>8800000</v>
      </c>
    </row>
    <row r="737" spans="1:22" x14ac:dyDescent="0.25">
      <c r="A737" s="4">
        <f t="shared" si="66"/>
        <v>31195</v>
      </c>
      <c r="B737" s="1">
        <v>3</v>
      </c>
      <c r="C737" s="1" t="s">
        <v>29</v>
      </c>
      <c r="D737" s="1">
        <v>15</v>
      </c>
      <c r="E737" s="1" t="s">
        <v>513</v>
      </c>
      <c r="F737" s="1">
        <v>43</v>
      </c>
      <c r="G737" s="1">
        <v>8</v>
      </c>
      <c r="H737" s="1">
        <v>3</v>
      </c>
      <c r="I737" s="1">
        <v>84</v>
      </c>
      <c r="K737" s="1">
        <f>最重要的表!P96</f>
        <v>219486</v>
      </c>
      <c r="L737" s="1">
        <f>最重要的表!Q96</f>
        <v>22607</v>
      </c>
      <c r="M737" s="1">
        <f>最重要的表!R96</f>
        <v>10975</v>
      </c>
      <c r="N737" s="1">
        <f>最重要的表!S96</f>
        <v>3418</v>
      </c>
      <c r="O737" s="1">
        <f>最重要的表!T96</f>
        <v>352</v>
      </c>
      <c r="P737" s="1">
        <f>最重要的表!U96</f>
        <v>171</v>
      </c>
      <c r="Q737" s="1">
        <f t="shared" si="67"/>
        <v>489508</v>
      </c>
      <c r="R737" s="1">
        <f t="shared" si="68"/>
        <v>50415</v>
      </c>
      <c r="S737" s="1">
        <f t="shared" si="69"/>
        <v>24484</v>
      </c>
      <c r="T737" s="1">
        <v>42000</v>
      </c>
      <c r="U737" s="1">
        <v>0</v>
      </c>
      <c r="V737" s="1">
        <v>8900000</v>
      </c>
    </row>
    <row r="738" spans="1:22" x14ac:dyDescent="0.25">
      <c r="A738" s="4">
        <f t="shared" si="66"/>
        <v>31201</v>
      </c>
      <c r="B738" s="1">
        <v>3</v>
      </c>
      <c r="C738" s="1" t="s">
        <v>29</v>
      </c>
      <c r="D738" s="1">
        <v>15</v>
      </c>
      <c r="E738" s="1" t="s">
        <v>514</v>
      </c>
      <c r="F738" s="1">
        <v>44</v>
      </c>
      <c r="G738" s="1">
        <v>8</v>
      </c>
      <c r="H738" s="1">
        <v>4</v>
      </c>
      <c r="I738" s="1">
        <v>87</v>
      </c>
      <c r="K738" s="1">
        <f>最重要的表!P97</f>
        <v>228952</v>
      </c>
      <c r="L738" s="1">
        <f>最重要的表!Q97</f>
        <v>23582</v>
      </c>
      <c r="M738" s="1">
        <f>最重要的表!R97</f>
        <v>11448</v>
      </c>
      <c r="N738" s="1">
        <f>最重要的表!S97</f>
        <v>3573</v>
      </c>
      <c r="O738" s="1">
        <f>最重要的表!T97</f>
        <v>368</v>
      </c>
      <c r="P738" s="1">
        <f>最重要的表!U97</f>
        <v>179</v>
      </c>
      <c r="Q738" s="1">
        <f t="shared" si="67"/>
        <v>511219</v>
      </c>
      <c r="R738" s="1">
        <f t="shared" si="68"/>
        <v>52654</v>
      </c>
      <c r="S738" s="1">
        <f t="shared" si="69"/>
        <v>25589</v>
      </c>
      <c r="T738" s="1">
        <v>42600</v>
      </c>
      <c r="U738" s="1">
        <v>16</v>
      </c>
      <c r="V738" s="1">
        <v>9000000</v>
      </c>
    </row>
    <row r="739" spans="1:22" x14ac:dyDescent="0.25">
      <c r="A739" s="4">
        <f t="shared" si="66"/>
        <v>31202</v>
      </c>
      <c r="B739" s="1">
        <v>3</v>
      </c>
      <c r="C739" s="1" t="s">
        <v>29</v>
      </c>
      <c r="D739" s="1">
        <v>15</v>
      </c>
      <c r="E739" s="1" t="s">
        <v>515</v>
      </c>
      <c r="F739" s="1">
        <v>45</v>
      </c>
      <c r="G739" s="1">
        <v>9</v>
      </c>
      <c r="H739" s="1">
        <v>0</v>
      </c>
      <c r="I739" s="1">
        <v>87</v>
      </c>
      <c r="K739" s="6">
        <f>最重要的表!P98</f>
        <v>254156</v>
      </c>
      <c r="L739" s="7">
        <f>最重要的表!Q98</f>
        <v>26178</v>
      </c>
      <c r="M739" s="8">
        <f>最重要的表!R98</f>
        <v>12708</v>
      </c>
      <c r="N739" s="6">
        <f>最重要的表!S98</f>
        <v>3933</v>
      </c>
      <c r="O739" s="7">
        <f>最重要的表!T98</f>
        <v>405</v>
      </c>
      <c r="P739" s="8">
        <f>最重要的表!U98</f>
        <v>197</v>
      </c>
      <c r="Q739" s="6">
        <f t="shared" si="67"/>
        <v>564863</v>
      </c>
      <c r="R739" s="7">
        <f t="shared" si="68"/>
        <v>58173</v>
      </c>
      <c r="S739" s="8">
        <f t="shared" si="69"/>
        <v>28271</v>
      </c>
      <c r="T739" s="1">
        <v>43200</v>
      </c>
      <c r="U739" s="1">
        <v>0</v>
      </c>
      <c r="V739" s="1">
        <v>9100000</v>
      </c>
    </row>
    <row r="740" spans="1:22" x14ac:dyDescent="0.25">
      <c r="A740" s="4">
        <f t="shared" si="66"/>
        <v>31203</v>
      </c>
      <c r="B740" s="1">
        <v>3</v>
      </c>
      <c r="C740" s="1" t="s">
        <v>29</v>
      </c>
      <c r="D740" s="1">
        <v>15</v>
      </c>
      <c r="E740" s="1" t="s">
        <v>516</v>
      </c>
      <c r="F740" s="1">
        <v>46</v>
      </c>
      <c r="G740" s="1">
        <v>9</v>
      </c>
      <c r="H740" s="1">
        <v>1</v>
      </c>
      <c r="I740" s="1">
        <v>87</v>
      </c>
      <c r="K740" s="1">
        <f>最重要的表!P99</f>
        <v>266738</v>
      </c>
      <c r="L740" s="1">
        <f>最重要的表!Q99</f>
        <v>27474</v>
      </c>
      <c r="M740" s="1">
        <f>最重要的表!R99</f>
        <v>13337</v>
      </c>
      <c r="N740" s="1">
        <f>最重要的表!S99</f>
        <v>4136</v>
      </c>
      <c r="O740" s="1">
        <f>最重要的表!T99</f>
        <v>426</v>
      </c>
      <c r="P740" s="1">
        <f>最重要的表!U99</f>
        <v>207</v>
      </c>
      <c r="Q740" s="1">
        <f t="shared" si="67"/>
        <v>593482</v>
      </c>
      <c r="R740" s="1">
        <f t="shared" si="68"/>
        <v>61128</v>
      </c>
      <c r="S740" s="1">
        <f t="shared" si="69"/>
        <v>29690</v>
      </c>
      <c r="T740" s="1">
        <v>43800</v>
      </c>
      <c r="U740" s="1">
        <v>0</v>
      </c>
      <c r="V740" s="1">
        <v>9200000</v>
      </c>
    </row>
    <row r="741" spans="1:22" x14ac:dyDescent="0.25">
      <c r="A741" s="4">
        <f t="shared" si="66"/>
        <v>31204</v>
      </c>
      <c r="B741" s="1">
        <v>3</v>
      </c>
      <c r="C741" s="1" t="s">
        <v>29</v>
      </c>
      <c r="D741" s="1">
        <v>15</v>
      </c>
      <c r="E741" s="1" t="s">
        <v>517</v>
      </c>
      <c r="F741" s="1">
        <v>47</v>
      </c>
      <c r="G741" s="1">
        <v>9</v>
      </c>
      <c r="H741" s="1">
        <v>2</v>
      </c>
      <c r="I741" s="1">
        <v>87</v>
      </c>
      <c r="K741" s="1">
        <f>最重要的表!P100</f>
        <v>279321</v>
      </c>
      <c r="L741" s="1">
        <f>最重要的表!Q100</f>
        <v>28770</v>
      </c>
      <c r="M741" s="1">
        <f>最重要的表!R100</f>
        <v>13967</v>
      </c>
      <c r="N741" s="1">
        <f>最重要的表!S100</f>
        <v>4340</v>
      </c>
      <c r="O741" s="1">
        <f>最重要的表!T100</f>
        <v>447</v>
      </c>
      <c r="P741" s="1">
        <f>最重要的表!U100</f>
        <v>217</v>
      </c>
      <c r="Q741" s="1">
        <f t="shared" si="67"/>
        <v>622181</v>
      </c>
      <c r="R741" s="1">
        <f t="shared" si="68"/>
        <v>64083</v>
      </c>
      <c r="S741" s="1">
        <f t="shared" si="69"/>
        <v>31110</v>
      </c>
      <c r="T741" s="1">
        <v>44400</v>
      </c>
      <c r="U741" s="1">
        <v>0</v>
      </c>
      <c r="V741" s="1">
        <v>9300000</v>
      </c>
    </row>
    <row r="742" spans="1:22" x14ac:dyDescent="0.25">
      <c r="A742" s="4">
        <f t="shared" si="66"/>
        <v>31205</v>
      </c>
      <c r="B742" s="1">
        <v>3</v>
      </c>
      <c r="C742" s="1" t="s">
        <v>29</v>
      </c>
      <c r="D742" s="1">
        <v>15</v>
      </c>
      <c r="E742" s="1" t="s">
        <v>518</v>
      </c>
      <c r="F742" s="1">
        <v>48</v>
      </c>
      <c r="G742" s="1">
        <v>9</v>
      </c>
      <c r="H742" s="1">
        <v>3</v>
      </c>
      <c r="I742" s="1">
        <v>87</v>
      </c>
      <c r="K742" s="1">
        <f>最重要的表!P101</f>
        <v>291903</v>
      </c>
      <c r="L742" s="1">
        <f>最重要的表!Q101</f>
        <v>30066</v>
      </c>
      <c r="M742" s="1">
        <f>最重要的表!R101</f>
        <v>14596</v>
      </c>
      <c r="N742" s="1">
        <f>最重要的表!S101</f>
        <v>4544</v>
      </c>
      <c r="O742" s="1">
        <f>最重要的表!T101</f>
        <v>468</v>
      </c>
      <c r="P742" s="1">
        <f>最重要的表!U101</f>
        <v>228</v>
      </c>
      <c r="Q742" s="1">
        <f t="shared" si="67"/>
        <v>650879</v>
      </c>
      <c r="R742" s="1">
        <f t="shared" si="68"/>
        <v>67038</v>
      </c>
      <c r="S742" s="1">
        <f t="shared" si="69"/>
        <v>32608</v>
      </c>
      <c r="T742" s="1">
        <v>45000</v>
      </c>
      <c r="U742" s="1">
        <v>0</v>
      </c>
      <c r="V742" s="1">
        <v>9400000</v>
      </c>
    </row>
    <row r="743" spans="1:22" x14ac:dyDescent="0.25">
      <c r="A743" s="4">
        <f t="shared" si="66"/>
        <v>31211</v>
      </c>
      <c r="B743" s="1">
        <v>3</v>
      </c>
      <c r="C743" s="1" t="s">
        <v>29</v>
      </c>
      <c r="D743" s="1">
        <v>15</v>
      </c>
      <c r="E743" s="1" t="s">
        <v>519</v>
      </c>
      <c r="F743" s="1">
        <v>49</v>
      </c>
      <c r="G743" s="1">
        <v>9</v>
      </c>
      <c r="H743" s="1">
        <v>4</v>
      </c>
      <c r="I743" s="1">
        <v>90</v>
      </c>
      <c r="K743" s="1">
        <f>最重要的表!P102</f>
        <v>304486</v>
      </c>
      <c r="L743" s="1">
        <f>最重要的表!Q102</f>
        <v>31362</v>
      </c>
      <c r="M743" s="1">
        <f>最重要的表!R102</f>
        <v>15225</v>
      </c>
      <c r="N743" s="1">
        <f>最重要的表!S102</f>
        <v>4748</v>
      </c>
      <c r="O743" s="1">
        <f>最重要的表!T102</f>
        <v>489</v>
      </c>
      <c r="P743" s="1">
        <f>最重要的表!U102</f>
        <v>238</v>
      </c>
      <c r="Q743" s="1">
        <f t="shared" si="67"/>
        <v>679578</v>
      </c>
      <c r="R743" s="1">
        <f t="shared" si="68"/>
        <v>69993</v>
      </c>
      <c r="S743" s="1">
        <f t="shared" si="69"/>
        <v>34027</v>
      </c>
      <c r="T743" s="1">
        <v>45600</v>
      </c>
      <c r="U743" s="1">
        <v>18</v>
      </c>
      <c r="V743" s="1">
        <v>9500000</v>
      </c>
    </row>
    <row r="744" spans="1:22" x14ac:dyDescent="0.25">
      <c r="A744" s="4">
        <f t="shared" si="66"/>
        <v>31212</v>
      </c>
      <c r="B744" s="1">
        <v>3</v>
      </c>
      <c r="C744" s="1" t="s">
        <v>29</v>
      </c>
      <c r="D744" s="1">
        <v>15</v>
      </c>
      <c r="E744" s="1" t="s">
        <v>520</v>
      </c>
      <c r="F744" s="1">
        <v>50</v>
      </c>
      <c r="G744" s="1">
        <v>10</v>
      </c>
      <c r="H744" s="1">
        <v>0</v>
      </c>
      <c r="I744" s="1">
        <v>0</v>
      </c>
      <c r="K744" s="6">
        <f>最重要的表!P103</f>
        <v>338030</v>
      </c>
      <c r="L744" s="7">
        <f>最重要的表!Q103</f>
        <v>34817</v>
      </c>
      <c r="M744" s="8">
        <f>最重要的表!R103</f>
        <v>16902</v>
      </c>
      <c r="N744" s="6">
        <f>最重要的表!S103</f>
        <v>5234</v>
      </c>
      <c r="O744" s="7">
        <f>最重要的表!T103</f>
        <v>539</v>
      </c>
      <c r="P744" s="8">
        <f>最重要的表!U103</f>
        <v>262</v>
      </c>
      <c r="Q744" s="6">
        <f t="shared" si="67"/>
        <v>751516</v>
      </c>
      <c r="R744" s="7">
        <f t="shared" si="68"/>
        <v>77398</v>
      </c>
      <c r="S744" s="8">
        <f t="shared" si="69"/>
        <v>37600</v>
      </c>
      <c r="T744" s="1">
        <v>0</v>
      </c>
      <c r="U744" s="1">
        <v>0</v>
      </c>
      <c r="V744" s="1">
        <v>0</v>
      </c>
    </row>
    <row r="745" spans="1:22" x14ac:dyDescent="0.25">
      <c r="A745" s="4">
        <f t="shared" si="66"/>
        <v>31213</v>
      </c>
      <c r="B745" s="1">
        <v>3</v>
      </c>
      <c r="C745" s="1" t="s">
        <v>29</v>
      </c>
      <c r="D745" s="1">
        <v>13</v>
      </c>
      <c r="E745" s="1" t="s">
        <v>369</v>
      </c>
      <c r="F745" s="1">
        <v>0</v>
      </c>
      <c r="G745" s="1">
        <v>0</v>
      </c>
      <c r="H745" s="1">
        <v>0</v>
      </c>
      <c r="I745" s="1">
        <v>1</v>
      </c>
      <c r="K745" s="6">
        <f>最重要的表!P104</f>
        <v>7146</v>
      </c>
      <c r="L745" s="7">
        <f>最重要的表!Q104</f>
        <v>736</v>
      </c>
      <c r="M745" s="8">
        <f>最重要的表!R104</f>
        <v>358</v>
      </c>
      <c r="N745" s="6">
        <f>最重要的表!S104</f>
        <v>107</v>
      </c>
      <c r="O745" s="7">
        <f>最重要的表!T104</f>
        <v>11</v>
      </c>
      <c r="P745" s="8">
        <f>最重要的表!U104</f>
        <v>6</v>
      </c>
      <c r="Q745" s="6">
        <f t="shared" si="67"/>
        <v>15599</v>
      </c>
      <c r="R745" s="7">
        <f t="shared" si="68"/>
        <v>1605</v>
      </c>
      <c r="S745" s="8">
        <f t="shared" si="69"/>
        <v>832</v>
      </c>
      <c r="T745" s="6">
        <v>30</v>
      </c>
      <c r="U745" s="7">
        <v>0</v>
      </c>
      <c r="V745" s="8">
        <v>9000</v>
      </c>
    </row>
    <row r="746" spans="1:22" x14ac:dyDescent="0.25">
      <c r="A746" s="4">
        <f t="shared" si="66"/>
        <v>31214</v>
      </c>
      <c r="B746" s="1">
        <v>3</v>
      </c>
      <c r="C746" s="1" t="s">
        <v>29</v>
      </c>
      <c r="D746" s="1">
        <v>13</v>
      </c>
      <c r="E746" s="1" t="s">
        <v>370</v>
      </c>
      <c r="F746" s="1">
        <v>1</v>
      </c>
      <c r="G746" s="1">
        <v>0</v>
      </c>
      <c r="H746" s="1">
        <v>1</v>
      </c>
      <c r="I746" s="1">
        <v>5</v>
      </c>
      <c r="K746" s="1">
        <f>最重要的表!P105</f>
        <v>8224</v>
      </c>
      <c r="L746" s="1">
        <f>最重要的表!Q105</f>
        <v>847</v>
      </c>
      <c r="M746" s="1">
        <f>最重要的表!R105</f>
        <v>412</v>
      </c>
      <c r="N746" s="1">
        <f>最重要的表!S105</f>
        <v>127</v>
      </c>
      <c r="O746" s="1">
        <f>最重要的表!T105</f>
        <v>13</v>
      </c>
      <c r="P746" s="1">
        <f>最重要的表!U105</f>
        <v>7</v>
      </c>
      <c r="Q746" s="1">
        <f t="shared" si="67"/>
        <v>18257</v>
      </c>
      <c r="R746" s="1">
        <f t="shared" si="68"/>
        <v>1874</v>
      </c>
      <c r="S746" s="1">
        <f t="shared" si="69"/>
        <v>965</v>
      </c>
      <c r="T746" s="1">
        <v>108</v>
      </c>
      <c r="U746" s="1">
        <v>0</v>
      </c>
      <c r="V746" s="1">
        <v>25000</v>
      </c>
    </row>
    <row r="747" spans="1:22" x14ac:dyDescent="0.25">
      <c r="A747" s="4">
        <f t="shared" si="66"/>
        <v>31215</v>
      </c>
      <c r="B747" s="1">
        <v>3</v>
      </c>
      <c r="C747" s="1" t="s">
        <v>29</v>
      </c>
      <c r="D747" s="1">
        <v>13</v>
      </c>
      <c r="E747" s="1" t="s">
        <v>113</v>
      </c>
      <c r="F747" s="1">
        <v>2</v>
      </c>
      <c r="G747" s="1">
        <v>0</v>
      </c>
      <c r="H747" s="1">
        <v>2</v>
      </c>
      <c r="I747" s="1">
        <v>5</v>
      </c>
      <c r="K747" s="1">
        <f>最重要的表!P106</f>
        <v>9301</v>
      </c>
      <c r="L747" s="1">
        <f>最重要的表!Q106</f>
        <v>958</v>
      </c>
      <c r="M747" s="1">
        <f>最重要的表!R106</f>
        <v>466</v>
      </c>
      <c r="N747" s="1">
        <f>最重要的表!S106</f>
        <v>146</v>
      </c>
      <c r="O747" s="1">
        <f>最重要的表!T106</f>
        <v>15</v>
      </c>
      <c r="P747" s="1">
        <f>最重要的表!U106</f>
        <v>8</v>
      </c>
      <c r="Q747" s="1">
        <f t="shared" si="67"/>
        <v>20835</v>
      </c>
      <c r="R747" s="1">
        <f t="shared" si="68"/>
        <v>2143</v>
      </c>
      <c r="S747" s="1">
        <f t="shared" si="69"/>
        <v>1098</v>
      </c>
      <c r="T747" s="1">
        <v>210</v>
      </c>
      <c r="U747" s="1">
        <v>0</v>
      </c>
      <c r="V747" s="1">
        <v>43000</v>
      </c>
    </row>
    <row r="748" spans="1:22" x14ac:dyDescent="0.25">
      <c r="A748" s="4">
        <f t="shared" si="66"/>
        <v>31221</v>
      </c>
      <c r="B748" s="1">
        <v>3</v>
      </c>
      <c r="C748" s="1" t="s">
        <v>29</v>
      </c>
      <c r="D748" s="1">
        <v>13</v>
      </c>
      <c r="E748" s="1" t="s">
        <v>155</v>
      </c>
      <c r="F748" s="1">
        <v>3</v>
      </c>
      <c r="G748" s="1">
        <v>0</v>
      </c>
      <c r="H748" s="1">
        <v>3</v>
      </c>
      <c r="I748" s="1">
        <v>5</v>
      </c>
      <c r="K748" s="1">
        <f>最重要的表!P107</f>
        <v>10379</v>
      </c>
      <c r="L748" s="1">
        <f>最重要的表!Q107</f>
        <v>1069</v>
      </c>
      <c r="M748" s="1">
        <f>最重要的表!R107</f>
        <v>519</v>
      </c>
      <c r="N748" s="1">
        <f>最重要的表!S107</f>
        <v>166</v>
      </c>
      <c r="O748" s="1">
        <f>最重要的表!T107</f>
        <v>17</v>
      </c>
      <c r="P748" s="1">
        <f>最重要的表!U107</f>
        <v>9</v>
      </c>
      <c r="Q748" s="1">
        <f t="shared" si="67"/>
        <v>23493</v>
      </c>
      <c r="R748" s="1">
        <f t="shared" si="68"/>
        <v>2412</v>
      </c>
      <c r="S748" s="1">
        <f t="shared" si="69"/>
        <v>1230</v>
      </c>
      <c r="T748" s="1">
        <v>360</v>
      </c>
      <c r="U748" s="1">
        <v>0</v>
      </c>
      <c r="V748" s="1">
        <v>67000</v>
      </c>
    </row>
    <row r="749" spans="1:22" x14ac:dyDescent="0.25">
      <c r="A749" s="4">
        <f t="shared" si="66"/>
        <v>31222</v>
      </c>
      <c r="B749" s="1">
        <v>3</v>
      </c>
      <c r="C749" s="1" t="s">
        <v>29</v>
      </c>
      <c r="D749" s="1">
        <v>13</v>
      </c>
      <c r="E749" s="1" t="s">
        <v>156</v>
      </c>
      <c r="F749" s="1">
        <v>4</v>
      </c>
      <c r="G749" s="1">
        <v>0</v>
      </c>
      <c r="H749" s="1">
        <v>4</v>
      </c>
      <c r="I749" s="1">
        <v>20</v>
      </c>
      <c r="K749" s="1">
        <f>最重要的表!P108</f>
        <v>11457</v>
      </c>
      <c r="L749" s="1">
        <f>最重要的表!Q108</f>
        <v>1180</v>
      </c>
      <c r="M749" s="1">
        <f>最重要的表!R108</f>
        <v>573</v>
      </c>
      <c r="N749" s="1">
        <f>最重要的表!S108</f>
        <v>185</v>
      </c>
      <c r="O749" s="1">
        <f>最重要的表!T108</f>
        <v>19</v>
      </c>
      <c r="P749" s="1">
        <f>最重要的表!U108</f>
        <v>10</v>
      </c>
      <c r="Q749" s="1">
        <f t="shared" si="67"/>
        <v>26072</v>
      </c>
      <c r="R749" s="1">
        <f t="shared" si="68"/>
        <v>2681</v>
      </c>
      <c r="S749" s="1">
        <f t="shared" si="69"/>
        <v>1363</v>
      </c>
      <c r="T749" s="1">
        <v>600</v>
      </c>
      <c r="U749" s="1">
        <v>1</v>
      </c>
      <c r="V749" s="1">
        <v>100000</v>
      </c>
    </row>
    <row r="750" spans="1:22" x14ac:dyDescent="0.25">
      <c r="A750" s="4">
        <f t="shared" si="66"/>
        <v>31223</v>
      </c>
      <c r="B750" s="1">
        <v>3</v>
      </c>
      <c r="C750" s="1" t="s">
        <v>29</v>
      </c>
      <c r="D750" s="1">
        <v>13</v>
      </c>
      <c r="E750" s="1" t="s">
        <v>47</v>
      </c>
      <c r="F750" s="1">
        <v>5</v>
      </c>
      <c r="G750" s="1">
        <v>1</v>
      </c>
      <c r="H750" s="1">
        <v>0</v>
      </c>
      <c r="I750" s="1">
        <v>20</v>
      </c>
      <c r="K750" s="6">
        <f>最重要的表!P109</f>
        <v>14292</v>
      </c>
      <c r="L750" s="7">
        <f>最重要的表!Q109</f>
        <v>1472</v>
      </c>
      <c r="M750" s="8">
        <f>最重要的表!R109</f>
        <v>715</v>
      </c>
      <c r="N750" s="6">
        <f>最重要的表!S109</f>
        <v>214</v>
      </c>
      <c r="O750" s="7">
        <f>最重要的表!T109</f>
        <v>22</v>
      </c>
      <c r="P750" s="8">
        <f>最重要的表!U109</f>
        <v>11</v>
      </c>
      <c r="Q750" s="6">
        <f t="shared" si="67"/>
        <v>31198</v>
      </c>
      <c r="R750" s="7">
        <f t="shared" si="68"/>
        <v>3210</v>
      </c>
      <c r="S750" s="8">
        <f t="shared" si="69"/>
        <v>1584</v>
      </c>
      <c r="T750" s="6">
        <v>900</v>
      </c>
      <c r="U750" s="7">
        <v>0</v>
      </c>
      <c r="V750" s="8">
        <v>140000</v>
      </c>
    </row>
    <row r="751" spans="1:22" x14ac:dyDescent="0.25">
      <c r="A751" s="4">
        <f t="shared" si="66"/>
        <v>31224</v>
      </c>
      <c r="B751" s="1">
        <v>3</v>
      </c>
      <c r="C751" s="1" t="s">
        <v>29</v>
      </c>
      <c r="D751" s="1">
        <v>13</v>
      </c>
      <c r="E751" s="1" t="s">
        <v>371</v>
      </c>
      <c r="F751" s="1">
        <v>6</v>
      </c>
      <c r="G751" s="1">
        <v>1</v>
      </c>
      <c r="H751" s="1">
        <v>1</v>
      </c>
      <c r="I751" s="1">
        <v>20</v>
      </c>
      <c r="K751" s="1">
        <f>最重要的表!P110</f>
        <v>15797</v>
      </c>
      <c r="L751" s="1">
        <f>最重要的表!Q110</f>
        <v>1627</v>
      </c>
      <c r="M751" s="1">
        <f>最重要的表!R110</f>
        <v>790</v>
      </c>
      <c r="N751" s="1">
        <f>最重要的表!S110</f>
        <v>243</v>
      </c>
      <c r="O751" s="1">
        <f>最重要的表!T110</f>
        <v>25</v>
      </c>
      <c r="P751" s="1">
        <f>最重要的表!U110</f>
        <v>13</v>
      </c>
      <c r="Q751" s="1">
        <f t="shared" si="67"/>
        <v>34994</v>
      </c>
      <c r="R751" s="1">
        <f t="shared" si="68"/>
        <v>3602</v>
      </c>
      <c r="S751" s="1">
        <f t="shared" si="69"/>
        <v>1817</v>
      </c>
      <c r="T751" s="1">
        <v>1500</v>
      </c>
      <c r="U751" s="1">
        <v>0</v>
      </c>
      <c r="V751" s="1">
        <v>210000</v>
      </c>
    </row>
    <row r="752" spans="1:22" x14ac:dyDescent="0.25">
      <c r="A752" s="4">
        <f t="shared" si="66"/>
        <v>31225</v>
      </c>
      <c r="B752" s="1">
        <v>3</v>
      </c>
      <c r="C752" s="1" t="s">
        <v>29</v>
      </c>
      <c r="D752" s="1">
        <v>13</v>
      </c>
      <c r="E752" s="1" t="s">
        <v>114</v>
      </c>
      <c r="F752" s="1">
        <v>7</v>
      </c>
      <c r="G752" s="1">
        <v>1</v>
      </c>
      <c r="H752" s="1">
        <v>2</v>
      </c>
      <c r="I752" s="1">
        <v>20</v>
      </c>
      <c r="K752" s="1">
        <f>最重要的表!P111</f>
        <v>17301</v>
      </c>
      <c r="L752" s="1">
        <f>最重要的表!Q111</f>
        <v>1782</v>
      </c>
      <c r="M752" s="1">
        <f>最重要的表!R111</f>
        <v>866</v>
      </c>
      <c r="N752" s="1">
        <f>最重要的表!S111</f>
        <v>272</v>
      </c>
      <c r="O752" s="1">
        <f>最重要的表!T111</f>
        <v>28</v>
      </c>
      <c r="P752" s="1">
        <f>最重要的表!U111</f>
        <v>14</v>
      </c>
      <c r="Q752" s="1">
        <f t="shared" si="67"/>
        <v>38789</v>
      </c>
      <c r="R752" s="1">
        <f t="shared" si="68"/>
        <v>3994</v>
      </c>
      <c r="S752" s="1">
        <f t="shared" si="69"/>
        <v>1972</v>
      </c>
      <c r="T752" s="1">
        <v>2100</v>
      </c>
      <c r="U752" s="1">
        <v>0</v>
      </c>
      <c r="V752" s="1">
        <v>270000</v>
      </c>
    </row>
    <row r="753" spans="1:22" x14ac:dyDescent="0.25">
      <c r="A753" s="4">
        <f t="shared" si="66"/>
        <v>31231</v>
      </c>
      <c r="B753" s="1">
        <v>3</v>
      </c>
      <c r="C753" s="1" t="s">
        <v>29</v>
      </c>
      <c r="D753" s="1">
        <v>13</v>
      </c>
      <c r="E753" s="1" t="s">
        <v>115</v>
      </c>
      <c r="F753" s="1">
        <v>8</v>
      </c>
      <c r="G753" s="1">
        <v>1</v>
      </c>
      <c r="H753" s="1">
        <v>3</v>
      </c>
      <c r="I753" s="1">
        <v>20</v>
      </c>
      <c r="K753" s="1">
        <f>最重要的表!P112</f>
        <v>18806</v>
      </c>
      <c r="L753" s="1">
        <f>最重要的表!Q112</f>
        <v>1937</v>
      </c>
      <c r="M753" s="1">
        <f>最重要的表!R112</f>
        <v>941</v>
      </c>
      <c r="N753" s="1">
        <f>最重要的表!S112</f>
        <v>301</v>
      </c>
      <c r="O753" s="1">
        <f>最重要的表!T112</f>
        <v>31</v>
      </c>
      <c r="P753" s="1">
        <f>最重要的表!U112</f>
        <v>16</v>
      </c>
      <c r="Q753" s="1">
        <f t="shared" si="67"/>
        <v>42585</v>
      </c>
      <c r="R753" s="1">
        <f t="shared" si="68"/>
        <v>4386</v>
      </c>
      <c r="S753" s="1">
        <f t="shared" si="69"/>
        <v>2205</v>
      </c>
      <c r="T753" s="1">
        <v>3000</v>
      </c>
      <c r="U753" s="1">
        <v>0</v>
      </c>
      <c r="V753" s="1">
        <v>360000</v>
      </c>
    </row>
    <row r="754" spans="1:22" x14ac:dyDescent="0.25">
      <c r="A754" s="4">
        <f t="shared" si="66"/>
        <v>31232</v>
      </c>
      <c r="B754" s="1">
        <v>3</v>
      </c>
      <c r="C754" s="1" t="s">
        <v>29</v>
      </c>
      <c r="D754" s="1">
        <v>13</v>
      </c>
      <c r="E754" s="1" t="s">
        <v>116</v>
      </c>
      <c r="F754" s="1">
        <v>9</v>
      </c>
      <c r="G754" s="1">
        <v>1</v>
      </c>
      <c r="H754" s="1">
        <v>4</v>
      </c>
      <c r="I754" s="1">
        <v>30</v>
      </c>
      <c r="K754" s="1">
        <f>最重要的表!P113</f>
        <v>20311</v>
      </c>
      <c r="L754" s="1">
        <f>最重要的表!Q113</f>
        <v>2092</v>
      </c>
      <c r="M754" s="1">
        <f>最重要的表!R113</f>
        <v>1016</v>
      </c>
      <c r="N754" s="1">
        <f>最重要的表!S113</f>
        <v>331</v>
      </c>
      <c r="O754" s="1">
        <f>最重要的表!T113</f>
        <v>34</v>
      </c>
      <c r="P754" s="1">
        <f>最重要的表!U113</f>
        <v>17</v>
      </c>
      <c r="Q754" s="1">
        <f t="shared" si="67"/>
        <v>46460</v>
      </c>
      <c r="R754" s="1">
        <f t="shared" si="68"/>
        <v>4778</v>
      </c>
      <c r="S754" s="1">
        <f t="shared" si="69"/>
        <v>2359</v>
      </c>
      <c r="T754" s="1">
        <v>3900</v>
      </c>
      <c r="U754" s="1">
        <v>2</v>
      </c>
      <c r="V754" s="1">
        <v>450000</v>
      </c>
    </row>
    <row r="755" spans="1:22" x14ac:dyDescent="0.25">
      <c r="A755" s="4">
        <f t="shared" si="66"/>
        <v>31233</v>
      </c>
      <c r="B755" s="1">
        <v>3</v>
      </c>
      <c r="C755" s="1" t="s">
        <v>29</v>
      </c>
      <c r="D755" s="1">
        <v>13</v>
      </c>
      <c r="E755" s="1" t="s">
        <v>48</v>
      </c>
      <c r="F755" s="1">
        <v>10</v>
      </c>
      <c r="G755" s="1">
        <v>2</v>
      </c>
      <c r="H755" s="1">
        <v>0</v>
      </c>
      <c r="I755" s="1">
        <v>30</v>
      </c>
      <c r="K755" s="6">
        <f>最重要的表!P114</f>
        <v>24301</v>
      </c>
      <c r="L755" s="7">
        <f>最重要的表!Q114</f>
        <v>2503</v>
      </c>
      <c r="M755" s="8">
        <f>最重要的表!R114</f>
        <v>1216</v>
      </c>
      <c r="N755" s="6">
        <f>最重要的表!S114</f>
        <v>369</v>
      </c>
      <c r="O755" s="7">
        <f>最重要的表!T114</f>
        <v>38</v>
      </c>
      <c r="P755" s="8">
        <f>最重要的表!U114</f>
        <v>19</v>
      </c>
      <c r="Q755" s="6">
        <f t="shared" si="67"/>
        <v>53452</v>
      </c>
      <c r="R755" s="7">
        <f t="shared" si="68"/>
        <v>5505</v>
      </c>
      <c r="S755" s="8">
        <f t="shared" si="69"/>
        <v>2717</v>
      </c>
      <c r="T755" s="6">
        <v>4500</v>
      </c>
      <c r="U755" s="7">
        <v>0</v>
      </c>
      <c r="V755" s="8">
        <v>580000</v>
      </c>
    </row>
    <row r="756" spans="1:22" x14ac:dyDescent="0.25">
      <c r="A756" s="4">
        <f t="shared" si="66"/>
        <v>31234</v>
      </c>
      <c r="B756" s="1">
        <v>3</v>
      </c>
      <c r="C756" s="1" t="s">
        <v>29</v>
      </c>
      <c r="D756" s="1">
        <v>13</v>
      </c>
      <c r="E756" s="1" t="s">
        <v>372</v>
      </c>
      <c r="F756" s="1">
        <v>11</v>
      </c>
      <c r="G756" s="1">
        <v>2</v>
      </c>
      <c r="H756" s="1">
        <v>1</v>
      </c>
      <c r="I756" s="1">
        <v>30</v>
      </c>
      <c r="K756" s="1">
        <f>最重要的表!P115</f>
        <v>26496</v>
      </c>
      <c r="L756" s="1">
        <f>最重要的表!Q115</f>
        <v>2729</v>
      </c>
      <c r="M756" s="1">
        <f>最重要的表!R115</f>
        <v>1325</v>
      </c>
      <c r="N756" s="1">
        <f>最重要的表!S115</f>
        <v>408</v>
      </c>
      <c r="O756" s="1">
        <f>最重要的表!T115</f>
        <v>42</v>
      </c>
      <c r="P756" s="1">
        <f>最重要的表!U115</f>
        <v>21</v>
      </c>
      <c r="Q756" s="1">
        <f t="shared" si="67"/>
        <v>58728</v>
      </c>
      <c r="R756" s="1">
        <f t="shared" si="68"/>
        <v>6047</v>
      </c>
      <c r="S756" s="1">
        <f t="shared" si="69"/>
        <v>2984</v>
      </c>
      <c r="T756" s="1">
        <v>5100</v>
      </c>
      <c r="U756" s="1">
        <v>0</v>
      </c>
      <c r="V756" s="1">
        <v>730000</v>
      </c>
    </row>
    <row r="757" spans="1:22" x14ac:dyDescent="0.25">
      <c r="A757" s="4">
        <f t="shared" si="66"/>
        <v>31235</v>
      </c>
      <c r="B757" s="1">
        <v>3</v>
      </c>
      <c r="C757" s="1" t="s">
        <v>29</v>
      </c>
      <c r="D757" s="1">
        <v>13</v>
      </c>
      <c r="E757" s="1" t="s">
        <v>117</v>
      </c>
      <c r="F757" s="1">
        <v>12</v>
      </c>
      <c r="G757" s="1">
        <v>2</v>
      </c>
      <c r="H757" s="1">
        <v>2</v>
      </c>
      <c r="I757" s="1">
        <v>30</v>
      </c>
      <c r="K757" s="1">
        <f>最重要的表!P116</f>
        <v>28690</v>
      </c>
      <c r="L757" s="1">
        <f>最重要的表!Q116</f>
        <v>2955</v>
      </c>
      <c r="M757" s="1">
        <f>最重要的表!R116</f>
        <v>1435</v>
      </c>
      <c r="N757" s="1">
        <f>最重要的表!S116</f>
        <v>447</v>
      </c>
      <c r="O757" s="1">
        <f>最重要的表!T116</f>
        <v>46</v>
      </c>
      <c r="P757" s="1">
        <f>最重要的表!U116</f>
        <v>23</v>
      </c>
      <c r="Q757" s="1">
        <f t="shared" si="67"/>
        <v>64003</v>
      </c>
      <c r="R757" s="1">
        <f t="shared" si="68"/>
        <v>6589</v>
      </c>
      <c r="S757" s="1">
        <f t="shared" si="69"/>
        <v>3252</v>
      </c>
      <c r="T757" s="1">
        <v>5400</v>
      </c>
      <c r="U757" s="1">
        <v>0</v>
      </c>
      <c r="V757" s="1">
        <v>870000</v>
      </c>
    </row>
    <row r="758" spans="1:22" x14ac:dyDescent="0.25">
      <c r="A758" s="4">
        <f t="shared" si="66"/>
        <v>31241</v>
      </c>
      <c r="B758" s="1">
        <v>3</v>
      </c>
      <c r="C758" s="1" t="s">
        <v>29</v>
      </c>
      <c r="D758" s="1">
        <v>13</v>
      </c>
      <c r="E758" s="1" t="s">
        <v>118</v>
      </c>
      <c r="F758" s="1">
        <v>13</v>
      </c>
      <c r="G758" s="1">
        <v>2</v>
      </c>
      <c r="H758" s="1">
        <v>3</v>
      </c>
      <c r="I758" s="1">
        <v>30</v>
      </c>
      <c r="K758" s="1">
        <f>最重要的表!P117</f>
        <v>30884</v>
      </c>
      <c r="L758" s="1">
        <f>最重要的表!Q117</f>
        <v>3181</v>
      </c>
      <c r="M758" s="1">
        <f>最重要的表!R117</f>
        <v>1545</v>
      </c>
      <c r="N758" s="1">
        <f>最重要的表!S117</f>
        <v>486</v>
      </c>
      <c r="O758" s="1">
        <f>最重要的表!T117</f>
        <v>50</v>
      </c>
      <c r="P758" s="1">
        <f>最重要的表!U117</f>
        <v>25</v>
      </c>
      <c r="Q758" s="1">
        <f t="shared" si="67"/>
        <v>69278</v>
      </c>
      <c r="R758" s="1">
        <f t="shared" si="68"/>
        <v>7131</v>
      </c>
      <c r="S758" s="1">
        <f t="shared" si="69"/>
        <v>3520</v>
      </c>
      <c r="T758" s="1">
        <v>6000</v>
      </c>
      <c r="U758" s="1">
        <v>0</v>
      </c>
      <c r="V758" s="1">
        <v>1050000</v>
      </c>
    </row>
    <row r="759" spans="1:22" x14ac:dyDescent="0.25">
      <c r="A759" s="4">
        <f t="shared" si="66"/>
        <v>31242</v>
      </c>
      <c r="B759" s="1">
        <v>3</v>
      </c>
      <c r="C759" s="1" t="s">
        <v>29</v>
      </c>
      <c r="D759" s="1">
        <v>13</v>
      </c>
      <c r="E759" s="1" t="s">
        <v>119</v>
      </c>
      <c r="F759" s="1">
        <v>14</v>
      </c>
      <c r="G759" s="1">
        <v>2</v>
      </c>
      <c r="H759" s="1">
        <v>4</v>
      </c>
      <c r="I759" s="1">
        <v>40</v>
      </c>
      <c r="K759" s="1">
        <f>最重要的表!P118</f>
        <v>33078</v>
      </c>
      <c r="L759" s="1">
        <f>最重要的表!Q118</f>
        <v>3407</v>
      </c>
      <c r="M759" s="1">
        <f>最重要的表!R118</f>
        <v>1654</v>
      </c>
      <c r="N759" s="1">
        <f>最重要的表!S118</f>
        <v>525</v>
      </c>
      <c r="O759" s="1">
        <f>最重要的表!T118</f>
        <v>54</v>
      </c>
      <c r="P759" s="1">
        <f>最重要的表!U118</f>
        <v>27</v>
      </c>
      <c r="Q759" s="1">
        <f t="shared" si="67"/>
        <v>74553</v>
      </c>
      <c r="R759" s="1">
        <f t="shared" si="68"/>
        <v>7673</v>
      </c>
      <c r="S759" s="1">
        <f t="shared" si="69"/>
        <v>3787</v>
      </c>
      <c r="T759" s="1">
        <v>6900</v>
      </c>
      <c r="U759" s="1">
        <v>4</v>
      </c>
      <c r="V759" s="1">
        <v>1270000</v>
      </c>
    </row>
    <row r="760" spans="1:22" x14ac:dyDescent="0.25">
      <c r="A760" s="4">
        <f t="shared" si="66"/>
        <v>31243</v>
      </c>
      <c r="B760" s="1">
        <v>3</v>
      </c>
      <c r="C760" s="1" t="s">
        <v>29</v>
      </c>
      <c r="D760" s="1">
        <v>13</v>
      </c>
      <c r="E760" s="1" t="s">
        <v>49</v>
      </c>
      <c r="F760" s="1">
        <v>15</v>
      </c>
      <c r="G760" s="1">
        <v>3</v>
      </c>
      <c r="H760" s="1">
        <v>0</v>
      </c>
      <c r="I760" s="1">
        <v>40</v>
      </c>
      <c r="K760" s="6">
        <f>最重要的表!P119</f>
        <v>38884</v>
      </c>
      <c r="L760" s="7">
        <f>最重要的表!Q119</f>
        <v>4005</v>
      </c>
      <c r="M760" s="8">
        <f>最重要的表!R119</f>
        <v>1945</v>
      </c>
      <c r="N760" s="6">
        <f>最重要的表!S119</f>
        <v>593</v>
      </c>
      <c r="O760" s="7">
        <f>最重要的表!T119</f>
        <v>61</v>
      </c>
      <c r="P760" s="8">
        <f>最重要的表!U119</f>
        <v>30</v>
      </c>
      <c r="Q760" s="6">
        <f t="shared" si="67"/>
        <v>85731</v>
      </c>
      <c r="R760" s="7">
        <f t="shared" si="68"/>
        <v>8824</v>
      </c>
      <c r="S760" s="8">
        <f t="shared" si="69"/>
        <v>4315</v>
      </c>
      <c r="T760" s="6">
        <v>8100</v>
      </c>
      <c r="U760" s="7">
        <v>0</v>
      </c>
      <c r="V760" s="8">
        <v>1500000</v>
      </c>
    </row>
    <row r="761" spans="1:22" x14ac:dyDescent="0.25">
      <c r="A761" s="4">
        <f t="shared" si="66"/>
        <v>31244</v>
      </c>
      <c r="B761" s="1">
        <v>3</v>
      </c>
      <c r="C761" s="1" t="s">
        <v>29</v>
      </c>
      <c r="D761" s="1">
        <v>13</v>
      </c>
      <c r="E761" s="1" t="s">
        <v>211</v>
      </c>
      <c r="F761" s="1">
        <v>16</v>
      </c>
      <c r="G761" s="1">
        <v>3</v>
      </c>
      <c r="H761" s="1">
        <v>1</v>
      </c>
      <c r="I761" s="1">
        <v>40</v>
      </c>
      <c r="K761" s="1">
        <f>最重要的表!P120</f>
        <v>40263</v>
      </c>
      <c r="L761" s="1">
        <f>最重要的表!Q120</f>
        <v>4147</v>
      </c>
      <c r="M761" s="1">
        <f>最重要的表!R120</f>
        <v>2014</v>
      </c>
      <c r="N761" s="1">
        <f>最重要的表!S120</f>
        <v>622</v>
      </c>
      <c r="O761" s="1">
        <f>最重要的表!T120</f>
        <v>64</v>
      </c>
      <c r="P761" s="1">
        <f>最重要的表!U120</f>
        <v>32</v>
      </c>
      <c r="Q761" s="1">
        <f t="shared" si="67"/>
        <v>89401</v>
      </c>
      <c r="R761" s="1">
        <f t="shared" si="68"/>
        <v>9203</v>
      </c>
      <c r="S761" s="1">
        <f t="shared" si="69"/>
        <v>4542</v>
      </c>
      <c r="T761" s="1">
        <v>9000</v>
      </c>
      <c r="U761" s="1">
        <v>0</v>
      </c>
      <c r="V761" s="1">
        <v>1760000</v>
      </c>
    </row>
    <row r="762" spans="1:22" x14ac:dyDescent="0.25">
      <c r="A762" s="4">
        <f t="shared" si="66"/>
        <v>31245</v>
      </c>
      <c r="B762" s="1">
        <v>3</v>
      </c>
      <c r="C762" s="1" t="s">
        <v>29</v>
      </c>
      <c r="D762" s="1">
        <v>13</v>
      </c>
      <c r="E762" s="1" t="s">
        <v>212</v>
      </c>
      <c r="F762" s="1">
        <v>17</v>
      </c>
      <c r="G762" s="1">
        <v>3</v>
      </c>
      <c r="H762" s="1">
        <v>2</v>
      </c>
      <c r="I762" s="1">
        <v>40</v>
      </c>
      <c r="K762" s="1">
        <f>最重要的表!P121</f>
        <v>41641</v>
      </c>
      <c r="L762" s="1">
        <f>最重要的表!Q121</f>
        <v>4289</v>
      </c>
      <c r="M762" s="1">
        <f>最重要的表!R121</f>
        <v>2083</v>
      </c>
      <c r="N762" s="1">
        <f>最重要的表!S121</f>
        <v>651</v>
      </c>
      <c r="O762" s="1">
        <f>最重要的表!T121</f>
        <v>67</v>
      </c>
      <c r="P762" s="1">
        <f>最重要的表!U121</f>
        <v>33</v>
      </c>
      <c r="Q762" s="1">
        <f t="shared" si="67"/>
        <v>93070</v>
      </c>
      <c r="R762" s="1">
        <f t="shared" si="68"/>
        <v>9582</v>
      </c>
      <c r="S762" s="1">
        <f t="shared" si="69"/>
        <v>4690</v>
      </c>
      <c r="T762" s="1">
        <v>10200</v>
      </c>
      <c r="U762" s="1">
        <v>0</v>
      </c>
      <c r="V762" s="1">
        <v>2000000</v>
      </c>
    </row>
    <row r="763" spans="1:22" x14ac:dyDescent="0.25">
      <c r="A763" s="4">
        <f t="shared" si="66"/>
        <v>31251</v>
      </c>
      <c r="B763" s="1">
        <v>3</v>
      </c>
      <c r="C763" s="1" t="s">
        <v>29</v>
      </c>
      <c r="D763" s="1">
        <v>13</v>
      </c>
      <c r="E763" s="1" t="s">
        <v>213</v>
      </c>
      <c r="F763" s="1">
        <v>18</v>
      </c>
      <c r="G763" s="1">
        <v>3</v>
      </c>
      <c r="H763" s="1">
        <v>3</v>
      </c>
      <c r="I763" s="1">
        <v>40</v>
      </c>
      <c r="K763" s="1">
        <f>最重要的表!P122</f>
        <v>43020</v>
      </c>
      <c r="L763" s="1">
        <f>最重要的表!Q122</f>
        <v>4431</v>
      </c>
      <c r="M763" s="1">
        <f>最重要的表!R122</f>
        <v>2151</v>
      </c>
      <c r="N763" s="1">
        <f>最重要的表!S122</f>
        <v>680</v>
      </c>
      <c r="O763" s="1">
        <f>最重要的表!T122</f>
        <v>70</v>
      </c>
      <c r="P763" s="1">
        <f>最重要的表!U122</f>
        <v>34</v>
      </c>
      <c r="Q763" s="1">
        <f t="shared" si="67"/>
        <v>96740</v>
      </c>
      <c r="R763" s="1">
        <f t="shared" si="68"/>
        <v>9961</v>
      </c>
      <c r="S763" s="1">
        <f t="shared" si="69"/>
        <v>4837</v>
      </c>
      <c r="T763" s="1">
        <v>11100</v>
      </c>
      <c r="U763" s="1">
        <v>0</v>
      </c>
      <c r="V763" s="1">
        <v>2300000</v>
      </c>
    </row>
    <row r="764" spans="1:22" x14ac:dyDescent="0.25">
      <c r="A764" s="4">
        <f t="shared" si="66"/>
        <v>31252</v>
      </c>
      <c r="B764" s="1">
        <v>3</v>
      </c>
      <c r="C764" s="1" t="s">
        <v>29</v>
      </c>
      <c r="D764" s="1">
        <v>13</v>
      </c>
      <c r="E764" s="1" t="s">
        <v>214</v>
      </c>
      <c r="F764" s="1">
        <v>19</v>
      </c>
      <c r="G764" s="1">
        <v>3</v>
      </c>
      <c r="H764" s="1">
        <v>4</v>
      </c>
      <c r="I764" s="1">
        <v>50</v>
      </c>
      <c r="K764" s="1">
        <f>最重要的表!P123</f>
        <v>44399</v>
      </c>
      <c r="L764" s="1">
        <f>最重要的表!Q123</f>
        <v>4573</v>
      </c>
      <c r="M764" s="1">
        <f>最重要的表!R123</f>
        <v>2220</v>
      </c>
      <c r="N764" s="1">
        <f>最重要的表!S123</f>
        <v>709</v>
      </c>
      <c r="O764" s="1">
        <f>最重要的表!T123</f>
        <v>73</v>
      </c>
      <c r="P764" s="1">
        <f>最重要的表!U123</f>
        <v>36</v>
      </c>
      <c r="Q764" s="1">
        <f t="shared" si="67"/>
        <v>100410</v>
      </c>
      <c r="R764" s="1">
        <f t="shared" si="68"/>
        <v>10340</v>
      </c>
      <c r="S764" s="1">
        <f t="shared" si="69"/>
        <v>5064</v>
      </c>
      <c r="T764" s="1">
        <v>12600</v>
      </c>
      <c r="U764" s="1">
        <v>6</v>
      </c>
      <c r="V764" s="1">
        <v>2600000</v>
      </c>
    </row>
    <row r="765" spans="1:22" x14ac:dyDescent="0.25">
      <c r="A765" s="4">
        <f t="shared" si="66"/>
        <v>31253</v>
      </c>
      <c r="B765" s="1">
        <v>3</v>
      </c>
      <c r="C765" s="1" t="s">
        <v>29</v>
      </c>
      <c r="D765" s="1">
        <v>13</v>
      </c>
      <c r="E765" s="1" t="s">
        <v>215</v>
      </c>
      <c r="F765" s="1">
        <v>20</v>
      </c>
      <c r="G765" s="1">
        <v>4</v>
      </c>
      <c r="H765" s="1">
        <v>0</v>
      </c>
      <c r="I765" s="1">
        <v>50</v>
      </c>
      <c r="K765" s="6">
        <f>最重要的表!P124</f>
        <v>48030</v>
      </c>
      <c r="L765" s="7">
        <f>最重要的表!Q124</f>
        <v>4947</v>
      </c>
      <c r="M765" s="8">
        <f>最重要的表!R124</f>
        <v>2402</v>
      </c>
      <c r="N765" s="6">
        <f>最重要的表!S124</f>
        <v>738</v>
      </c>
      <c r="O765" s="7">
        <f>最重要的表!T124</f>
        <v>76</v>
      </c>
      <c r="P765" s="8">
        <f>最重要的表!U124</f>
        <v>37</v>
      </c>
      <c r="Q765" s="6">
        <f t="shared" si="67"/>
        <v>106332</v>
      </c>
      <c r="R765" s="7">
        <f t="shared" si="68"/>
        <v>10951</v>
      </c>
      <c r="S765" s="8">
        <f t="shared" si="69"/>
        <v>5325</v>
      </c>
      <c r="T765" s="6">
        <v>14100</v>
      </c>
      <c r="U765" s="7">
        <v>0</v>
      </c>
      <c r="V765" s="8">
        <v>2900000</v>
      </c>
    </row>
    <row r="766" spans="1:22" x14ac:dyDescent="0.25">
      <c r="A766" s="4">
        <f t="shared" si="66"/>
        <v>31254</v>
      </c>
      <c r="B766" s="1">
        <v>3</v>
      </c>
      <c r="C766" s="1" t="s">
        <v>29</v>
      </c>
      <c r="D766" s="1">
        <v>13</v>
      </c>
      <c r="E766" s="1" t="s">
        <v>216</v>
      </c>
      <c r="F766" s="1">
        <v>21</v>
      </c>
      <c r="G766" s="1">
        <v>4</v>
      </c>
      <c r="H766" s="1">
        <v>1</v>
      </c>
      <c r="I766" s="1">
        <v>50</v>
      </c>
      <c r="K766" s="1">
        <f>最重要的表!P125</f>
        <v>49729</v>
      </c>
      <c r="L766" s="1">
        <f>最重要的表!Q125</f>
        <v>5122</v>
      </c>
      <c r="M766" s="1">
        <f>最重要的表!R125</f>
        <v>2487</v>
      </c>
      <c r="N766" s="1">
        <f>最重要的表!S125</f>
        <v>767</v>
      </c>
      <c r="O766" s="1">
        <f>最重要的表!T125</f>
        <v>79</v>
      </c>
      <c r="P766" s="1">
        <f>最重要的表!U125</f>
        <v>39</v>
      </c>
      <c r="Q766" s="1">
        <f t="shared" si="67"/>
        <v>110322</v>
      </c>
      <c r="R766" s="1">
        <f t="shared" si="68"/>
        <v>11363</v>
      </c>
      <c r="S766" s="1">
        <f t="shared" si="69"/>
        <v>5568</v>
      </c>
      <c r="T766" s="1">
        <v>15600</v>
      </c>
      <c r="U766" s="1">
        <v>0</v>
      </c>
      <c r="V766" s="1">
        <v>3200000</v>
      </c>
    </row>
    <row r="767" spans="1:22" x14ac:dyDescent="0.25">
      <c r="A767" s="4">
        <f t="shared" si="66"/>
        <v>31255</v>
      </c>
      <c r="B767" s="1">
        <v>3</v>
      </c>
      <c r="C767" s="1" t="s">
        <v>29</v>
      </c>
      <c r="D767" s="1">
        <v>13</v>
      </c>
      <c r="E767" s="1" t="s">
        <v>217</v>
      </c>
      <c r="F767" s="1">
        <v>22</v>
      </c>
      <c r="G767" s="1">
        <v>4</v>
      </c>
      <c r="H767" s="1">
        <v>2</v>
      </c>
      <c r="I767" s="1">
        <v>50</v>
      </c>
      <c r="K767" s="1">
        <f>最重要的表!P126</f>
        <v>51428</v>
      </c>
      <c r="L767" s="1">
        <f>最重要的表!Q126</f>
        <v>5297</v>
      </c>
      <c r="M767" s="1">
        <f>最重要的表!R126</f>
        <v>2572</v>
      </c>
      <c r="N767" s="1">
        <f>最重要的表!S126</f>
        <v>797</v>
      </c>
      <c r="O767" s="1">
        <f>最重要的表!T126</f>
        <v>82</v>
      </c>
      <c r="P767" s="1">
        <f>最重要的表!U126</f>
        <v>40</v>
      </c>
      <c r="Q767" s="1">
        <f t="shared" si="67"/>
        <v>114391</v>
      </c>
      <c r="R767" s="1">
        <f t="shared" si="68"/>
        <v>11775</v>
      </c>
      <c r="S767" s="1">
        <f t="shared" si="69"/>
        <v>5732</v>
      </c>
      <c r="T767" s="1">
        <v>17100</v>
      </c>
      <c r="U767" s="1">
        <v>0</v>
      </c>
      <c r="V767" s="1">
        <v>3600000</v>
      </c>
    </row>
    <row r="768" spans="1:22" x14ac:dyDescent="0.25">
      <c r="A768" s="4">
        <f t="shared" si="66"/>
        <v>31261</v>
      </c>
      <c r="B768" s="1">
        <v>3</v>
      </c>
      <c r="C768" s="1" t="s">
        <v>29</v>
      </c>
      <c r="D768" s="1">
        <v>13</v>
      </c>
      <c r="E768" s="1" t="s">
        <v>218</v>
      </c>
      <c r="F768" s="1">
        <v>23</v>
      </c>
      <c r="G768" s="1">
        <v>4</v>
      </c>
      <c r="H768" s="1">
        <v>3</v>
      </c>
      <c r="I768" s="1">
        <v>50</v>
      </c>
      <c r="K768" s="1">
        <f>最重要的表!P127</f>
        <v>53127</v>
      </c>
      <c r="L768" s="1">
        <f>最重要的表!Q127</f>
        <v>5472</v>
      </c>
      <c r="M768" s="1">
        <f>最重要的表!R127</f>
        <v>2657</v>
      </c>
      <c r="N768" s="1">
        <f>最重要的表!S127</f>
        <v>826</v>
      </c>
      <c r="O768" s="1">
        <f>最重要的表!T127</f>
        <v>85</v>
      </c>
      <c r="P768" s="1">
        <f>最重要的表!U127</f>
        <v>42</v>
      </c>
      <c r="Q768" s="1">
        <f t="shared" si="67"/>
        <v>118381</v>
      </c>
      <c r="R768" s="1">
        <f t="shared" si="68"/>
        <v>12187</v>
      </c>
      <c r="S768" s="1">
        <f t="shared" si="69"/>
        <v>5975</v>
      </c>
      <c r="T768" s="1">
        <v>18600</v>
      </c>
      <c r="U768" s="1">
        <v>0</v>
      </c>
      <c r="V768" s="1">
        <v>4000000</v>
      </c>
    </row>
    <row r="769" spans="1:22" x14ac:dyDescent="0.25">
      <c r="A769" s="4">
        <f t="shared" si="66"/>
        <v>31262</v>
      </c>
      <c r="B769" s="1">
        <v>3</v>
      </c>
      <c r="C769" s="1" t="s">
        <v>29</v>
      </c>
      <c r="D769" s="1">
        <v>13</v>
      </c>
      <c r="E769" s="1" t="s">
        <v>219</v>
      </c>
      <c r="F769" s="1">
        <v>24</v>
      </c>
      <c r="G769" s="1">
        <v>4</v>
      </c>
      <c r="H769" s="1">
        <v>4</v>
      </c>
      <c r="I769" s="1">
        <v>60</v>
      </c>
      <c r="K769" s="1">
        <f>最重要的表!P128</f>
        <v>54826</v>
      </c>
      <c r="L769" s="1">
        <f>最重要的表!Q128</f>
        <v>5647</v>
      </c>
      <c r="M769" s="1">
        <f>最重要的表!R128</f>
        <v>2742</v>
      </c>
      <c r="N769" s="1">
        <f>最重要的表!S128</f>
        <v>855</v>
      </c>
      <c r="O769" s="1">
        <f>最重要的表!T128</f>
        <v>88</v>
      </c>
      <c r="P769" s="1">
        <f>最重要的表!U128</f>
        <v>43</v>
      </c>
      <c r="Q769" s="1">
        <f t="shared" si="67"/>
        <v>122371</v>
      </c>
      <c r="R769" s="1">
        <f t="shared" si="68"/>
        <v>12599</v>
      </c>
      <c r="S769" s="1">
        <f t="shared" si="69"/>
        <v>6139</v>
      </c>
      <c r="T769" s="1">
        <v>20100</v>
      </c>
      <c r="U769" s="1">
        <v>8</v>
      </c>
      <c r="V769" s="1">
        <v>4400000</v>
      </c>
    </row>
    <row r="770" spans="1:22" x14ac:dyDescent="0.25">
      <c r="A770" s="4">
        <f t="shared" si="66"/>
        <v>31263</v>
      </c>
      <c r="B770" s="1">
        <v>3</v>
      </c>
      <c r="C770" s="1" t="s">
        <v>29</v>
      </c>
      <c r="D770" s="1">
        <v>13</v>
      </c>
      <c r="E770" s="1" t="s">
        <v>220</v>
      </c>
      <c r="F770" s="1">
        <v>25</v>
      </c>
      <c r="G770" s="1">
        <v>5</v>
      </c>
      <c r="H770" s="1">
        <v>0</v>
      </c>
      <c r="I770" s="1">
        <v>60</v>
      </c>
      <c r="K770" s="6">
        <f>最重要的表!P129</f>
        <v>59321</v>
      </c>
      <c r="L770" s="7">
        <f>最重要的表!Q129</f>
        <v>6110</v>
      </c>
      <c r="M770" s="8">
        <f>最重要的表!R129</f>
        <v>2967</v>
      </c>
      <c r="N770" s="6">
        <f>最重要的表!S129</f>
        <v>913</v>
      </c>
      <c r="O770" s="7">
        <f>最重要的表!T129</f>
        <v>94</v>
      </c>
      <c r="P770" s="8">
        <f>最重要的表!U129</f>
        <v>46</v>
      </c>
      <c r="Q770" s="6">
        <f t="shared" si="67"/>
        <v>131448</v>
      </c>
      <c r="R770" s="7">
        <f t="shared" si="68"/>
        <v>13536</v>
      </c>
      <c r="S770" s="8">
        <f t="shared" si="69"/>
        <v>6601</v>
      </c>
      <c r="T770" s="6">
        <v>21600</v>
      </c>
      <c r="U770" s="7">
        <v>0</v>
      </c>
      <c r="V770" s="8">
        <v>4800000</v>
      </c>
    </row>
    <row r="771" spans="1:22" x14ac:dyDescent="0.25">
      <c r="A771" s="4">
        <f t="shared" si="66"/>
        <v>31264</v>
      </c>
      <c r="B771" s="1">
        <v>3</v>
      </c>
      <c r="C771" s="1" t="s">
        <v>29</v>
      </c>
      <c r="D771" s="1">
        <v>13</v>
      </c>
      <c r="E771" s="1" t="s">
        <v>221</v>
      </c>
      <c r="F771" s="1">
        <v>26</v>
      </c>
      <c r="G771" s="1">
        <v>5</v>
      </c>
      <c r="H771" s="1">
        <v>1</v>
      </c>
      <c r="I771" s="1">
        <v>60</v>
      </c>
      <c r="K771" s="1">
        <f>最重要的表!P130</f>
        <v>61418</v>
      </c>
      <c r="L771" s="1">
        <f>最重要的表!Q130</f>
        <v>6326</v>
      </c>
      <c r="M771" s="1">
        <f>最重要的表!R130</f>
        <v>3071</v>
      </c>
      <c r="N771" s="1">
        <f>最重要的表!S130</f>
        <v>952</v>
      </c>
      <c r="O771" s="1">
        <f>最重要的表!T130</f>
        <v>98</v>
      </c>
      <c r="P771" s="1">
        <f>最重要的表!U130</f>
        <v>48</v>
      </c>
      <c r="Q771" s="1">
        <f t="shared" si="67"/>
        <v>136626</v>
      </c>
      <c r="R771" s="1">
        <f t="shared" si="68"/>
        <v>14068</v>
      </c>
      <c r="S771" s="1">
        <f t="shared" si="69"/>
        <v>6863</v>
      </c>
      <c r="T771" s="1">
        <v>23400</v>
      </c>
      <c r="U771" s="1">
        <v>0</v>
      </c>
      <c r="V771" s="1">
        <v>5200000</v>
      </c>
    </row>
    <row r="772" spans="1:22" x14ac:dyDescent="0.25">
      <c r="A772" s="4">
        <f t="shared" si="66"/>
        <v>31265</v>
      </c>
      <c r="B772" s="1">
        <v>3</v>
      </c>
      <c r="C772" s="1" t="s">
        <v>29</v>
      </c>
      <c r="D772" s="1">
        <v>13</v>
      </c>
      <c r="E772" s="1" t="s">
        <v>222</v>
      </c>
      <c r="F772" s="1">
        <v>27</v>
      </c>
      <c r="G772" s="1">
        <v>5</v>
      </c>
      <c r="H772" s="1">
        <v>2</v>
      </c>
      <c r="I772" s="1">
        <v>60</v>
      </c>
      <c r="K772" s="1">
        <f>最重要的表!P131</f>
        <v>63515</v>
      </c>
      <c r="L772" s="1">
        <f>最重要的表!Q131</f>
        <v>6542</v>
      </c>
      <c r="M772" s="1">
        <f>最重要的表!R131</f>
        <v>3176</v>
      </c>
      <c r="N772" s="1">
        <f>最重要的表!S131</f>
        <v>991</v>
      </c>
      <c r="O772" s="1">
        <f>最重要的表!T131</f>
        <v>102</v>
      </c>
      <c r="P772" s="1">
        <f>最重要的表!U131</f>
        <v>50</v>
      </c>
      <c r="Q772" s="1">
        <f t="shared" si="67"/>
        <v>141804</v>
      </c>
      <c r="R772" s="1">
        <f t="shared" si="68"/>
        <v>14600</v>
      </c>
      <c r="S772" s="1">
        <f t="shared" si="69"/>
        <v>7126</v>
      </c>
      <c r="T772" s="1">
        <v>25200</v>
      </c>
      <c r="U772" s="1">
        <v>0</v>
      </c>
      <c r="V772" s="1">
        <v>5600000</v>
      </c>
    </row>
    <row r="773" spans="1:22" x14ac:dyDescent="0.25">
      <c r="A773" s="4">
        <f t="shared" si="66"/>
        <v>31271</v>
      </c>
      <c r="B773" s="1">
        <v>3</v>
      </c>
      <c r="C773" s="1" t="s">
        <v>29</v>
      </c>
      <c r="D773" s="1">
        <v>13</v>
      </c>
      <c r="E773" s="1" t="s">
        <v>223</v>
      </c>
      <c r="F773" s="1">
        <v>28</v>
      </c>
      <c r="G773" s="1">
        <v>5</v>
      </c>
      <c r="H773" s="1">
        <v>3</v>
      </c>
      <c r="I773" s="1">
        <v>60</v>
      </c>
      <c r="K773" s="1">
        <f>最重要的表!P132</f>
        <v>65612</v>
      </c>
      <c r="L773" s="1">
        <f>最重要的表!Q132</f>
        <v>6758</v>
      </c>
      <c r="M773" s="1">
        <f>最重要的表!R132</f>
        <v>3281</v>
      </c>
      <c r="N773" s="1">
        <f>最重要的表!S132</f>
        <v>1030</v>
      </c>
      <c r="O773" s="1">
        <f>最重要的表!T132</f>
        <v>106</v>
      </c>
      <c r="P773" s="1">
        <f>最重要的表!U132</f>
        <v>52</v>
      </c>
      <c r="Q773" s="1">
        <f t="shared" si="67"/>
        <v>146982</v>
      </c>
      <c r="R773" s="1">
        <f t="shared" si="68"/>
        <v>15132</v>
      </c>
      <c r="S773" s="1">
        <f t="shared" si="69"/>
        <v>7389</v>
      </c>
      <c r="T773" s="1">
        <v>27000</v>
      </c>
      <c r="U773" s="1">
        <v>0</v>
      </c>
      <c r="V773" s="1">
        <v>6000000</v>
      </c>
    </row>
    <row r="774" spans="1:22" x14ac:dyDescent="0.25">
      <c r="A774" s="4">
        <f t="shared" si="66"/>
        <v>31272</v>
      </c>
      <c r="B774" s="1">
        <v>3</v>
      </c>
      <c r="C774" s="1" t="s">
        <v>29</v>
      </c>
      <c r="D774" s="1">
        <v>13</v>
      </c>
      <c r="E774" s="1" t="s">
        <v>224</v>
      </c>
      <c r="F774" s="1">
        <v>29</v>
      </c>
      <c r="G774" s="1">
        <v>5</v>
      </c>
      <c r="H774" s="1">
        <v>4</v>
      </c>
      <c r="I774" s="1">
        <v>70</v>
      </c>
      <c r="K774" s="1">
        <f>最重要的表!P133</f>
        <v>67709</v>
      </c>
      <c r="L774" s="1">
        <f>最重要的表!Q133</f>
        <v>6974</v>
      </c>
      <c r="M774" s="1">
        <f>最重要的表!R133</f>
        <v>3386</v>
      </c>
      <c r="N774" s="1">
        <f>最重要的表!S133</f>
        <v>1068</v>
      </c>
      <c r="O774" s="1">
        <f>最重要的表!T133</f>
        <v>110</v>
      </c>
      <c r="P774" s="1">
        <f>最重要的表!U133</f>
        <v>54</v>
      </c>
      <c r="Q774" s="1">
        <f t="shared" si="67"/>
        <v>152081</v>
      </c>
      <c r="R774" s="1">
        <f t="shared" si="68"/>
        <v>15664</v>
      </c>
      <c r="S774" s="1">
        <f t="shared" si="69"/>
        <v>7652</v>
      </c>
      <c r="T774" s="1">
        <v>28800</v>
      </c>
      <c r="U774" s="1">
        <v>10</v>
      </c>
      <c r="V774" s="1">
        <v>6400000</v>
      </c>
    </row>
    <row r="775" spans="1:22" x14ac:dyDescent="0.25">
      <c r="A775" s="4">
        <f t="shared" si="66"/>
        <v>31273</v>
      </c>
      <c r="B775" s="1">
        <v>3</v>
      </c>
      <c r="C775" s="1" t="s">
        <v>29</v>
      </c>
      <c r="D775" s="1">
        <v>13</v>
      </c>
      <c r="E775" s="1" t="s">
        <v>385</v>
      </c>
      <c r="F775" s="1">
        <v>30</v>
      </c>
      <c r="G775" s="1">
        <v>6</v>
      </c>
      <c r="H775" s="1">
        <v>0</v>
      </c>
      <c r="I775" s="1">
        <v>70</v>
      </c>
      <c r="K775" s="6">
        <f>最重要的表!P134</f>
        <v>73263</v>
      </c>
      <c r="L775" s="7">
        <f>最重要的表!Q134</f>
        <v>7546</v>
      </c>
      <c r="M775" s="8">
        <f>最重要的表!R134</f>
        <v>3664</v>
      </c>
      <c r="N775" s="6">
        <f>最重要的表!S134</f>
        <v>1136</v>
      </c>
      <c r="O775" s="7">
        <f>最重要的表!T134</f>
        <v>117</v>
      </c>
      <c r="P775" s="8">
        <f>最重要的表!U134</f>
        <v>57</v>
      </c>
      <c r="Q775" s="6">
        <f t="shared" si="67"/>
        <v>163007</v>
      </c>
      <c r="R775" s="7">
        <f t="shared" si="68"/>
        <v>16789</v>
      </c>
      <c r="S775" s="8">
        <f t="shared" si="69"/>
        <v>8167</v>
      </c>
      <c r="T775" s="1">
        <v>30600</v>
      </c>
      <c r="U775" s="1">
        <v>0</v>
      </c>
      <c r="V775" s="8">
        <v>6800000</v>
      </c>
    </row>
    <row r="776" spans="1:22" x14ac:dyDescent="0.25">
      <c r="A776" s="4">
        <f t="shared" si="66"/>
        <v>31274</v>
      </c>
      <c r="B776" s="1">
        <v>3</v>
      </c>
      <c r="C776" s="1" t="s">
        <v>29</v>
      </c>
      <c r="D776" s="1">
        <v>13</v>
      </c>
      <c r="E776" s="1" t="s">
        <v>481</v>
      </c>
      <c r="F776" s="1">
        <v>31</v>
      </c>
      <c r="G776" s="1">
        <v>6</v>
      </c>
      <c r="H776" s="1">
        <v>1</v>
      </c>
      <c r="I776" s="1">
        <v>70</v>
      </c>
      <c r="K776" s="1">
        <f>最重要的表!P135</f>
        <v>75855</v>
      </c>
      <c r="L776" s="1">
        <f>最重要的表!Q135</f>
        <v>7813</v>
      </c>
      <c r="M776" s="1">
        <f>最重要的表!R135</f>
        <v>3793</v>
      </c>
      <c r="N776" s="1">
        <f>最重要的表!S135</f>
        <v>1185</v>
      </c>
      <c r="O776" s="1">
        <f>最重要的表!T135</f>
        <v>122</v>
      </c>
      <c r="P776" s="1">
        <f>最重要的表!U135</f>
        <v>60</v>
      </c>
      <c r="Q776" s="1">
        <f t="shared" si="67"/>
        <v>169470</v>
      </c>
      <c r="R776" s="1">
        <f t="shared" si="68"/>
        <v>17451</v>
      </c>
      <c r="S776" s="1">
        <f t="shared" si="69"/>
        <v>8533</v>
      </c>
      <c r="T776" s="1">
        <v>32400</v>
      </c>
      <c r="U776" s="1">
        <v>0</v>
      </c>
      <c r="V776" s="1">
        <v>7200000</v>
      </c>
    </row>
    <row r="777" spans="1:22" x14ac:dyDescent="0.25">
      <c r="A777" s="4">
        <f t="shared" ref="A777:A840" si="70">A772+10</f>
        <v>31275</v>
      </c>
      <c r="B777" s="1">
        <v>3</v>
      </c>
      <c r="C777" s="1" t="s">
        <v>29</v>
      </c>
      <c r="D777" s="1">
        <v>13</v>
      </c>
      <c r="E777" s="1" t="s">
        <v>482</v>
      </c>
      <c r="F777" s="1">
        <v>32</v>
      </c>
      <c r="G777" s="1">
        <v>6</v>
      </c>
      <c r="H777" s="1">
        <v>2</v>
      </c>
      <c r="I777" s="1">
        <v>70</v>
      </c>
      <c r="K777" s="1">
        <f>最重要的表!P136</f>
        <v>78447</v>
      </c>
      <c r="L777" s="1">
        <f>最重要的表!Q136</f>
        <v>8080</v>
      </c>
      <c r="M777" s="1">
        <f>最重要的表!R136</f>
        <v>3923</v>
      </c>
      <c r="N777" s="1">
        <f>最重要的表!S136</f>
        <v>1234</v>
      </c>
      <c r="O777" s="1">
        <f>最重要的表!T136</f>
        <v>127</v>
      </c>
      <c r="P777" s="1">
        <f>最重要的表!U136</f>
        <v>62</v>
      </c>
      <c r="Q777" s="1">
        <f t="shared" si="67"/>
        <v>175933</v>
      </c>
      <c r="R777" s="1">
        <f t="shared" si="68"/>
        <v>18113</v>
      </c>
      <c r="S777" s="1">
        <f t="shared" si="69"/>
        <v>8821</v>
      </c>
      <c r="T777" s="1">
        <v>34200</v>
      </c>
      <c r="U777" s="1">
        <v>0</v>
      </c>
      <c r="V777" s="1">
        <v>7600000</v>
      </c>
    </row>
    <row r="778" spans="1:22" x14ac:dyDescent="0.25">
      <c r="A778" s="4">
        <f t="shared" si="70"/>
        <v>31281</v>
      </c>
      <c r="B778" s="1">
        <v>3</v>
      </c>
      <c r="C778" s="1" t="s">
        <v>29</v>
      </c>
      <c r="D778" s="1">
        <v>13</v>
      </c>
      <c r="E778" s="1" t="s">
        <v>483</v>
      </c>
      <c r="F778" s="1">
        <v>33</v>
      </c>
      <c r="G778" s="1">
        <v>6</v>
      </c>
      <c r="H778" s="1">
        <v>3</v>
      </c>
      <c r="I778" s="1">
        <v>70</v>
      </c>
      <c r="K778" s="1">
        <f>最重要的表!P137</f>
        <v>81039</v>
      </c>
      <c r="L778" s="1">
        <f>最重要的表!Q137</f>
        <v>8347</v>
      </c>
      <c r="M778" s="1">
        <f>最重要的表!R137</f>
        <v>4052</v>
      </c>
      <c r="N778" s="1">
        <f>最重要的表!S137</f>
        <v>1282</v>
      </c>
      <c r="O778" s="1">
        <f>最重要的表!T137</f>
        <v>132</v>
      </c>
      <c r="P778" s="1">
        <f>最重要的表!U137</f>
        <v>65</v>
      </c>
      <c r="Q778" s="1">
        <f t="shared" si="67"/>
        <v>182317</v>
      </c>
      <c r="R778" s="1">
        <f t="shared" si="68"/>
        <v>18775</v>
      </c>
      <c r="S778" s="1">
        <f t="shared" si="69"/>
        <v>9187</v>
      </c>
      <c r="T778" s="1">
        <v>36000</v>
      </c>
      <c r="U778" s="1">
        <v>0</v>
      </c>
      <c r="V778" s="1">
        <v>8000000</v>
      </c>
    </row>
    <row r="779" spans="1:22" x14ac:dyDescent="0.25">
      <c r="A779" s="4">
        <f t="shared" si="70"/>
        <v>31282</v>
      </c>
      <c r="B779" s="1">
        <v>3</v>
      </c>
      <c r="C779" s="1" t="s">
        <v>29</v>
      </c>
      <c r="D779" s="1">
        <v>13</v>
      </c>
      <c r="E779" s="1" t="s">
        <v>484</v>
      </c>
      <c r="F779" s="1">
        <v>34</v>
      </c>
      <c r="G779" s="1">
        <v>6</v>
      </c>
      <c r="H779" s="1">
        <v>4</v>
      </c>
      <c r="I779" s="1">
        <v>80</v>
      </c>
      <c r="K779" s="1">
        <f>最重要的表!P138</f>
        <v>83632</v>
      </c>
      <c r="L779" s="1">
        <f>最重要的表!Q138</f>
        <v>8614</v>
      </c>
      <c r="M779" s="1">
        <f>最重要的表!R138</f>
        <v>4182</v>
      </c>
      <c r="N779" s="1">
        <f>最重要的表!S138</f>
        <v>1331</v>
      </c>
      <c r="O779" s="1">
        <f>最重要的表!T138</f>
        <v>137</v>
      </c>
      <c r="P779" s="1">
        <f>最重要的表!U138</f>
        <v>67</v>
      </c>
      <c r="Q779" s="1">
        <f t="shared" si="67"/>
        <v>188781</v>
      </c>
      <c r="R779" s="1">
        <f t="shared" si="68"/>
        <v>19437</v>
      </c>
      <c r="S779" s="1">
        <f t="shared" si="69"/>
        <v>9475</v>
      </c>
      <c r="T779" s="1">
        <v>36600</v>
      </c>
      <c r="U779" s="1">
        <v>12</v>
      </c>
      <c r="V779" s="1">
        <v>8000000</v>
      </c>
    </row>
    <row r="780" spans="1:22" x14ac:dyDescent="0.25">
      <c r="A780" s="4">
        <f t="shared" si="70"/>
        <v>31283</v>
      </c>
      <c r="B780" s="1">
        <v>3</v>
      </c>
      <c r="C780" s="1" t="s">
        <v>29</v>
      </c>
      <c r="D780" s="1">
        <v>13</v>
      </c>
      <c r="E780" s="1" t="s">
        <v>485</v>
      </c>
      <c r="F780" s="1">
        <v>35</v>
      </c>
      <c r="G780" s="1">
        <v>7</v>
      </c>
      <c r="H780" s="1">
        <v>0</v>
      </c>
      <c r="I780" s="1">
        <v>80</v>
      </c>
      <c r="K780" s="6">
        <f>最重要的表!P139</f>
        <v>90486</v>
      </c>
      <c r="L780" s="7">
        <f>最重要的表!Q139</f>
        <v>9320</v>
      </c>
      <c r="M780" s="8">
        <f>最重要的表!R139</f>
        <v>4525</v>
      </c>
      <c r="N780" s="6">
        <f>最重要的表!S139</f>
        <v>1408</v>
      </c>
      <c r="O780" s="7">
        <f>最重要的表!T139</f>
        <v>145</v>
      </c>
      <c r="P780" s="8">
        <f>最重要的表!U139</f>
        <v>71</v>
      </c>
      <c r="Q780" s="6">
        <f t="shared" si="67"/>
        <v>201718</v>
      </c>
      <c r="R780" s="7">
        <f t="shared" si="68"/>
        <v>20775</v>
      </c>
      <c r="S780" s="8">
        <f t="shared" si="69"/>
        <v>10134</v>
      </c>
      <c r="T780" s="1">
        <v>37200</v>
      </c>
      <c r="U780" s="1">
        <v>0</v>
      </c>
      <c r="V780" s="1">
        <v>8100000</v>
      </c>
    </row>
    <row r="781" spans="1:22" x14ac:dyDescent="0.25">
      <c r="A781" s="4">
        <f t="shared" si="70"/>
        <v>31284</v>
      </c>
      <c r="B781" s="1">
        <v>3</v>
      </c>
      <c r="C781" s="1" t="s">
        <v>29</v>
      </c>
      <c r="D781" s="1">
        <v>13</v>
      </c>
      <c r="E781" s="1" t="s">
        <v>486</v>
      </c>
      <c r="F781" s="1">
        <v>36</v>
      </c>
      <c r="G781" s="1">
        <v>7</v>
      </c>
      <c r="H781" s="1">
        <v>1</v>
      </c>
      <c r="I781" s="1">
        <v>80</v>
      </c>
      <c r="K781" s="1">
        <f>最重要的表!P140</f>
        <v>93680</v>
      </c>
      <c r="L781" s="1">
        <f>最重要的表!Q140</f>
        <v>9649</v>
      </c>
      <c r="M781" s="1">
        <f>最重要的表!R140</f>
        <v>4684</v>
      </c>
      <c r="N781" s="1">
        <f>最重要的表!S140</f>
        <v>1467</v>
      </c>
      <c r="O781" s="1">
        <f>最重要的表!T140</f>
        <v>151</v>
      </c>
      <c r="P781" s="1">
        <f>最重要的表!U140</f>
        <v>74</v>
      </c>
      <c r="Q781" s="1">
        <f t="shared" si="67"/>
        <v>209573</v>
      </c>
      <c r="R781" s="1">
        <f t="shared" si="68"/>
        <v>21578</v>
      </c>
      <c r="S781" s="1">
        <f t="shared" si="69"/>
        <v>10530</v>
      </c>
      <c r="T781" s="1">
        <v>37800</v>
      </c>
      <c r="U781" s="1">
        <v>0</v>
      </c>
      <c r="V781" s="1">
        <v>8200000</v>
      </c>
    </row>
    <row r="782" spans="1:22" x14ac:dyDescent="0.25">
      <c r="A782" s="4">
        <f t="shared" si="70"/>
        <v>31285</v>
      </c>
      <c r="B782" s="1">
        <v>3</v>
      </c>
      <c r="C782" s="1" t="s">
        <v>29</v>
      </c>
      <c r="D782" s="1">
        <v>13</v>
      </c>
      <c r="E782" s="1" t="s">
        <v>487</v>
      </c>
      <c r="F782" s="1">
        <v>37</v>
      </c>
      <c r="G782" s="1">
        <v>7</v>
      </c>
      <c r="H782" s="1">
        <v>2</v>
      </c>
      <c r="I782" s="1">
        <v>80</v>
      </c>
      <c r="K782" s="1">
        <f>最重要的表!P141</f>
        <v>96874</v>
      </c>
      <c r="L782" s="1">
        <f>最重要的表!Q141</f>
        <v>9978</v>
      </c>
      <c r="M782" s="1">
        <f>最重要的表!R141</f>
        <v>4844</v>
      </c>
      <c r="N782" s="1">
        <f>最重要的表!S141</f>
        <v>1525</v>
      </c>
      <c r="O782" s="1">
        <f>最重要的表!T141</f>
        <v>157</v>
      </c>
      <c r="P782" s="1">
        <f>最重要的表!U141</f>
        <v>77</v>
      </c>
      <c r="Q782" s="1">
        <f t="shared" si="67"/>
        <v>217349</v>
      </c>
      <c r="R782" s="1">
        <f t="shared" si="68"/>
        <v>22381</v>
      </c>
      <c r="S782" s="1">
        <f t="shared" si="69"/>
        <v>10927</v>
      </c>
      <c r="T782" s="1">
        <v>38400</v>
      </c>
      <c r="U782" s="1">
        <v>0</v>
      </c>
      <c r="V782" s="1">
        <v>8300000</v>
      </c>
    </row>
    <row r="783" spans="1:22" x14ac:dyDescent="0.25">
      <c r="A783" s="4">
        <f t="shared" si="70"/>
        <v>31291</v>
      </c>
      <c r="B783" s="1">
        <v>3</v>
      </c>
      <c r="C783" s="1" t="s">
        <v>29</v>
      </c>
      <c r="D783" s="1">
        <v>13</v>
      </c>
      <c r="E783" s="1" t="s">
        <v>488</v>
      </c>
      <c r="F783" s="1">
        <v>38</v>
      </c>
      <c r="G783" s="1">
        <v>7</v>
      </c>
      <c r="H783" s="1">
        <v>3</v>
      </c>
      <c r="I783" s="1">
        <v>80</v>
      </c>
      <c r="K783" s="1">
        <f>最重要的表!P142</f>
        <v>100068</v>
      </c>
      <c r="L783" s="1">
        <f>最重要的表!Q142</f>
        <v>10307</v>
      </c>
      <c r="M783" s="1">
        <f>最重要的表!R142</f>
        <v>5004</v>
      </c>
      <c r="N783" s="1">
        <f>最重要的表!S142</f>
        <v>1583</v>
      </c>
      <c r="O783" s="1">
        <f>最重要的表!T142</f>
        <v>163</v>
      </c>
      <c r="P783" s="1">
        <f>最重要的表!U142</f>
        <v>80</v>
      </c>
      <c r="Q783" s="1">
        <f t="shared" si="67"/>
        <v>225125</v>
      </c>
      <c r="R783" s="1">
        <f t="shared" si="68"/>
        <v>23184</v>
      </c>
      <c r="S783" s="1">
        <f t="shared" si="69"/>
        <v>11324</v>
      </c>
      <c r="T783" s="1">
        <v>39000</v>
      </c>
      <c r="U783" s="1">
        <v>0</v>
      </c>
      <c r="V783" s="1">
        <v>8400000</v>
      </c>
    </row>
    <row r="784" spans="1:22" x14ac:dyDescent="0.25">
      <c r="A784" s="4">
        <f t="shared" si="70"/>
        <v>31292</v>
      </c>
      <c r="B784" s="1">
        <v>3</v>
      </c>
      <c r="C784" s="1" t="s">
        <v>29</v>
      </c>
      <c r="D784" s="1">
        <v>13</v>
      </c>
      <c r="E784" s="1" t="s">
        <v>489</v>
      </c>
      <c r="F784" s="1">
        <v>39</v>
      </c>
      <c r="G784" s="1">
        <v>7</v>
      </c>
      <c r="H784" s="1">
        <v>4</v>
      </c>
      <c r="I784" s="1">
        <v>84</v>
      </c>
      <c r="K784" s="1">
        <f>最重要的表!P143</f>
        <v>103263</v>
      </c>
      <c r="L784" s="1">
        <f>最重要的表!Q143</f>
        <v>10636</v>
      </c>
      <c r="M784" s="1">
        <f>最重要的表!R143</f>
        <v>5164</v>
      </c>
      <c r="N784" s="1">
        <f>最重要的表!S143</f>
        <v>1641</v>
      </c>
      <c r="O784" s="1">
        <f>最重要的表!T143</f>
        <v>169</v>
      </c>
      <c r="P784" s="1">
        <f>最重要的表!U143</f>
        <v>83</v>
      </c>
      <c r="Q784" s="1">
        <f t="shared" si="67"/>
        <v>232902</v>
      </c>
      <c r="R784" s="1">
        <f t="shared" si="68"/>
        <v>23987</v>
      </c>
      <c r="S784" s="1">
        <f t="shared" si="69"/>
        <v>11721</v>
      </c>
      <c r="T784" s="1">
        <v>39600</v>
      </c>
      <c r="U784" s="1">
        <v>14</v>
      </c>
      <c r="V784" s="1">
        <v>8500000</v>
      </c>
    </row>
    <row r="785" spans="1:22" x14ac:dyDescent="0.25">
      <c r="A785" s="4">
        <f t="shared" si="70"/>
        <v>31293</v>
      </c>
      <c r="B785" s="1">
        <v>3</v>
      </c>
      <c r="C785" s="1" t="s">
        <v>29</v>
      </c>
      <c r="D785" s="1">
        <v>13</v>
      </c>
      <c r="E785" s="1" t="s">
        <v>490</v>
      </c>
      <c r="F785" s="1">
        <v>40</v>
      </c>
      <c r="G785" s="1">
        <v>8</v>
      </c>
      <c r="H785" s="1">
        <v>0</v>
      </c>
      <c r="I785" s="1">
        <v>84</v>
      </c>
      <c r="K785" s="6">
        <f>最重要的表!P144</f>
        <v>111758</v>
      </c>
      <c r="L785" s="7">
        <f>最重要的表!Q144</f>
        <v>11511</v>
      </c>
      <c r="M785" s="8">
        <f>最重要的表!R144</f>
        <v>5588</v>
      </c>
      <c r="N785" s="6">
        <f>最重要的表!S144</f>
        <v>1748</v>
      </c>
      <c r="O785" s="7">
        <f>最重要的表!T144</f>
        <v>180</v>
      </c>
      <c r="P785" s="8">
        <f>最重要的表!U144</f>
        <v>88</v>
      </c>
      <c r="Q785" s="6">
        <f t="shared" si="67"/>
        <v>249850</v>
      </c>
      <c r="R785" s="7">
        <f t="shared" si="68"/>
        <v>25731</v>
      </c>
      <c r="S785" s="8">
        <f t="shared" si="69"/>
        <v>12540</v>
      </c>
      <c r="T785" s="1">
        <v>40200</v>
      </c>
      <c r="U785" s="1">
        <v>0</v>
      </c>
      <c r="V785" s="1">
        <v>8600000</v>
      </c>
    </row>
    <row r="786" spans="1:22" x14ac:dyDescent="0.25">
      <c r="A786" s="4">
        <f t="shared" si="70"/>
        <v>31294</v>
      </c>
      <c r="B786" s="1">
        <v>3</v>
      </c>
      <c r="C786" s="1" t="s">
        <v>29</v>
      </c>
      <c r="D786" s="1">
        <v>13</v>
      </c>
      <c r="E786" s="1" t="s">
        <v>491</v>
      </c>
      <c r="F786" s="1">
        <v>41</v>
      </c>
      <c r="G786" s="1">
        <v>8</v>
      </c>
      <c r="H786" s="1">
        <v>1</v>
      </c>
      <c r="I786" s="1">
        <v>84</v>
      </c>
      <c r="K786" s="1">
        <f>最重要的表!P145</f>
        <v>115700</v>
      </c>
      <c r="L786" s="1">
        <f>最重要的表!Q145</f>
        <v>11917</v>
      </c>
      <c r="M786" s="1">
        <f>最重要的表!R145</f>
        <v>5785</v>
      </c>
      <c r="N786" s="1">
        <f>最重要的表!S145</f>
        <v>1816</v>
      </c>
      <c r="O786" s="1">
        <f>最重要的表!T145</f>
        <v>187</v>
      </c>
      <c r="P786" s="1">
        <f>最重要的表!U145</f>
        <v>91</v>
      </c>
      <c r="Q786" s="1">
        <f t="shared" si="67"/>
        <v>259164</v>
      </c>
      <c r="R786" s="1">
        <f t="shared" si="68"/>
        <v>26690</v>
      </c>
      <c r="S786" s="1">
        <f t="shared" si="69"/>
        <v>12974</v>
      </c>
      <c r="T786" s="1">
        <v>40800</v>
      </c>
      <c r="U786" s="1">
        <v>0</v>
      </c>
      <c r="V786" s="1">
        <v>8700000</v>
      </c>
    </row>
    <row r="787" spans="1:22" x14ac:dyDescent="0.25">
      <c r="A787" s="4">
        <f t="shared" si="70"/>
        <v>31295</v>
      </c>
      <c r="B787" s="1">
        <v>3</v>
      </c>
      <c r="C787" s="1" t="s">
        <v>29</v>
      </c>
      <c r="D787" s="1">
        <v>13</v>
      </c>
      <c r="E787" s="1" t="s">
        <v>492</v>
      </c>
      <c r="F787" s="1">
        <v>42</v>
      </c>
      <c r="G787" s="1">
        <v>8</v>
      </c>
      <c r="H787" s="1">
        <v>2</v>
      </c>
      <c r="I787" s="1">
        <v>84</v>
      </c>
      <c r="K787" s="1">
        <f>最重要的表!P146</f>
        <v>119641</v>
      </c>
      <c r="L787" s="1">
        <f>最重要的表!Q146</f>
        <v>12323</v>
      </c>
      <c r="M787" s="1">
        <f>最重要的表!R146</f>
        <v>5983</v>
      </c>
      <c r="N787" s="1">
        <f>最重要的表!S146</f>
        <v>1884</v>
      </c>
      <c r="O787" s="1">
        <f>最重要的表!T146</f>
        <v>194</v>
      </c>
      <c r="P787" s="1">
        <f>最重要的表!U146</f>
        <v>95</v>
      </c>
      <c r="Q787" s="1">
        <f t="shared" si="67"/>
        <v>268477</v>
      </c>
      <c r="R787" s="1">
        <f t="shared" si="68"/>
        <v>27649</v>
      </c>
      <c r="S787" s="1">
        <f t="shared" si="69"/>
        <v>13488</v>
      </c>
      <c r="T787" s="1">
        <v>41400</v>
      </c>
      <c r="U787" s="1">
        <v>0</v>
      </c>
      <c r="V787" s="1">
        <v>8800000</v>
      </c>
    </row>
    <row r="788" spans="1:22" x14ac:dyDescent="0.25">
      <c r="A788" s="4">
        <f t="shared" si="70"/>
        <v>31301</v>
      </c>
      <c r="B788" s="1">
        <v>3</v>
      </c>
      <c r="C788" s="1" t="s">
        <v>29</v>
      </c>
      <c r="D788" s="1">
        <v>13</v>
      </c>
      <c r="E788" s="1" t="s">
        <v>493</v>
      </c>
      <c r="F788" s="1">
        <v>43</v>
      </c>
      <c r="G788" s="1">
        <v>8</v>
      </c>
      <c r="H788" s="1">
        <v>3</v>
      </c>
      <c r="I788" s="1">
        <v>84</v>
      </c>
      <c r="K788" s="1">
        <f>最重要的表!P147</f>
        <v>123583</v>
      </c>
      <c r="L788" s="1">
        <f>最重要的表!Q147</f>
        <v>12729</v>
      </c>
      <c r="M788" s="1">
        <f>最重要的表!R147</f>
        <v>6180</v>
      </c>
      <c r="N788" s="1">
        <f>最重要的表!S147</f>
        <v>1952</v>
      </c>
      <c r="O788" s="1">
        <f>最重要的表!T147</f>
        <v>201</v>
      </c>
      <c r="P788" s="1">
        <f>最重要的表!U147</f>
        <v>98</v>
      </c>
      <c r="Q788" s="1">
        <f t="shared" si="67"/>
        <v>277791</v>
      </c>
      <c r="R788" s="1">
        <f t="shared" si="68"/>
        <v>28608</v>
      </c>
      <c r="S788" s="1">
        <f t="shared" si="69"/>
        <v>13922</v>
      </c>
      <c r="T788" s="1">
        <v>42000</v>
      </c>
      <c r="U788" s="1">
        <v>0</v>
      </c>
      <c r="V788" s="1">
        <v>8900000</v>
      </c>
    </row>
    <row r="789" spans="1:22" x14ac:dyDescent="0.25">
      <c r="A789" s="4">
        <f t="shared" si="70"/>
        <v>31302</v>
      </c>
      <c r="B789" s="1">
        <v>3</v>
      </c>
      <c r="C789" s="1" t="s">
        <v>29</v>
      </c>
      <c r="D789" s="1">
        <v>13</v>
      </c>
      <c r="E789" s="1" t="s">
        <v>494</v>
      </c>
      <c r="F789" s="1">
        <v>44</v>
      </c>
      <c r="G789" s="1">
        <v>8</v>
      </c>
      <c r="H789" s="1">
        <v>4</v>
      </c>
      <c r="I789" s="1">
        <v>87</v>
      </c>
      <c r="K789" s="1">
        <f>最重要的表!P148</f>
        <v>127525</v>
      </c>
      <c r="L789" s="1">
        <f>最重要的表!Q148</f>
        <v>13135</v>
      </c>
      <c r="M789" s="1">
        <f>最重要的表!R148</f>
        <v>6377</v>
      </c>
      <c r="N789" s="1">
        <f>最重要的表!S148</f>
        <v>2020</v>
      </c>
      <c r="O789" s="1">
        <f>最重要的表!T148</f>
        <v>208</v>
      </c>
      <c r="P789" s="1">
        <f>最重要的表!U148</f>
        <v>101</v>
      </c>
      <c r="Q789" s="1">
        <f t="shared" si="67"/>
        <v>287105</v>
      </c>
      <c r="R789" s="1">
        <f t="shared" si="68"/>
        <v>29567</v>
      </c>
      <c r="S789" s="1">
        <f t="shared" si="69"/>
        <v>14356</v>
      </c>
      <c r="T789" s="1">
        <v>42600</v>
      </c>
      <c r="U789" s="1">
        <v>16</v>
      </c>
      <c r="V789" s="1">
        <v>9000000</v>
      </c>
    </row>
    <row r="790" spans="1:22" x14ac:dyDescent="0.25">
      <c r="A790" s="4">
        <f t="shared" si="70"/>
        <v>31303</v>
      </c>
      <c r="B790" s="1">
        <v>3</v>
      </c>
      <c r="C790" s="1" t="s">
        <v>29</v>
      </c>
      <c r="D790" s="1">
        <v>13</v>
      </c>
      <c r="E790" s="1" t="s">
        <v>495</v>
      </c>
      <c r="F790" s="1">
        <v>45</v>
      </c>
      <c r="G790" s="1">
        <v>9</v>
      </c>
      <c r="H790" s="1">
        <v>0</v>
      </c>
      <c r="I790" s="1">
        <v>87</v>
      </c>
      <c r="K790" s="6">
        <f>最重要的表!P149</f>
        <v>138030</v>
      </c>
      <c r="L790" s="7">
        <f>最重要的表!Q149</f>
        <v>14217</v>
      </c>
      <c r="M790" s="8">
        <f>最重要的表!R149</f>
        <v>6902</v>
      </c>
      <c r="N790" s="6">
        <f>最重要的表!S149</f>
        <v>2166</v>
      </c>
      <c r="O790" s="7">
        <f>最重要的表!T149</f>
        <v>223</v>
      </c>
      <c r="P790" s="8">
        <f>最重要的表!U149</f>
        <v>109</v>
      </c>
      <c r="Q790" s="6">
        <f t="shared" si="67"/>
        <v>309144</v>
      </c>
      <c r="R790" s="7">
        <f t="shared" si="68"/>
        <v>31834</v>
      </c>
      <c r="S790" s="8">
        <f t="shared" si="69"/>
        <v>15513</v>
      </c>
      <c r="T790" s="1">
        <v>43200</v>
      </c>
      <c r="U790" s="1">
        <v>0</v>
      </c>
      <c r="V790" s="1">
        <v>9100000</v>
      </c>
    </row>
    <row r="791" spans="1:22" x14ac:dyDescent="0.25">
      <c r="A791" s="4">
        <f t="shared" si="70"/>
        <v>31304</v>
      </c>
      <c r="B791" s="1">
        <v>3</v>
      </c>
      <c r="C791" s="1" t="s">
        <v>29</v>
      </c>
      <c r="D791" s="1">
        <v>13</v>
      </c>
      <c r="E791" s="1" t="s">
        <v>496</v>
      </c>
      <c r="F791" s="1">
        <v>46</v>
      </c>
      <c r="G791" s="1">
        <v>9</v>
      </c>
      <c r="H791" s="1">
        <v>1</v>
      </c>
      <c r="I791" s="1">
        <v>87</v>
      </c>
      <c r="K791" s="1">
        <f>最重要的表!P150</f>
        <v>142903</v>
      </c>
      <c r="L791" s="1">
        <f>最重要的表!Q150</f>
        <v>14719</v>
      </c>
      <c r="M791" s="1">
        <f>最重要的表!R150</f>
        <v>7146</v>
      </c>
      <c r="N791" s="1">
        <f>最重要的表!S150</f>
        <v>2243</v>
      </c>
      <c r="O791" s="1">
        <f>最重要的表!T150</f>
        <v>231</v>
      </c>
      <c r="P791" s="1">
        <f>最重要的表!U150</f>
        <v>113</v>
      </c>
      <c r="Q791" s="1">
        <f t="shared" si="67"/>
        <v>320100</v>
      </c>
      <c r="R791" s="1">
        <f t="shared" si="68"/>
        <v>32968</v>
      </c>
      <c r="S791" s="1">
        <f t="shared" si="69"/>
        <v>16073</v>
      </c>
      <c r="T791" s="1">
        <v>43800</v>
      </c>
      <c r="U791" s="1">
        <v>0</v>
      </c>
      <c r="V791" s="1">
        <v>9200000</v>
      </c>
    </row>
    <row r="792" spans="1:22" x14ac:dyDescent="0.25">
      <c r="A792" s="4">
        <f t="shared" si="70"/>
        <v>31305</v>
      </c>
      <c r="B792" s="1">
        <v>3</v>
      </c>
      <c r="C792" s="1" t="s">
        <v>29</v>
      </c>
      <c r="D792" s="1">
        <v>13</v>
      </c>
      <c r="E792" s="1" t="s">
        <v>497</v>
      </c>
      <c r="F792" s="1">
        <v>47</v>
      </c>
      <c r="G792" s="1">
        <v>9</v>
      </c>
      <c r="H792" s="1">
        <v>2</v>
      </c>
      <c r="I792" s="1">
        <v>87</v>
      </c>
      <c r="K792" s="1">
        <f>最重要的表!P151</f>
        <v>147777</v>
      </c>
      <c r="L792" s="1">
        <f>最重要的表!Q151</f>
        <v>15221</v>
      </c>
      <c r="M792" s="1">
        <f>最重要的表!R151</f>
        <v>7389</v>
      </c>
      <c r="N792" s="1">
        <f>最重要的表!S151</f>
        <v>2321</v>
      </c>
      <c r="O792" s="1">
        <f>最重要的表!T151</f>
        <v>239</v>
      </c>
      <c r="P792" s="1">
        <f>最重要的表!U151</f>
        <v>117</v>
      </c>
      <c r="Q792" s="1">
        <f t="shared" si="67"/>
        <v>331136</v>
      </c>
      <c r="R792" s="1">
        <f t="shared" si="68"/>
        <v>34102</v>
      </c>
      <c r="S792" s="1">
        <f t="shared" si="69"/>
        <v>16632</v>
      </c>
      <c r="T792" s="1">
        <v>44400</v>
      </c>
      <c r="U792" s="1">
        <v>0</v>
      </c>
      <c r="V792" s="1">
        <v>9300000</v>
      </c>
    </row>
    <row r="793" spans="1:22" x14ac:dyDescent="0.25">
      <c r="A793" s="4">
        <f t="shared" si="70"/>
        <v>31311</v>
      </c>
      <c r="B793" s="1">
        <v>3</v>
      </c>
      <c r="C793" s="1" t="s">
        <v>29</v>
      </c>
      <c r="D793" s="1">
        <v>13</v>
      </c>
      <c r="E793" s="1" t="s">
        <v>498</v>
      </c>
      <c r="F793" s="1">
        <v>48</v>
      </c>
      <c r="G793" s="1">
        <v>9</v>
      </c>
      <c r="H793" s="1">
        <v>3</v>
      </c>
      <c r="I793" s="1">
        <v>87</v>
      </c>
      <c r="K793" s="1">
        <f>最重要的表!P152</f>
        <v>152651</v>
      </c>
      <c r="L793" s="1">
        <f>最重要的表!Q152</f>
        <v>15723</v>
      </c>
      <c r="M793" s="1">
        <f>最重要的表!R152</f>
        <v>7633</v>
      </c>
      <c r="N793" s="1">
        <f>最重要的表!S152</f>
        <v>2399</v>
      </c>
      <c r="O793" s="1">
        <f>最重要的表!T152</f>
        <v>247</v>
      </c>
      <c r="P793" s="1">
        <f>最重要的表!U152</f>
        <v>120</v>
      </c>
      <c r="Q793" s="1">
        <f t="shared" si="67"/>
        <v>342172</v>
      </c>
      <c r="R793" s="1">
        <f t="shared" si="68"/>
        <v>35236</v>
      </c>
      <c r="S793" s="1">
        <f t="shared" si="69"/>
        <v>17113</v>
      </c>
      <c r="T793" s="1">
        <v>45000</v>
      </c>
      <c r="U793" s="1">
        <v>0</v>
      </c>
      <c r="V793" s="1">
        <v>9400000</v>
      </c>
    </row>
    <row r="794" spans="1:22" x14ac:dyDescent="0.25">
      <c r="A794" s="4">
        <f t="shared" si="70"/>
        <v>31312</v>
      </c>
      <c r="B794" s="1">
        <v>3</v>
      </c>
      <c r="C794" s="1" t="s">
        <v>29</v>
      </c>
      <c r="D794" s="1">
        <v>13</v>
      </c>
      <c r="E794" s="1" t="s">
        <v>499</v>
      </c>
      <c r="F794" s="1">
        <v>49</v>
      </c>
      <c r="G794" s="1">
        <v>9</v>
      </c>
      <c r="H794" s="1">
        <v>4</v>
      </c>
      <c r="I794" s="1">
        <v>90</v>
      </c>
      <c r="K794" s="1">
        <f>最重要的表!P153</f>
        <v>157525</v>
      </c>
      <c r="L794" s="1">
        <f>最重要的表!Q153</f>
        <v>16225</v>
      </c>
      <c r="M794" s="1">
        <f>最重要的表!R153</f>
        <v>7877</v>
      </c>
      <c r="N794" s="1">
        <f>最重要的表!S153</f>
        <v>2476</v>
      </c>
      <c r="O794" s="1">
        <f>最重要的表!T153</f>
        <v>255</v>
      </c>
      <c r="P794" s="1">
        <f>最重要的表!U153</f>
        <v>124</v>
      </c>
      <c r="Q794" s="1">
        <f t="shared" si="67"/>
        <v>353129</v>
      </c>
      <c r="R794" s="1">
        <f t="shared" si="68"/>
        <v>36370</v>
      </c>
      <c r="S794" s="1">
        <f t="shared" si="69"/>
        <v>17673</v>
      </c>
      <c r="T794" s="1">
        <v>45600</v>
      </c>
      <c r="U794" s="1">
        <v>18</v>
      </c>
      <c r="V794" s="1">
        <v>9500000</v>
      </c>
    </row>
    <row r="795" spans="1:22" x14ac:dyDescent="0.25">
      <c r="A795" s="4">
        <f t="shared" si="70"/>
        <v>31313</v>
      </c>
      <c r="B795" s="1">
        <v>3</v>
      </c>
      <c r="C795" s="1" t="s">
        <v>29</v>
      </c>
      <c r="D795" s="1">
        <v>13</v>
      </c>
      <c r="E795" s="1" t="s">
        <v>500</v>
      </c>
      <c r="F795" s="1">
        <v>50</v>
      </c>
      <c r="G795" s="1">
        <v>10</v>
      </c>
      <c r="H795" s="1">
        <v>0</v>
      </c>
      <c r="I795" s="1">
        <v>0</v>
      </c>
      <c r="K795" s="6">
        <f>最重要的表!P154</f>
        <v>170467</v>
      </c>
      <c r="L795" s="7">
        <f>最重要的表!Q154</f>
        <v>17558</v>
      </c>
      <c r="M795" s="8">
        <f>最重要的表!R154</f>
        <v>8524</v>
      </c>
      <c r="N795" s="6">
        <f>最重要的表!S154</f>
        <v>2680</v>
      </c>
      <c r="O795" s="7">
        <f>最重要的表!T154</f>
        <v>276</v>
      </c>
      <c r="P795" s="8">
        <f>最重要的表!U154</f>
        <v>134</v>
      </c>
      <c r="Q795" s="6">
        <f t="shared" si="67"/>
        <v>382187</v>
      </c>
      <c r="R795" s="7">
        <f t="shared" si="68"/>
        <v>39362</v>
      </c>
      <c r="S795" s="8">
        <f t="shared" si="69"/>
        <v>19110</v>
      </c>
      <c r="T795" s="1">
        <v>0</v>
      </c>
      <c r="U795" s="1">
        <v>0</v>
      </c>
      <c r="V795" s="1">
        <v>0</v>
      </c>
    </row>
    <row r="796" spans="1:22" x14ac:dyDescent="0.25">
      <c r="A796" s="4">
        <f t="shared" si="70"/>
        <v>31314</v>
      </c>
      <c r="B796" s="1">
        <v>3</v>
      </c>
      <c r="C796" s="1" t="s">
        <v>29</v>
      </c>
      <c r="D796" s="1">
        <v>10</v>
      </c>
      <c r="E796" s="1" t="s">
        <v>373</v>
      </c>
      <c r="F796" s="1">
        <v>0</v>
      </c>
      <c r="G796" s="1">
        <v>0</v>
      </c>
      <c r="H796" s="1">
        <v>0</v>
      </c>
      <c r="I796" s="1">
        <v>1</v>
      </c>
      <c r="K796" s="6">
        <f>最重要的表!P155</f>
        <v>3971</v>
      </c>
      <c r="L796" s="7">
        <f>最重要的表!Q155</f>
        <v>409</v>
      </c>
      <c r="M796" s="8">
        <f>最重要的表!R155</f>
        <v>199</v>
      </c>
      <c r="N796" s="6">
        <f>最重要的表!S155</f>
        <v>68</v>
      </c>
      <c r="O796" s="7">
        <f>最重要的表!T155</f>
        <v>7</v>
      </c>
      <c r="P796" s="8">
        <f>最重要的表!U155</f>
        <v>4</v>
      </c>
      <c r="Q796" s="6">
        <f t="shared" si="67"/>
        <v>9343</v>
      </c>
      <c r="R796" s="7">
        <f t="shared" si="68"/>
        <v>962</v>
      </c>
      <c r="S796" s="8">
        <f t="shared" si="69"/>
        <v>515</v>
      </c>
      <c r="T796" s="6">
        <v>30</v>
      </c>
      <c r="U796" s="7">
        <v>0</v>
      </c>
      <c r="V796" s="8">
        <v>9000</v>
      </c>
    </row>
    <row r="797" spans="1:22" x14ac:dyDescent="0.25">
      <c r="A797" s="4">
        <f t="shared" si="70"/>
        <v>31315</v>
      </c>
      <c r="B797" s="1">
        <v>3</v>
      </c>
      <c r="C797" s="1" t="s">
        <v>29</v>
      </c>
      <c r="D797" s="1">
        <v>10</v>
      </c>
      <c r="E797" s="24" t="s">
        <v>374</v>
      </c>
      <c r="F797" s="1">
        <v>1</v>
      </c>
      <c r="G797" s="1">
        <v>0</v>
      </c>
      <c r="H797" s="1">
        <v>1</v>
      </c>
      <c r="I797" s="1">
        <v>5</v>
      </c>
      <c r="K797" s="24">
        <f>最重要的表!P156</f>
        <v>4573</v>
      </c>
      <c r="L797" s="24">
        <f>最重要的表!Q156</f>
        <v>471</v>
      </c>
      <c r="M797" s="24">
        <f>最重要的表!R156</f>
        <v>229</v>
      </c>
      <c r="N797" s="24">
        <f>最重要的表!S156</f>
        <v>88</v>
      </c>
      <c r="O797" s="24">
        <f>最重要的表!T156</f>
        <v>9</v>
      </c>
      <c r="P797" s="24">
        <f>最重要的表!U156</f>
        <v>5</v>
      </c>
      <c r="Q797" s="24">
        <f t="shared" si="67"/>
        <v>11525</v>
      </c>
      <c r="R797" s="24">
        <f t="shared" si="68"/>
        <v>1182</v>
      </c>
      <c r="S797" s="24">
        <f t="shared" si="69"/>
        <v>624</v>
      </c>
      <c r="T797" s="1">
        <v>108</v>
      </c>
      <c r="U797" s="1">
        <v>0</v>
      </c>
      <c r="V797" s="1">
        <v>25000</v>
      </c>
    </row>
    <row r="798" spans="1:22" x14ac:dyDescent="0.25">
      <c r="A798" s="4">
        <f t="shared" si="70"/>
        <v>31321</v>
      </c>
      <c r="B798" s="1">
        <v>3</v>
      </c>
      <c r="C798" s="1" t="s">
        <v>29</v>
      </c>
      <c r="D798" s="1">
        <v>10</v>
      </c>
      <c r="E798" s="24" t="s">
        <v>120</v>
      </c>
      <c r="F798" s="1">
        <v>2</v>
      </c>
      <c r="G798" s="1">
        <v>0</v>
      </c>
      <c r="H798" s="1">
        <v>2</v>
      </c>
      <c r="I798" s="1">
        <v>5</v>
      </c>
      <c r="K798" s="24">
        <f>最重要的表!P157</f>
        <v>5175</v>
      </c>
      <c r="L798" s="24">
        <f>最重要的表!Q157</f>
        <v>533</v>
      </c>
      <c r="M798" s="24">
        <f>最重要的表!R157</f>
        <v>259</v>
      </c>
      <c r="N798" s="24">
        <f>最重要的表!S157</f>
        <v>107</v>
      </c>
      <c r="O798" s="24">
        <f>最重要的表!T157</f>
        <v>11</v>
      </c>
      <c r="P798" s="24">
        <f>最重要的表!U157</f>
        <v>6</v>
      </c>
      <c r="Q798" s="24">
        <f t="shared" si="67"/>
        <v>13628</v>
      </c>
      <c r="R798" s="24">
        <f t="shared" si="68"/>
        <v>1402</v>
      </c>
      <c r="S798" s="24">
        <f t="shared" si="69"/>
        <v>733</v>
      </c>
      <c r="T798" s="1">
        <v>210</v>
      </c>
      <c r="U798" s="1">
        <v>0</v>
      </c>
      <c r="V798" s="1">
        <v>43000</v>
      </c>
    </row>
    <row r="799" spans="1:22" x14ac:dyDescent="0.25">
      <c r="A799" s="4">
        <f t="shared" si="70"/>
        <v>31322</v>
      </c>
      <c r="B799" s="1">
        <v>3</v>
      </c>
      <c r="C799" s="1" t="s">
        <v>29</v>
      </c>
      <c r="D799" s="1">
        <v>10</v>
      </c>
      <c r="E799" s="24" t="s">
        <v>157</v>
      </c>
      <c r="F799" s="1">
        <v>3</v>
      </c>
      <c r="G799" s="1">
        <v>0</v>
      </c>
      <c r="H799" s="1">
        <v>3</v>
      </c>
      <c r="I799" s="1">
        <v>5</v>
      </c>
      <c r="K799" s="24">
        <f>最重要的表!P158</f>
        <v>5777</v>
      </c>
      <c r="L799" s="24">
        <f>最重要的表!Q158</f>
        <v>595</v>
      </c>
      <c r="M799" s="24">
        <f>最重要的表!R158</f>
        <v>289</v>
      </c>
      <c r="N799" s="24">
        <f>最重要的表!S158</f>
        <v>127</v>
      </c>
      <c r="O799" s="24">
        <f>最重要的表!T158</f>
        <v>13</v>
      </c>
      <c r="P799" s="24">
        <f>最重要的表!U158</f>
        <v>7</v>
      </c>
      <c r="Q799" s="24">
        <f t="shared" si="67"/>
        <v>15810</v>
      </c>
      <c r="R799" s="24">
        <f t="shared" si="68"/>
        <v>1622</v>
      </c>
      <c r="S799" s="24">
        <f t="shared" si="69"/>
        <v>842</v>
      </c>
      <c r="T799" s="1">
        <v>360</v>
      </c>
      <c r="U799" s="1">
        <v>0</v>
      </c>
      <c r="V799" s="1">
        <v>67000</v>
      </c>
    </row>
    <row r="800" spans="1:22" x14ac:dyDescent="0.25">
      <c r="A800" s="4">
        <f t="shared" si="70"/>
        <v>31323</v>
      </c>
      <c r="B800" s="1">
        <v>3</v>
      </c>
      <c r="C800" s="1" t="s">
        <v>29</v>
      </c>
      <c r="D800" s="1">
        <v>10</v>
      </c>
      <c r="E800" s="24" t="s">
        <v>158</v>
      </c>
      <c r="F800" s="1">
        <v>4</v>
      </c>
      <c r="G800" s="1">
        <v>0</v>
      </c>
      <c r="H800" s="1">
        <v>4</v>
      </c>
      <c r="I800" s="1">
        <v>20</v>
      </c>
      <c r="K800" s="24">
        <f>最重要的表!P159</f>
        <v>6379</v>
      </c>
      <c r="L800" s="24">
        <f>最重要的表!Q159</f>
        <v>657</v>
      </c>
      <c r="M800" s="24">
        <f>最重要的表!R159</f>
        <v>319</v>
      </c>
      <c r="N800" s="24">
        <f>最重要的表!S159</f>
        <v>136</v>
      </c>
      <c r="O800" s="24">
        <f>最重要的表!T159</f>
        <v>14</v>
      </c>
      <c r="P800" s="24">
        <f>最重要的表!U159</f>
        <v>7</v>
      </c>
      <c r="Q800" s="24">
        <f t="shared" ref="Q800:Q863" si="71">K800+N800*79</f>
        <v>17123</v>
      </c>
      <c r="R800" s="24">
        <f t="shared" ref="R800:R863" si="72">L800+O800*79</f>
        <v>1763</v>
      </c>
      <c r="S800" s="24">
        <f t="shared" ref="S800:S863" si="73">M800+P800*79</f>
        <v>872</v>
      </c>
      <c r="T800" s="1">
        <v>600</v>
      </c>
      <c r="U800" s="1">
        <v>1</v>
      </c>
      <c r="V800" s="1">
        <v>100000</v>
      </c>
    </row>
    <row r="801" spans="1:22" x14ac:dyDescent="0.25">
      <c r="A801" s="4">
        <f t="shared" si="70"/>
        <v>31324</v>
      </c>
      <c r="B801" s="1">
        <v>3</v>
      </c>
      <c r="C801" s="1" t="s">
        <v>29</v>
      </c>
      <c r="D801" s="1">
        <v>10</v>
      </c>
      <c r="E801" s="1" t="s">
        <v>51</v>
      </c>
      <c r="F801" s="1">
        <v>5</v>
      </c>
      <c r="G801" s="1">
        <v>1</v>
      </c>
      <c r="H801" s="1">
        <v>0</v>
      </c>
      <c r="I801" s="1">
        <v>20</v>
      </c>
      <c r="K801" s="6">
        <f>最重要的表!P160</f>
        <v>7942</v>
      </c>
      <c r="L801" s="7">
        <f>最重要的表!Q160</f>
        <v>818</v>
      </c>
      <c r="M801" s="8">
        <f>最重要的表!R160</f>
        <v>398</v>
      </c>
      <c r="N801" s="6">
        <f>最重要的表!S160</f>
        <v>146</v>
      </c>
      <c r="O801" s="7">
        <f>最重要的表!T160</f>
        <v>15</v>
      </c>
      <c r="P801" s="8">
        <f>最重要的表!U160</f>
        <v>8</v>
      </c>
      <c r="Q801" s="6">
        <f t="shared" si="71"/>
        <v>19476</v>
      </c>
      <c r="R801" s="7">
        <f t="shared" si="72"/>
        <v>2003</v>
      </c>
      <c r="S801" s="8">
        <f t="shared" si="73"/>
        <v>1030</v>
      </c>
      <c r="T801" s="6">
        <v>900</v>
      </c>
      <c r="U801" s="7">
        <v>0</v>
      </c>
      <c r="V801" s="8">
        <v>140000</v>
      </c>
    </row>
    <row r="802" spans="1:22" x14ac:dyDescent="0.25">
      <c r="A802" s="4">
        <f t="shared" si="70"/>
        <v>31325</v>
      </c>
      <c r="B802" s="1">
        <v>3</v>
      </c>
      <c r="C802" s="1" t="s">
        <v>29</v>
      </c>
      <c r="D802" s="1">
        <v>10</v>
      </c>
      <c r="E802" s="1" t="s">
        <v>375</v>
      </c>
      <c r="F802" s="1">
        <v>6</v>
      </c>
      <c r="G802" s="1">
        <v>1</v>
      </c>
      <c r="H802" s="1">
        <v>1</v>
      </c>
      <c r="I802" s="1">
        <v>20</v>
      </c>
      <c r="K802" s="1">
        <f>最重要的表!P161</f>
        <v>8903</v>
      </c>
      <c r="L802" s="1">
        <f>最重要的表!Q161</f>
        <v>917</v>
      </c>
      <c r="M802" s="1">
        <f>最重要的表!R161</f>
        <v>446</v>
      </c>
      <c r="N802" s="1">
        <f>最重要的表!S161</f>
        <v>166</v>
      </c>
      <c r="O802" s="1">
        <f>最重要的表!T161</f>
        <v>17</v>
      </c>
      <c r="P802" s="1">
        <f>最重要的表!U161</f>
        <v>9</v>
      </c>
      <c r="Q802" s="1">
        <f t="shared" si="71"/>
        <v>22017</v>
      </c>
      <c r="R802" s="1">
        <f t="shared" si="72"/>
        <v>2260</v>
      </c>
      <c r="S802" s="1">
        <f t="shared" si="73"/>
        <v>1157</v>
      </c>
      <c r="T802" s="1">
        <v>1500</v>
      </c>
      <c r="U802" s="1">
        <v>0</v>
      </c>
      <c r="V802" s="1">
        <v>210000</v>
      </c>
    </row>
    <row r="803" spans="1:22" x14ac:dyDescent="0.25">
      <c r="A803" s="4">
        <f t="shared" si="70"/>
        <v>31331</v>
      </c>
      <c r="B803" s="1">
        <v>3</v>
      </c>
      <c r="C803" s="1" t="s">
        <v>29</v>
      </c>
      <c r="D803" s="1">
        <v>10</v>
      </c>
      <c r="E803" s="1" t="s">
        <v>122</v>
      </c>
      <c r="F803" s="1">
        <v>7</v>
      </c>
      <c r="G803" s="1">
        <v>1</v>
      </c>
      <c r="H803" s="1">
        <v>2</v>
      </c>
      <c r="I803" s="1">
        <v>20</v>
      </c>
      <c r="K803" s="1">
        <f>最重要的表!P162</f>
        <v>9865</v>
      </c>
      <c r="L803" s="1">
        <f>最重要的表!Q162</f>
        <v>1016</v>
      </c>
      <c r="M803" s="1">
        <f>最重要的表!R162</f>
        <v>494</v>
      </c>
      <c r="N803" s="1">
        <f>最重要的表!S162</f>
        <v>185</v>
      </c>
      <c r="O803" s="1">
        <f>最重要的表!T162</f>
        <v>19</v>
      </c>
      <c r="P803" s="1">
        <f>最重要的表!U162</f>
        <v>10</v>
      </c>
      <c r="Q803" s="1">
        <f t="shared" si="71"/>
        <v>24480</v>
      </c>
      <c r="R803" s="1">
        <f t="shared" si="72"/>
        <v>2517</v>
      </c>
      <c r="S803" s="1">
        <f t="shared" si="73"/>
        <v>1284</v>
      </c>
      <c r="T803" s="1">
        <v>2100</v>
      </c>
      <c r="U803" s="1">
        <v>0</v>
      </c>
      <c r="V803" s="1">
        <v>270000</v>
      </c>
    </row>
    <row r="804" spans="1:22" x14ac:dyDescent="0.25">
      <c r="A804" s="4">
        <f t="shared" si="70"/>
        <v>31332</v>
      </c>
      <c r="B804" s="1">
        <v>3</v>
      </c>
      <c r="C804" s="1" t="s">
        <v>29</v>
      </c>
      <c r="D804" s="1">
        <v>10</v>
      </c>
      <c r="E804" s="1" t="s">
        <v>123</v>
      </c>
      <c r="F804" s="1">
        <v>8</v>
      </c>
      <c r="G804" s="1">
        <v>1</v>
      </c>
      <c r="H804" s="1">
        <v>3</v>
      </c>
      <c r="I804" s="1">
        <v>20</v>
      </c>
      <c r="K804" s="1">
        <f>最重要的表!P163</f>
        <v>10826</v>
      </c>
      <c r="L804" s="1">
        <f>最重要的表!Q163</f>
        <v>1115</v>
      </c>
      <c r="M804" s="1">
        <f>最重要的表!R163</f>
        <v>542</v>
      </c>
      <c r="N804" s="1">
        <f>最重要的表!S163</f>
        <v>204</v>
      </c>
      <c r="O804" s="1">
        <f>最重要的表!T163</f>
        <v>21</v>
      </c>
      <c r="P804" s="1">
        <f>最重要的表!U163</f>
        <v>11</v>
      </c>
      <c r="Q804" s="1">
        <f t="shared" si="71"/>
        <v>26942</v>
      </c>
      <c r="R804" s="1">
        <f t="shared" si="72"/>
        <v>2774</v>
      </c>
      <c r="S804" s="1">
        <f t="shared" si="73"/>
        <v>1411</v>
      </c>
      <c r="T804" s="1">
        <v>3000</v>
      </c>
      <c r="U804" s="1">
        <v>0</v>
      </c>
      <c r="V804" s="1">
        <v>360000</v>
      </c>
    </row>
    <row r="805" spans="1:22" x14ac:dyDescent="0.25">
      <c r="A805" s="4">
        <f t="shared" si="70"/>
        <v>31333</v>
      </c>
      <c r="B805" s="1">
        <v>3</v>
      </c>
      <c r="C805" s="1" t="s">
        <v>29</v>
      </c>
      <c r="D805" s="1">
        <v>10</v>
      </c>
      <c r="E805" s="1" t="s">
        <v>124</v>
      </c>
      <c r="F805" s="1">
        <v>9</v>
      </c>
      <c r="G805" s="1">
        <v>1</v>
      </c>
      <c r="H805" s="1">
        <v>4</v>
      </c>
      <c r="I805" s="1">
        <v>30</v>
      </c>
      <c r="K805" s="1">
        <f>最重要的表!P164</f>
        <v>11787</v>
      </c>
      <c r="L805" s="1">
        <f>最重要的表!Q164</f>
        <v>1214</v>
      </c>
      <c r="M805" s="1">
        <f>最重要的表!R164</f>
        <v>590</v>
      </c>
      <c r="N805" s="1">
        <f>最重要的表!S164</f>
        <v>224</v>
      </c>
      <c r="O805" s="1">
        <f>最重要的表!T164</f>
        <v>23</v>
      </c>
      <c r="P805" s="1">
        <f>最重要的表!U164</f>
        <v>12</v>
      </c>
      <c r="Q805" s="1">
        <f t="shared" si="71"/>
        <v>29483</v>
      </c>
      <c r="R805" s="1">
        <f t="shared" si="72"/>
        <v>3031</v>
      </c>
      <c r="S805" s="1">
        <f t="shared" si="73"/>
        <v>1538</v>
      </c>
      <c r="T805" s="1">
        <v>3900</v>
      </c>
      <c r="U805" s="1">
        <v>2</v>
      </c>
      <c r="V805" s="1">
        <v>450000</v>
      </c>
    </row>
    <row r="806" spans="1:22" x14ac:dyDescent="0.25">
      <c r="A806" s="4">
        <f t="shared" si="70"/>
        <v>31334</v>
      </c>
      <c r="B806" s="1">
        <v>3</v>
      </c>
      <c r="C806" s="1" t="s">
        <v>29</v>
      </c>
      <c r="D806" s="1">
        <v>10</v>
      </c>
      <c r="E806" s="1" t="s">
        <v>52</v>
      </c>
      <c r="F806" s="1">
        <v>10</v>
      </c>
      <c r="G806" s="1">
        <v>2</v>
      </c>
      <c r="H806" s="1">
        <v>0</v>
      </c>
      <c r="I806" s="1">
        <v>30</v>
      </c>
      <c r="K806" s="6">
        <f>最重要的表!P165</f>
        <v>14301</v>
      </c>
      <c r="L806" s="7">
        <f>最重要的表!Q165</f>
        <v>1473</v>
      </c>
      <c r="M806" s="8">
        <f>最重要的表!R165</f>
        <v>716</v>
      </c>
      <c r="N806" s="6">
        <f>最重要的表!S165</f>
        <v>263</v>
      </c>
      <c r="O806" s="7">
        <f>最重要的表!T165</f>
        <v>27</v>
      </c>
      <c r="P806" s="8">
        <f>最重要的表!U165</f>
        <v>14</v>
      </c>
      <c r="Q806" s="6">
        <f t="shared" si="71"/>
        <v>35078</v>
      </c>
      <c r="R806" s="7">
        <f t="shared" si="72"/>
        <v>3606</v>
      </c>
      <c r="S806" s="8">
        <f t="shared" si="73"/>
        <v>1822</v>
      </c>
      <c r="T806" s="6">
        <v>4500</v>
      </c>
      <c r="U806" s="7">
        <v>0</v>
      </c>
      <c r="V806" s="8">
        <v>580000</v>
      </c>
    </row>
    <row r="807" spans="1:22" x14ac:dyDescent="0.25">
      <c r="A807" s="4">
        <f t="shared" si="70"/>
        <v>31335</v>
      </c>
      <c r="B807" s="1">
        <v>3</v>
      </c>
      <c r="C807" s="1" t="s">
        <v>29</v>
      </c>
      <c r="D807" s="1">
        <v>10</v>
      </c>
      <c r="E807" s="1" t="s">
        <v>376</v>
      </c>
      <c r="F807" s="1">
        <v>11</v>
      </c>
      <c r="G807" s="1">
        <v>2</v>
      </c>
      <c r="H807" s="1">
        <v>1</v>
      </c>
      <c r="I807" s="1">
        <v>30</v>
      </c>
      <c r="K807" s="1">
        <f>最重要的表!P166</f>
        <v>15593</v>
      </c>
      <c r="L807" s="1">
        <f>最重要的表!Q166</f>
        <v>1606</v>
      </c>
      <c r="M807" s="1">
        <f>最重要的表!R166</f>
        <v>780</v>
      </c>
      <c r="N807" s="1">
        <f>最重要的表!S166</f>
        <v>292</v>
      </c>
      <c r="O807" s="1">
        <f>最重要的表!T166</f>
        <v>30</v>
      </c>
      <c r="P807" s="1">
        <f>最重要的表!U166</f>
        <v>15</v>
      </c>
      <c r="Q807" s="1">
        <f t="shared" si="71"/>
        <v>38661</v>
      </c>
      <c r="R807" s="1">
        <f t="shared" si="72"/>
        <v>3976</v>
      </c>
      <c r="S807" s="1">
        <f t="shared" si="73"/>
        <v>1965</v>
      </c>
      <c r="T807" s="1">
        <v>5100</v>
      </c>
      <c r="U807" s="1">
        <v>0</v>
      </c>
      <c r="V807" s="1">
        <v>730000</v>
      </c>
    </row>
    <row r="808" spans="1:22" x14ac:dyDescent="0.25">
      <c r="A808" s="4">
        <f t="shared" si="70"/>
        <v>31341</v>
      </c>
      <c r="B808" s="1">
        <v>3</v>
      </c>
      <c r="C808" s="1" t="s">
        <v>29</v>
      </c>
      <c r="D808" s="1">
        <v>10</v>
      </c>
      <c r="E808" s="1" t="s">
        <v>126</v>
      </c>
      <c r="F808" s="1">
        <v>12</v>
      </c>
      <c r="G808" s="1">
        <v>2</v>
      </c>
      <c r="H808" s="1">
        <v>2</v>
      </c>
      <c r="I808" s="1">
        <v>30</v>
      </c>
      <c r="K808" s="1">
        <f>最重要的表!P167</f>
        <v>16884</v>
      </c>
      <c r="L808" s="1">
        <f>最重要的表!Q167</f>
        <v>1739</v>
      </c>
      <c r="M808" s="1">
        <f>最重要的表!R167</f>
        <v>845</v>
      </c>
      <c r="N808" s="1">
        <f>最重要的表!S167</f>
        <v>321</v>
      </c>
      <c r="O808" s="1">
        <f>最重要的表!T167</f>
        <v>33</v>
      </c>
      <c r="P808" s="1">
        <f>最重要的表!U167</f>
        <v>17</v>
      </c>
      <c r="Q808" s="1">
        <f t="shared" si="71"/>
        <v>42243</v>
      </c>
      <c r="R808" s="1">
        <f t="shared" si="72"/>
        <v>4346</v>
      </c>
      <c r="S808" s="1">
        <f t="shared" si="73"/>
        <v>2188</v>
      </c>
      <c r="T808" s="1">
        <v>5400</v>
      </c>
      <c r="U808" s="1">
        <v>0</v>
      </c>
      <c r="V808" s="1">
        <v>870000</v>
      </c>
    </row>
    <row r="809" spans="1:22" x14ac:dyDescent="0.25">
      <c r="A809" s="4">
        <f t="shared" si="70"/>
        <v>31342</v>
      </c>
      <c r="B809" s="1">
        <v>3</v>
      </c>
      <c r="C809" s="1" t="s">
        <v>29</v>
      </c>
      <c r="D809" s="1">
        <v>10</v>
      </c>
      <c r="E809" s="1" t="s">
        <v>127</v>
      </c>
      <c r="F809" s="1">
        <v>13</v>
      </c>
      <c r="G809" s="1">
        <v>2</v>
      </c>
      <c r="H809" s="1">
        <v>3</v>
      </c>
      <c r="I809" s="1">
        <v>30</v>
      </c>
      <c r="K809" s="1">
        <f>最重要的表!P168</f>
        <v>18175</v>
      </c>
      <c r="L809" s="1">
        <f>最重要的表!Q168</f>
        <v>1872</v>
      </c>
      <c r="M809" s="1">
        <f>最重要的表!R168</f>
        <v>909</v>
      </c>
      <c r="N809" s="1">
        <f>最重要的表!S168</f>
        <v>350</v>
      </c>
      <c r="O809" s="1">
        <f>最重要的表!T168</f>
        <v>36</v>
      </c>
      <c r="P809" s="1">
        <f>最重要的表!U168</f>
        <v>18</v>
      </c>
      <c r="Q809" s="1">
        <f t="shared" si="71"/>
        <v>45825</v>
      </c>
      <c r="R809" s="1">
        <f t="shared" si="72"/>
        <v>4716</v>
      </c>
      <c r="S809" s="1">
        <f t="shared" si="73"/>
        <v>2331</v>
      </c>
      <c r="T809" s="1">
        <v>6000</v>
      </c>
      <c r="U809" s="1">
        <v>0</v>
      </c>
      <c r="V809" s="1">
        <v>1050000</v>
      </c>
    </row>
    <row r="810" spans="1:22" x14ac:dyDescent="0.25">
      <c r="A810" s="4">
        <f t="shared" si="70"/>
        <v>31343</v>
      </c>
      <c r="B810" s="1">
        <v>3</v>
      </c>
      <c r="C810" s="1" t="s">
        <v>29</v>
      </c>
      <c r="D810" s="1">
        <v>10</v>
      </c>
      <c r="E810" s="1" t="s">
        <v>128</v>
      </c>
      <c r="F810" s="1">
        <v>14</v>
      </c>
      <c r="G810" s="1">
        <v>2</v>
      </c>
      <c r="H810" s="1">
        <v>4</v>
      </c>
      <c r="I810" s="1">
        <v>40</v>
      </c>
      <c r="K810" s="1">
        <f>最重要的表!P169</f>
        <v>19467</v>
      </c>
      <c r="L810" s="1">
        <f>最重要的表!Q169</f>
        <v>2005</v>
      </c>
      <c r="M810" s="1">
        <f>最重要的表!R169</f>
        <v>974</v>
      </c>
      <c r="N810" s="1">
        <f>最重要的表!S169</f>
        <v>379</v>
      </c>
      <c r="O810" s="1">
        <f>最重要的表!T169</f>
        <v>39</v>
      </c>
      <c r="P810" s="1">
        <f>最重要的表!U169</f>
        <v>19</v>
      </c>
      <c r="Q810" s="1">
        <f t="shared" si="71"/>
        <v>49408</v>
      </c>
      <c r="R810" s="1">
        <f t="shared" si="72"/>
        <v>5086</v>
      </c>
      <c r="S810" s="1">
        <f t="shared" si="73"/>
        <v>2475</v>
      </c>
      <c r="T810" s="1">
        <v>6900</v>
      </c>
      <c r="U810" s="1">
        <v>4</v>
      </c>
      <c r="V810" s="1">
        <v>1270000</v>
      </c>
    </row>
    <row r="811" spans="1:22" x14ac:dyDescent="0.25">
      <c r="A811" s="4">
        <f t="shared" si="70"/>
        <v>31344</v>
      </c>
      <c r="B811" s="1">
        <v>3</v>
      </c>
      <c r="C811" s="1" t="s">
        <v>29</v>
      </c>
      <c r="D811" s="1">
        <v>10</v>
      </c>
      <c r="E811" s="1" t="s">
        <v>53</v>
      </c>
      <c r="F811" s="1">
        <v>15</v>
      </c>
      <c r="G811" s="1">
        <v>3</v>
      </c>
      <c r="H811" s="1">
        <v>0</v>
      </c>
      <c r="I811" s="1">
        <v>40</v>
      </c>
      <c r="K811" s="6">
        <f>最重要的表!P170</f>
        <v>22884</v>
      </c>
      <c r="L811" s="7">
        <f>最重要的表!Q170</f>
        <v>2357</v>
      </c>
      <c r="M811" s="8">
        <f>最重要的表!R170</f>
        <v>1145</v>
      </c>
      <c r="N811" s="6">
        <f>最重要的表!S170</f>
        <v>428</v>
      </c>
      <c r="O811" s="7">
        <f>最重要的表!T170</f>
        <v>44</v>
      </c>
      <c r="P811" s="8">
        <f>最重要的表!U170</f>
        <v>22</v>
      </c>
      <c r="Q811" s="6">
        <f t="shared" si="71"/>
        <v>56696</v>
      </c>
      <c r="R811" s="7">
        <f t="shared" si="72"/>
        <v>5833</v>
      </c>
      <c r="S811" s="8">
        <f t="shared" si="73"/>
        <v>2883</v>
      </c>
      <c r="T811" s="6">
        <v>8100</v>
      </c>
      <c r="U811" s="7">
        <v>0</v>
      </c>
      <c r="V811" s="8">
        <v>1500000</v>
      </c>
    </row>
    <row r="812" spans="1:22" x14ac:dyDescent="0.25">
      <c r="A812" s="4">
        <f t="shared" si="70"/>
        <v>31345</v>
      </c>
      <c r="B812" s="1">
        <v>3</v>
      </c>
      <c r="C812" s="1" t="s">
        <v>29</v>
      </c>
      <c r="D812" s="1">
        <v>10</v>
      </c>
      <c r="E812" s="1" t="s">
        <v>226</v>
      </c>
      <c r="F812" s="1">
        <v>16</v>
      </c>
      <c r="G812" s="1">
        <v>3</v>
      </c>
      <c r="H812" s="1">
        <v>1</v>
      </c>
      <c r="I812" s="1">
        <v>40</v>
      </c>
      <c r="K812" s="1">
        <f>最重要的表!P171</f>
        <v>23923</v>
      </c>
      <c r="L812" s="1">
        <f>最重要的表!Q171</f>
        <v>2464</v>
      </c>
      <c r="M812" s="1">
        <f>最重要的表!R171</f>
        <v>1197</v>
      </c>
      <c r="N812" s="1">
        <f>最重要的表!S171</f>
        <v>457</v>
      </c>
      <c r="O812" s="1">
        <f>最重要的表!T171</f>
        <v>47</v>
      </c>
      <c r="P812" s="1">
        <f>最重要的表!U171</f>
        <v>23</v>
      </c>
      <c r="Q812" s="1">
        <f t="shared" si="71"/>
        <v>60026</v>
      </c>
      <c r="R812" s="1">
        <f t="shared" si="72"/>
        <v>6177</v>
      </c>
      <c r="S812" s="1">
        <f t="shared" si="73"/>
        <v>3014</v>
      </c>
      <c r="T812" s="1">
        <v>9000</v>
      </c>
      <c r="U812" s="1">
        <v>0</v>
      </c>
      <c r="V812" s="1">
        <v>1760000</v>
      </c>
    </row>
    <row r="813" spans="1:22" x14ac:dyDescent="0.25">
      <c r="A813" s="4">
        <f t="shared" si="70"/>
        <v>31351</v>
      </c>
      <c r="B813" s="1">
        <v>3</v>
      </c>
      <c r="C813" s="1" t="s">
        <v>29</v>
      </c>
      <c r="D813" s="1">
        <v>10</v>
      </c>
      <c r="E813" s="1" t="s">
        <v>227</v>
      </c>
      <c r="F813" s="1">
        <v>17</v>
      </c>
      <c r="G813" s="1">
        <v>3</v>
      </c>
      <c r="H813" s="1">
        <v>2</v>
      </c>
      <c r="I813" s="1">
        <v>40</v>
      </c>
      <c r="K813" s="1">
        <f>最重要的表!P172</f>
        <v>24962</v>
      </c>
      <c r="L813" s="1">
        <f>最重要的表!Q172</f>
        <v>2571</v>
      </c>
      <c r="M813" s="1">
        <f>最重要的表!R172</f>
        <v>1249</v>
      </c>
      <c r="N813" s="1">
        <f>最重要的表!S172</f>
        <v>486</v>
      </c>
      <c r="O813" s="1">
        <f>最重要的表!T172</f>
        <v>50</v>
      </c>
      <c r="P813" s="1">
        <f>最重要的表!U172</f>
        <v>25</v>
      </c>
      <c r="Q813" s="1">
        <f t="shared" si="71"/>
        <v>63356</v>
      </c>
      <c r="R813" s="1">
        <f t="shared" si="72"/>
        <v>6521</v>
      </c>
      <c r="S813" s="1">
        <f t="shared" si="73"/>
        <v>3224</v>
      </c>
      <c r="T813" s="1">
        <v>10200</v>
      </c>
      <c r="U813" s="1">
        <v>0</v>
      </c>
      <c r="V813" s="1">
        <v>2000000</v>
      </c>
    </row>
    <row r="814" spans="1:22" x14ac:dyDescent="0.25">
      <c r="A814" s="4">
        <f t="shared" si="70"/>
        <v>31352</v>
      </c>
      <c r="B814" s="1">
        <v>3</v>
      </c>
      <c r="C814" s="1" t="s">
        <v>29</v>
      </c>
      <c r="D814" s="1">
        <v>10</v>
      </c>
      <c r="E814" s="1" t="s">
        <v>228</v>
      </c>
      <c r="F814" s="1">
        <v>18</v>
      </c>
      <c r="G814" s="1">
        <v>3</v>
      </c>
      <c r="H814" s="1">
        <v>3</v>
      </c>
      <c r="I814" s="1">
        <v>40</v>
      </c>
      <c r="K814" s="1">
        <f>最重要的表!P173</f>
        <v>26000</v>
      </c>
      <c r="L814" s="1">
        <f>最重要的表!Q173</f>
        <v>2678</v>
      </c>
      <c r="M814" s="1">
        <f>最重要的表!R173</f>
        <v>1300</v>
      </c>
      <c r="N814" s="1">
        <f>最重要的表!S173</f>
        <v>515</v>
      </c>
      <c r="O814" s="1">
        <f>最重要的表!T173</f>
        <v>53</v>
      </c>
      <c r="P814" s="1">
        <f>最重要的表!U173</f>
        <v>26</v>
      </c>
      <c r="Q814" s="1">
        <f t="shared" si="71"/>
        <v>66685</v>
      </c>
      <c r="R814" s="1">
        <f t="shared" si="72"/>
        <v>6865</v>
      </c>
      <c r="S814" s="1">
        <f t="shared" si="73"/>
        <v>3354</v>
      </c>
      <c r="T814" s="1">
        <v>11100</v>
      </c>
      <c r="U814" s="1">
        <v>0</v>
      </c>
      <c r="V814" s="1">
        <v>2300000</v>
      </c>
    </row>
    <row r="815" spans="1:22" x14ac:dyDescent="0.25">
      <c r="A815" s="4">
        <f t="shared" si="70"/>
        <v>31353</v>
      </c>
      <c r="B815" s="1">
        <v>3</v>
      </c>
      <c r="C815" s="1" t="s">
        <v>29</v>
      </c>
      <c r="D815" s="1">
        <v>10</v>
      </c>
      <c r="E815" s="1" t="s">
        <v>229</v>
      </c>
      <c r="F815" s="1">
        <v>19</v>
      </c>
      <c r="G815" s="1">
        <v>3</v>
      </c>
      <c r="H815" s="1">
        <v>4</v>
      </c>
      <c r="I815" s="1">
        <v>50</v>
      </c>
      <c r="K815" s="1">
        <f>最重要的表!P174</f>
        <v>27039</v>
      </c>
      <c r="L815" s="1">
        <f>最重要的表!Q174</f>
        <v>2785</v>
      </c>
      <c r="M815" s="1">
        <f>最重要的表!R174</f>
        <v>1352</v>
      </c>
      <c r="N815" s="1">
        <f>最重要的表!S174</f>
        <v>544</v>
      </c>
      <c r="O815" s="1">
        <f>最重要的表!T174</f>
        <v>56</v>
      </c>
      <c r="P815" s="1">
        <f>最重要的表!U174</f>
        <v>28</v>
      </c>
      <c r="Q815" s="1">
        <f t="shared" si="71"/>
        <v>70015</v>
      </c>
      <c r="R815" s="1">
        <f t="shared" si="72"/>
        <v>7209</v>
      </c>
      <c r="S815" s="1">
        <f t="shared" si="73"/>
        <v>3564</v>
      </c>
      <c r="T815" s="1">
        <v>12600</v>
      </c>
      <c r="U815" s="1">
        <v>6</v>
      </c>
      <c r="V815" s="1">
        <v>2600000</v>
      </c>
    </row>
    <row r="816" spans="1:22" x14ac:dyDescent="0.25">
      <c r="A816" s="4">
        <f t="shared" si="70"/>
        <v>31354</v>
      </c>
      <c r="B816" s="1">
        <v>3</v>
      </c>
      <c r="C816" s="1" t="s">
        <v>29</v>
      </c>
      <c r="D816" s="1">
        <v>10</v>
      </c>
      <c r="E816" s="1" t="s">
        <v>230</v>
      </c>
      <c r="F816" s="1">
        <v>20</v>
      </c>
      <c r="G816" s="1">
        <v>4</v>
      </c>
      <c r="H816" s="1">
        <v>0</v>
      </c>
      <c r="I816" s="1">
        <v>50</v>
      </c>
      <c r="K816" s="6">
        <f>最重要的表!P175</f>
        <v>29758</v>
      </c>
      <c r="L816" s="7">
        <f>最重要的表!Q175</f>
        <v>3065</v>
      </c>
      <c r="M816" s="8">
        <f>最重要的表!R175</f>
        <v>1488</v>
      </c>
      <c r="N816" s="6">
        <f>最重要的表!S175</f>
        <v>564</v>
      </c>
      <c r="O816" s="7">
        <f>最重要的表!T175</f>
        <v>58</v>
      </c>
      <c r="P816" s="8">
        <f>最重要的表!U175</f>
        <v>29</v>
      </c>
      <c r="Q816" s="6">
        <f t="shared" si="71"/>
        <v>74314</v>
      </c>
      <c r="R816" s="7">
        <f t="shared" si="72"/>
        <v>7647</v>
      </c>
      <c r="S816" s="8">
        <f t="shared" si="73"/>
        <v>3779</v>
      </c>
      <c r="T816" s="6">
        <v>14100</v>
      </c>
      <c r="U816" s="7">
        <v>0</v>
      </c>
      <c r="V816" s="8">
        <v>2900000</v>
      </c>
    </row>
    <row r="817" spans="1:22" x14ac:dyDescent="0.25">
      <c r="A817" s="4">
        <f t="shared" si="70"/>
        <v>31355</v>
      </c>
      <c r="B817" s="1">
        <v>3</v>
      </c>
      <c r="C817" s="1" t="s">
        <v>29</v>
      </c>
      <c r="D817" s="1">
        <v>10</v>
      </c>
      <c r="E817" s="1" t="s">
        <v>231</v>
      </c>
      <c r="F817" s="1">
        <v>21</v>
      </c>
      <c r="G817" s="1">
        <v>4</v>
      </c>
      <c r="H817" s="1">
        <v>1</v>
      </c>
      <c r="I817" s="1">
        <v>50</v>
      </c>
      <c r="K817" s="1">
        <f>最重要的表!P176</f>
        <v>31098</v>
      </c>
      <c r="L817" s="1">
        <f>最重要的表!Q176</f>
        <v>3203</v>
      </c>
      <c r="M817" s="1">
        <f>最重要的表!R176</f>
        <v>1555</v>
      </c>
      <c r="N817" s="1">
        <f>最重要的表!S176</f>
        <v>593</v>
      </c>
      <c r="O817" s="1">
        <f>最重要的表!T176</f>
        <v>61</v>
      </c>
      <c r="P817" s="1">
        <f>最重要的表!U176</f>
        <v>30</v>
      </c>
      <c r="Q817" s="1">
        <f t="shared" si="71"/>
        <v>77945</v>
      </c>
      <c r="R817" s="1">
        <f t="shared" si="72"/>
        <v>8022</v>
      </c>
      <c r="S817" s="1">
        <f t="shared" si="73"/>
        <v>3925</v>
      </c>
      <c r="T817" s="1">
        <v>15600</v>
      </c>
      <c r="U817" s="1">
        <v>0</v>
      </c>
      <c r="V817" s="1">
        <v>3200000</v>
      </c>
    </row>
    <row r="818" spans="1:22" x14ac:dyDescent="0.25">
      <c r="A818" s="4">
        <f t="shared" si="70"/>
        <v>31361</v>
      </c>
      <c r="B818" s="1">
        <v>3</v>
      </c>
      <c r="C818" s="1" t="s">
        <v>29</v>
      </c>
      <c r="D818" s="1">
        <v>10</v>
      </c>
      <c r="E818" s="1" t="s">
        <v>232</v>
      </c>
      <c r="F818" s="1">
        <v>22</v>
      </c>
      <c r="G818" s="1">
        <v>4</v>
      </c>
      <c r="H818" s="1">
        <v>2</v>
      </c>
      <c r="I818" s="1">
        <v>50</v>
      </c>
      <c r="K818" s="1">
        <f>最重要的表!P177</f>
        <v>32437</v>
      </c>
      <c r="L818" s="1">
        <f>最重要的表!Q177</f>
        <v>3341</v>
      </c>
      <c r="M818" s="1">
        <f>最重要的表!R177</f>
        <v>1622</v>
      </c>
      <c r="N818" s="1">
        <f>最重要的表!S177</f>
        <v>622</v>
      </c>
      <c r="O818" s="1">
        <f>最重要的表!T177</f>
        <v>64</v>
      </c>
      <c r="P818" s="1">
        <f>最重要的表!U177</f>
        <v>32</v>
      </c>
      <c r="Q818" s="1">
        <f t="shared" si="71"/>
        <v>81575</v>
      </c>
      <c r="R818" s="1">
        <f t="shared" si="72"/>
        <v>8397</v>
      </c>
      <c r="S818" s="1">
        <f t="shared" si="73"/>
        <v>4150</v>
      </c>
      <c r="T818" s="1">
        <v>17100</v>
      </c>
      <c r="U818" s="1">
        <v>0</v>
      </c>
      <c r="V818" s="1">
        <v>3600000</v>
      </c>
    </row>
    <row r="819" spans="1:22" x14ac:dyDescent="0.25">
      <c r="A819" s="4">
        <f t="shared" si="70"/>
        <v>31362</v>
      </c>
      <c r="B819" s="1">
        <v>3</v>
      </c>
      <c r="C819" s="1" t="s">
        <v>29</v>
      </c>
      <c r="D819" s="1">
        <v>10</v>
      </c>
      <c r="E819" s="1" t="s">
        <v>233</v>
      </c>
      <c r="F819" s="1">
        <v>23</v>
      </c>
      <c r="G819" s="1">
        <v>4</v>
      </c>
      <c r="H819" s="1">
        <v>3</v>
      </c>
      <c r="I819" s="1">
        <v>50</v>
      </c>
      <c r="K819" s="1">
        <f>最重要的表!P178</f>
        <v>33777</v>
      </c>
      <c r="L819" s="1">
        <f>最重要的表!Q178</f>
        <v>3479</v>
      </c>
      <c r="M819" s="1">
        <f>最重要的表!R178</f>
        <v>1689</v>
      </c>
      <c r="N819" s="1">
        <f>最重要的表!S178</f>
        <v>651</v>
      </c>
      <c r="O819" s="1">
        <f>最重要的表!T178</f>
        <v>67</v>
      </c>
      <c r="P819" s="1">
        <f>最重要的表!U178</f>
        <v>33</v>
      </c>
      <c r="Q819" s="1">
        <f t="shared" si="71"/>
        <v>85206</v>
      </c>
      <c r="R819" s="1">
        <f t="shared" si="72"/>
        <v>8772</v>
      </c>
      <c r="S819" s="1">
        <f t="shared" si="73"/>
        <v>4296</v>
      </c>
      <c r="T819" s="1">
        <v>18600</v>
      </c>
      <c r="U819" s="1">
        <v>0</v>
      </c>
      <c r="V819" s="1">
        <v>4000000</v>
      </c>
    </row>
    <row r="820" spans="1:22" x14ac:dyDescent="0.25">
      <c r="A820" s="4">
        <f t="shared" si="70"/>
        <v>31363</v>
      </c>
      <c r="B820" s="1">
        <v>3</v>
      </c>
      <c r="C820" s="1" t="s">
        <v>29</v>
      </c>
      <c r="D820" s="1">
        <v>10</v>
      </c>
      <c r="E820" s="1" t="s">
        <v>234</v>
      </c>
      <c r="F820" s="1">
        <v>24</v>
      </c>
      <c r="G820" s="1">
        <v>4</v>
      </c>
      <c r="H820" s="1">
        <v>4</v>
      </c>
      <c r="I820" s="1">
        <v>60</v>
      </c>
      <c r="K820" s="1">
        <f>最重要的表!P179</f>
        <v>35117</v>
      </c>
      <c r="L820" s="1">
        <f>最重要的表!Q179</f>
        <v>3617</v>
      </c>
      <c r="M820" s="1">
        <f>最重要的表!R179</f>
        <v>1756</v>
      </c>
      <c r="N820" s="1">
        <f>最重要的表!S179</f>
        <v>680</v>
      </c>
      <c r="O820" s="1">
        <f>最重要的表!T179</f>
        <v>70</v>
      </c>
      <c r="P820" s="1">
        <f>最重要的表!U179</f>
        <v>34</v>
      </c>
      <c r="Q820" s="1">
        <f t="shared" si="71"/>
        <v>88837</v>
      </c>
      <c r="R820" s="1">
        <f t="shared" si="72"/>
        <v>9147</v>
      </c>
      <c r="S820" s="1">
        <f t="shared" si="73"/>
        <v>4442</v>
      </c>
      <c r="T820" s="1">
        <v>20100</v>
      </c>
      <c r="U820" s="1">
        <v>8</v>
      </c>
      <c r="V820" s="1">
        <v>4400000</v>
      </c>
    </row>
    <row r="821" spans="1:22" x14ac:dyDescent="0.25">
      <c r="A821" s="4">
        <f t="shared" si="70"/>
        <v>31364</v>
      </c>
      <c r="B821" s="1">
        <v>3</v>
      </c>
      <c r="C821" s="1" t="s">
        <v>29</v>
      </c>
      <c r="D821" s="1">
        <v>10</v>
      </c>
      <c r="E821" s="1" t="s">
        <v>235</v>
      </c>
      <c r="F821" s="1">
        <v>25</v>
      </c>
      <c r="G821" s="1">
        <v>5</v>
      </c>
      <c r="H821" s="1">
        <v>0</v>
      </c>
      <c r="I821" s="1">
        <v>60</v>
      </c>
      <c r="K821" s="6">
        <f>最重要的表!P180</f>
        <v>38690</v>
      </c>
      <c r="L821" s="7">
        <f>最重要的表!Q180</f>
        <v>3985</v>
      </c>
      <c r="M821" s="8">
        <f>最重要的表!R180</f>
        <v>1935</v>
      </c>
      <c r="N821" s="6">
        <f>最重要的表!S180</f>
        <v>738</v>
      </c>
      <c r="O821" s="7">
        <f>最重要的表!T180</f>
        <v>76</v>
      </c>
      <c r="P821" s="8">
        <f>最重要的表!U180</f>
        <v>37</v>
      </c>
      <c r="Q821" s="6">
        <f t="shared" si="71"/>
        <v>96992</v>
      </c>
      <c r="R821" s="7">
        <f t="shared" si="72"/>
        <v>9989</v>
      </c>
      <c r="S821" s="8">
        <f t="shared" si="73"/>
        <v>4858</v>
      </c>
      <c r="T821" s="6">
        <v>21600</v>
      </c>
      <c r="U821" s="7">
        <v>0</v>
      </c>
      <c r="V821" s="8">
        <v>4800000</v>
      </c>
    </row>
    <row r="822" spans="1:22" x14ac:dyDescent="0.25">
      <c r="A822" s="4">
        <f t="shared" si="70"/>
        <v>31365</v>
      </c>
      <c r="B822" s="1">
        <v>3</v>
      </c>
      <c r="C822" s="1" t="s">
        <v>29</v>
      </c>
      <c r="D822" s="1">
        <v>10</v>
      </c>
      <c r="E822" s="1" t="s">
        <v>236</v>
      </c>
      <c r="F822" s="1">
        <v>26</v>
      </c>
      <c r="G822" s="1">
        <v>5</v>
      </c>
      <c r="H822" s="1">
        <v>1</v>
      </c>
      <c r="I822" s="1">
        <v>60</v>
      </c>
      <c r="K822" s="1">
        <f>最重要的表!P181</f>
        <v>40437</v>
      </c>
      <c r="L822" s="1">
        <f>最重要的表!Q181</f>
        <v>4165</v>
      </c>
      <c r="M822" s="1">
        <f>最重要的表!R181</f>
        <v>2022</v>
      </c>
      <c r="N822" s="1">
        <f>最重要的表!S181</f>
        <v>777</v>
      </c>
      <c r="O822" s="1">
        <f>最重要的表!T181</f>
        <v>80</v>
      </c>
      <c r="P822" s="1">
        <f>最重要的表!U181</f>
        <v>39</v>
      </c>
      <c r="Q822" s="1">
        <f t="shared" si="71"/>
        <v>101820</v>
      </c>
      <c r="R822" s="1">
        <f t="shared" si="72"/>
        <v>10485</v>
      </c>
      <c r="S822" s="1">
        <f t="shared" si="73"/>
        <v>5103</v>
      </c>
      <c r="T822" s="1">
        <v>23400</v>
      </c>
      <c r="U822" s="1">
        <v>0</v>
      </c>
      <c r="V822" s="1">
        <v>5200000</v>
      </c>
    </row>
    <row r="823" spans="1:22" x14ac:dyDescent="0.25">
      <c r="A823" s="4">
        <f t="shared" si="70"/>
        <v>31371</v>
      </c>
      <c r="B823" s="1">
        <v>3</v>
      </c>
      <c r="C823" s="1" t="s">
        <v>29</v>
      </c>
      <c r="D823" s="1">
        <v>10</v>
      </c>
      <c r="E823" s="1" t="s">
        <v>237</v>
      </c>
      <c r="F823" s="1">
        <v>27</v>
      </c>
      <c r="G823" s="1">
        <v>5</v>
      </c>
      <c r="H823" s="1">
        <v>2</v>
      </c>
      <c r="I823" s="1">
        <v>60</v>
      </c>
      <c r="K823" s="1">
        <f>最重要的表!P182</f>
        <v>42185</v>
      </c>
      <c r="L823" s="1">
        <f>最重要的表!Q182</f>
        <v>4345</v>
      </c>
      <c r="M823" s="1">
        <f>最重要的表!R182</f>
        <v>2110</v>
      </c>
      <c r="N823" s="1">
        <f>最重要的表!S182</f>
        <v>816</v>
      </c>
      <c r="O823" s="1">
        <f>最重要的表!T182</f>
        <v>84</v>
      </c>
      <c r="P823" s="1">
        <f>最重要的表!U182</f>
        <v>41</v>
      </c>
      <c r="Q823" s="1">
        <f t="shared" si="71"/>
        <v>106649</v>
      </c>
      <c r="R823" s="1">
        <f t="shared" si="72"/>
        <v>10981</v>
      </c>
      <c r="S823" s="1">
        <f t="shared" si="73"/>
        <v>5349</v>
      </c>
      <c r="T823" s="1">
        <v>25200</v>
      </c>
      <c r="U823" s="1">
        <v>0</v>
      </c>
      <c r="V823" s="1">
        <v>5600000</v>
      </c>
    </row>
    <row r="824" spans="1:22" x14ac:dyDescent="0.25">
      <c r="A824" s="4">
        <f t="shared" si="70"/>
        <v>31372</v>
      </c>
      <c r="B824" s="1">
        <v>3</v>
      </c>
      <c r="C824" s="1" t="s">
        <v>29</v>
      </c>
      <c r="D824" s="1">
        <v>10</v>
      </c>
      <c r="E824" s="1" t="s">
        <v>238</v>
      </c>
      <c r="F824" s="1">
        <v>28</v>
      </c>
      <c r="G824" s="1">
        <v>5</v>
      </c>
      <c r="H824" s="1">
        <v>3</v>
      </c>
      <c r="I824" s="1">
        <v>60</v>
      </c>
      <c r="K824" s="1">
        <f>最重要的表!P183</f>
        <v>43933</v>
      </c>
      <c r="L824" s="1">
        <f>最重要的表!Q183</f>
        <v>4525</v>
      </c>
      <c r="M824" s="1">
        <f>最重要的表!R183</f>
        <v>2197</v>
      </c>
      <c r="N824" s="1">
        <f>最重要的表!S183</f>
        <v>855</v>
      </c>
      <c r="O824" s="1">
        <f>最重要的表!T183</f>
        <v>88</v>
      </c>
      <c r="P824" s="1">
        <f>最重要的表!U183</f>
        <v>43</v>
      </c>
      <c r="Q824" s="1">
        <f t="shared" si="71"/>
        <v>111478</v>
      </c>
      <c r="R824" s="1">
        <f t="shared" si="72"/>
        <v>11477</v>
      </c>
      <c r="S824" s="1">
        <f t="shared" si="73"/>
        <v>5594</v>
      </c>
      <c r="T824" s="1">
        <v>27000</v>
      </c>
      <c r="U824" s="1">
        <v>0</v>
      </c>
      <c r="V824" s="1">
        <v>6000000</v>
      </c>
    </row>
    <row r="825" spans="1:22" x14ac:dyDescent="0.25">
      <c r="A825" s="4">
        <f t="shared" si="70"/>
        <v>31373</v>
      </c>
      <c r="B825" s="1">
        <v>3</v>
      </c>
      <c r="C825" s="1" t="s">
        <v>29</v>
      </c>
      <c r="D825" s="1">
        <v>10</v>
      </c>
      <c r="E825" s="1" t="s">
        <v>239</v>
      </c>
      <c r="F825" s="1">
        <v>29</v>
      </c>
      <c r="G825" s="1">
        <v>5</v>
      </c>
      <c r="H825" s="1">
        <v>4</v>
      </c>
      <c r="I825" s="1">
        <v>70</v>
      </c>
      <c r="K825" s="1">
        <f>最重要的表!P184</f>
        <v>45680</v>
      </c>
      <c r="L825" s="1">
        <f>最重要的表!Q184</f>
        <v>4705</v>
      </c>
      <c r="M825" s="1">
        <f>最重要的表!R184</f>
        <v>2284</v>
      </c>
      <c r="N825" s="1">
        <f>最重要的表!S184</f>
        <v>894</v>
      </c>
      <c r="O825" s="1">
        <f>最重要的表!T184</f>
        <v>92</v>
      </c>
      <c r="P825" s="1">
        <f>最重要的表!U184</f>
        <v>45</v>
      </c>
      <c r="Q825" s="1">
        <f t="shared" si="71"/>
        <v>116306</v>
      </c>
      <c r="R825" s="1">
        <f t="shared" si="72"/>
        <v>11973</v>
      </c>
      <c r="S825" s="1">
        <f t="shared" si="73"/>
        <v>5839</v>
      </c>
      <c r="T825" s="1">
        <v>28800</v>
      </c>
      <c r="U825" s="1">
        <v>10</v>
      </c>
      <c r="V825" s="1">
        <v>6400000</v>
      </c>
    </row>
    <row r="826" spans="1:22" x14ac:dyDescent="0.25">
      <c r="A826" s="4">
        <f t="shared" si="70"/>
        <v>31374</v>
      </c>
      <c r="B826" s="1">
        <v>3</v>
      </c>
      <c r="C826" s="1" t="s">
        <v>29</v>
      </c>
      <c r="D826" s="1">
        <v>10</v>
      </c>
      <c r="E826" s="1" t="s">
        <v>386</v>
      </c>
      <c r="F826" s="1">
        <v>30</v>
      </c>
      <c r="G826" s="1">
        <v>6</v>
      </c>
      <c r="H826" s="1">
        <v>0</v>
      </c>
      <c r="I826" s="1">
        <v>70</v>
      </c>
      <c r="K826" s="6">
        <f>最重要的表!P185</f>
        <v>50301</v>
      </c>
      <c r="L826" s="7">
        <f>最重要的表!Q185</f>
        <v>5181</v>
      </c>
      <c r="M826" s="8">
        <f>最重要的表!R185</f>
        <v>2516</v>
      </c>
      <c r="N826" s="6">
        <f>最重要的表!S185</f>
        <v>962</v>
      </c>
      <c r="O826" s="7">
        <f>最重要的表!T185</f>
        <v>99</v>
      </c>
      <c r="P826" s="8">
        <f>最重要的表!U185</f>
        <v>49</v>
      </c>
      <c r="Q826" s="6">
        <f t="shared" si="71"/>
        <v>126299</v>
      </c>
      <c r="R826" s="7">
        <f t="shared" si="72"/>
        <v>13002</v>
      </c>
      <c r="S826" s="8">
        <f t="shared" si="73"/>
        <v>6387</v>
      </c>
      <c r="T826" s="1">
        <v>30600</v>
      </c>
      <c r="U826" s="1">
        <v>0</v>
      </c>
      <c r="V826" s="8">
        <v>6800000</v>
      </c>
    </row>
    <row r="827" spans="1:22" x14ac:dyDescent="0.25">
      <c r="A827" s="4">
        <f t="shared" si="70"/>
        <v>31375</v>
      </c>
      <c r="B827" s="1">
        <v>3</v>
      </c>
      <c r="C827" s="1" t="s">
        <v>29</v>
      </c>
      <c r="D827" s="1">
        <v>10</v>
      </c>
      <c r="E827" s="1" t="s">
        <v>241</v>
      </c>
      <c r="F827" s="1">
        <v>31</v>
      </c>
      <c r="G827" s="1">
        <v>6</v>
      </c>
      <c r="H827" s="1">
        <v>1</v>
      </c>
      <c r="I827" s="1">
        <v>70</v>
      </c>
      <c r="K827" s="1">
        <f>最重要的表!P186</f>
        <v>52573</v>
      </c>
      <c r="L827" s="1">
        <f>最重要的表!Q186</f>
        <v>5415</v>
      </c>
      <c r="M827" s="1">
        <f>最重要的表!R186</f>
        <v>2629</v>
      </c>
      <c r="N827" s="1">
        <f>最重要的表!S186</f>
        <v>1010</v>
      </c>
      <c r="O827" s="1">
        <f>最重要的表!T186</f>
        <v>104</v>
      </c>
      <c r="P827" s="1">
        <f>最重要的表!U186</f>
        <v>51</v>
      </c>
      <c r="Q827" s="1">
        <f t="shared" si="71"/>
        <v>132363</v>
      </c>
      <c r="R827" s="1">
        <f t="shared" si="72"/>
        <v>13631</v>
      </c>
      <c r="S827" s="1">
        <f t="shared" si="73"/>
        <v>6658</v>
      </c>
      <c r="T827" s="1">
        <v>32400</v>
      </c>
      <c r="U827" s="1">
        <v>0</v>
      </c>
      <c r="V827" s="1">
        <v>7200000</v>
      </c>
    </row>
    <row r="828" spans="1:22" x14ac:dyDescent="0.25">
      <c r="A828" s="4">
        <f t="shared" si="70"/>
        <v>31381</v>
      </c>
      <c r="B828" s="1">
        <v>3</v>
      </c>
      <c r="C828" s="1" t="s">
        <v>29</v>
      </c>
      <c r="D828" s="1">
        <v>10</v>
      </c>
      <c r="E828" s="1" t="s">
        <v>242</v>
      </c>
      <c r="F828" s="1">
        <v>32</v>
      </c>
      <c r="G828" s="1">
        <v>6</v>
      </c>
      <c r="H828" s="1">
        <v>2</v>
      </c>
      <c r="I828" s="1">
        <v>70</v>
      </c>
      <c r="K828" s="1">
        <f>最重要的表!P187</f>
        <v>54845</v>
      </c>
      <c r="L828" s="1">
        <f>最重要的表!Q187</f>
        <v>5649</v>
      </c>
      <c r="M828" s="1">
        <f>最重要的表!R187</f>
        <v>2743</v>
      </c>
      <c r="N828" s="1">
        <f>最重要的表!S187</f>
        <v>1059</v>
      </c>
      <c r="O828" s="1">
        <f>最重要的表!T187</f>
        <v>109</v>
      </c>
      <c r="P828" s="1">
        <f>最重要的表!U187</f>
        <v>53</v>
      </c>
      <c r="Q828" s="1">
        <f t="shared" si="71"/>
        <v>138506</v>
      </c>
      <c r="R828" s="1">
        <f t="shared" si="72"/>
        <v>14260</v>
      </c>
      <c r="S828" s="1">
        <f t="shared" si="73"/>
        <v>6930</v>
      </c>
      <c r="T828" s="1">
        <v>34200</v>
      </c>
      <c r="U828" s="1">
        <v>0</v>
      </c>
      <c r="V828" s="1">
        <v>7600000</v>
      </c>
    </row>
    <row r="829" spans="1:22" x14ac:dyDescent="0.25">
      <c r="A829" s="4">
        <f t="shared" si="70"/>
        <v>31382</v>
      </c>
      <c r="B829" s="1">
        <v>3</v>
      </c>
      <c r="C829" s="1" t="s">
        <v>29</v>
      </c>
      <c r="D829" s="1">
        <v>10</v>
      </c>
      <c r="E829" s="1" t="s">
        <v>243</v>
      </c>
      <c r="F829" s="1">
        <v>33</v>
      </c>
      <c r="G829" s="1">
        <v>6</v>
      </c>
      <c r="H829" s="1">
        <v>3</v>
      </c>
      <c r="I829" s="1">
        <v>70</v>
      </c>
      <c r="K829" s="1">
        <f>最重要的表!P188</f>
        <v>57117</v>
      </c>
      <c r="L829" s="1">
        <f>最重要的表!Q188</f>
        <v>5883</v>
      </c>
      <c r="M829" s="1">
        <f>最重要的表!R188</f>
        <v>2856</v>
      </c>
      <c r="N829" s="1">
        <f>最重要的表!S188</f>
        <v>1107</v>
      </c>
      <c r="O829" s="1">
        <f>最重要的表!T188</f>
        <v>114</v>
      </c>
      <c r="P829" s="1">
        <f>最重要的表!U188</f>
        <v>56</v>
      </c>
      <c r="Q829" s="1">
        <f t="shared" si="71"/>
        <v>144570</v>
      </c>
      <c r="R829" s="1">
        <f t="shared" si="72"/>
        <v>14889</v>
      </c>
      <c r="S829" s="1">
        <f t="shared" si="73"/>
        <v>7280</v>
      </c>
      <c r="T829" s="1">
        <v>36000</v>
      </c>
      <c r="U829" s="1">
        <v>0</v>
      </c>
      <c r="V829" s="1">
        <v>8000000</v>
      </c>
    </row>
    <row r="830" spans="1:22" x14ac:dyDescent="0.25">
      <c r="A830" s="4">
        <f t="shared" si="70"/>
        <v>31383</v>
      </c>
      <c r="B830" s="1">
        <v>3</v>
      </c>
      <c r="C830" s="1" t="s">
        <v>29</v>
      </c>
      <c r="D830" s="1">
        <v>10</v>
      </c>
      <c r="E830" s="1" t="s">
        <v>244</v>
      </c>
      <c r="F830" s="1">
        <v>34</v>
      </c>
      <c r="G830" s="1">
        <v>6</v>
      </c>
      <c r="H830" s="1">
        <v>4</v>
      </c>
      <c r="I830" s="1">
        <v>80</v>
      </c>
      <c r="K830" s="1">
        <f>最重要的表!P189</f>
        <v>59389</v>
      </c>
      <c r="L830" s="1">
        <f>最重要的表!Q189</f>
        <v>6117</v>
      </c>
      <c r="M830" s="1">
        <f>最重要的表!R189</f>
        <v>2970</v>
      </c>
      <c r="N830" s="1">
        <f>最重要的表!S189</f>
        <v>1156</v>
      </c>
      <c r="O830" s="1">
        <f>最重要的表!T189</f>
        <v>119</v>
      </c>
      <c r="P830" s="1">
        <f>最重要的表!U189</f>
        <v>58</v>
      </c>
      <c r="Q830" s="1">
        <f t="shared" si="71"/>
        <v>150713</v>
      </c>
      <c r="R830" s="1">
        <f t="shared" si="72"/>
        <v>15518</v>
      </c>
      <c r="S830" s="1">
        <f t="shared" si="73"/>
        <v>7552</v>
      </c>
      <c r="T830" s="1">
        <v>36600</v>
      </c>
      <c r="U830" s="1">
        <v>12</v>
      </c>
      <c r="V830" s="1">
        <v>8000000</v>
      </c>
    </row>
    <row r="831" spans="1:22" x14ac:dyDescent="0.25">
      <c r="A831" s="4">
        <f t="shared" si="70"/>
        <v>31384</v>
      </c>
      <c r="B831" s="1">
        <v>3</v>
      </c>
      <c r="C831" s="1" t="s">
        <v>29</v>
      </c>
      <c r="D831" s="1">
        <v>10</v>
      </c>
      <c r="E831" s="1" t="s">
        <v>245</v>
      </c>
      <c r="F831" s="1">
        <v>35</v>
      </c>
      <c r="G831" s="1">
        <v>7</v>
      </c>
      <c r="H831" s="1">
        <v>0</v>
      </c>
      <c r="I831" s="1">
        <v>80</v>
      </c>
      <c r="K831" s="6">
        <f>最重要的表!P190</f>
        <v>65399</v>
      </c>
      <c r="L831" s="7">
        <f>最重要的表!Q190</f>
        <v>6736</v>
      </c>
      <c r="M831" s="8">
        <f>最重要的表!R190</f>
        <v>3270</v>
      </c>
      <c r="N831" s="6">
        <f>最重要的表!S190</f>
        <v>1253</v>
      </c>
      <c r="O831" s="7">
        <f>最重要的表!T190</f>
        <v>129</v>
      </c>
      <c r="P831" s="8">
        <f>最重要的表!U190</f>
        <v>63</v>
      </c>
      <c r="Q831" s="6">
        <f t="shared" si="71"/>
        <v>164386</v>
      </c>
      <c r="R831" s="7">
        <f t="shared" si="72"/>
        <v>16927</v>
      </c>
      <c r="S831" s="8">
        <f t="shared" si="73"/>
        <v>8247</v>
      </c>
      <c r="T831" s="1">
        <v>37200</v>
      </c>
      <c r="U831" s="1">
        <v>0</v>
      </c>
      <c r="V831" s="1">
        <v>8100000</v>
      </c>
    </row>
    <row r="832" spans="1:22" x14ac:dyDescent="0.25">
      <c r="A832" s="4">
        <f t="shared" si="70"/>
        <v>31385</v>
      </c>
      <c r="B832" s="1">
        <v>3</v>
      </c>
      <c r="C832" s="1" t="s">
        <v>29</v>
      </c>
      <c r="D832" s="1">
        <v>10</v>
      </c>
      <c r="E832" s="1" t="s">
        <v>246</v>
      </c>
      <c r="F832" s="1">
        <v>36</v>
      </c>
      <c r="G832" s="1">
        <v>7</v>
      </c>
      <c r="H832" s="1">
        <v>1</v>
      </c>
      <c r="I832" s="1">
        <v>80</v>
      </c>
      <c r="K832" s="1">
        <f>最重要的表!P191</f>
        <v>68350</v>
      </c>
      <c r="L832" s="1">
        <f>最重要的表!Q191</f>
        <v>7040</v>
      </c>
      <c r="M832" s="1">
        <f>最重要的表!R191</f>
        <v>3418</v>
      </c>
      <c r="N832" s="1">
        <f>最重要的表!S191</f>
        <v>1311</v>
      </c>
      <c r="O832" s="1">
        <f>最重要的表!T191</f>
        <v>135</v>
      </c>
      <c r="P832" s="1">
        <f>最重要的表!U191</f>
        <v>66</v>
      </c>
      <c r="Q832" s="1">
        <f t="shared" si="71"/>
        <v>171919</v>
      </c>
      <c r="R832" s="1">
        <f t="shared" si="72"/>
        <v>17705</v>
      </c>
      <c r="S832" s="1">
        <f t="shared" si="73"/>
        <v>8632</v>
      </c>
      <c r="T832" s="1">
        <v>37800</v>
      </c>
      <c r="U832" s="1">
        <v>0</v>
      </c>
      <c r="V832" s="1">
        <v>8200000</v>
      </c>
    </row>
    <row r="833" spans="1:22" x14ac:dyDescent="0.25">
      <c r="A833" s="4">
        <f t="shared" si="70"/>
        <v>31391</v>
      </c>
      <c r="B833" s="1">
        <v>3</v>
      </c>
      <c r="C833" s="1" t="s">
        <v>29</v>
      </c>
      <c r="D833" s="1">
        <v>10</v>
      </c>
      <c r="E833" s="1" t="s">
        <v>247</v>
      </c>
      <c r="F833" s="1">
        <v>37</v>
      </c>
      <c r="G833" s="1">
        <v>7</v>
      </c>
      <c r="H833" s="1">
        <v>2</v>
      </c>
      <c r="I833" s="1">
        <v>80</v>
      </c>
      <c r="K833" s="1">
        <f>最重要的表!P192</f>
        <v>71301</v>
      </c>
      <c r="L833" s="1">
        <f>最重要的表!Q192</f>
        <v>7344</v>
      </c>
      <c r="M833" s="1">
        <f>最重要的表!R192</f>
        <v>3566</v>
      </c>
      <c r="N833" s="1">
        <f>最重要的表!S192</f>
        <v>1369</v>
      </c>
      <c r="O833" s="1">
        <f>最重要的表!T192</f>
        <v>141</v>
      </c>
      <c r="P833" s="1">
        <f>最重要的表!U192</f>
        <v>69</v>
      </c>
      <c r="Q833" s="1">
        <f t="shared" si="71"/>
        <v>179452</v>
      </c>
      <c r="R833" s="1">
        <f t="shared" si="72"/>
        <v>18483</v>
      </c>
      <c r="S833" s="1">
        <f t="shared" si="73"/>
        <v>9017</v>
      </c>
      <c r="T833" s="1">
        <v>38400</v>
      </c>
      <c r="U833" s="1">
        <v>0</v>
      </c>
      <c r="V833" s="1">
        <v>8300000</v>
      </c>
    </row>
    <row r="834" spans="1:22" x14ac:dyDescent="0.25">
      <c r="A834" s="4">
        <f t="shared" si="70"/>
        <v>31392</v>
      </c>
      <c r="B834" s="1">
        <v>3</v>
      </c>
      <c r="C834" s="1" t="s">
        <v>29</v>
      </c>
      <c r="D834" s="1">
        <v>10</v>
      </c>
      <c r="E834" s="1" t="s">
        <v>248</v>
      </c>
      <c r="F834" s="1">
        <v>38</v>
      </c>
      <c r="G834" s="1">
        <v>7</v>
      </c>
      <c r="H834" s="1">
        <v>3</v>
      </c>
      <c r="I834" s="1">
        <v>80</v>
      </c>
      <c r="K834" s="1">
        <f>最重要的表!P193</f>
        <v>74253</v>
      </c>
      <c r="L834" s="1">
        <f>最重要的表!Q193</f>
        <v>7648</v>
      </c>
      <c r="M834" s="1">
        <f>最重要的表!R193</f>
        <v>3713</v>
      </c>
      <c r="N834" s="1">
        <f>最重要的表!S193</f>
        <v>1428</v>
      </c>
      <c r="O834" s="1">
        <f>最重要的表!T193</f>
        <v>147</v>
      </c>
      <c r="P834" s="1">
        <f>最重要的表!U193</f>
        <v>72</v>
      </c>
      <c r="Q834" s="1">
        <f t="shared" si="71"/>
        <v>187065</v>
      </c>
      <c r="R834" s="1">
        <f t="shared" si="72"/>
        <v>19261</v>
      </c>
      <c r="S834" s="1">
        <f t="shared" si="73"/>
        <v>9401</v>
      </c>
      <c r="T834" s="1">
        <v>39000</v>
      </c>
      <c r="U834" s="1">
        <v>0</v>
      </c>
      <c r="V834" s="1">
        <v>8400000</v>
      </c>
    </row>
    <row r="835" spans="1:22" x14ac:dyDescent="0.25">
      <c r="A835" s="4">
        <f t="shared" si="70"/>
        <v>31393</v>
      </c>
      <c r="B835" s="1">
        <v>3</v>
      </c>
      <c r="C835" s="1" t="s">
        <v>29</v>
      </c>
      <c r="D835" s="1">
        <v>10</v>
      </c>
      <c r="E835" s="1" t="s">
        <v>249</v>
      </c>
      <c r="F835" s="1">
        <v>39</v>
      </c>
      <c r="G835" s="1">
        <v>7</v>
      </c>
      <c r="H835" s="1">
        <v>4</v>
      </c>
      <c r="I835" s="1">
        <v>84</v>
      </c>
      <c r="K835" s="1">
        <f>最重要的表!P194</f>
        <v>77204</v>
      </c>
      <c r="L835" s="1">
        <f>最重要的表!Q194</f>
        <v>7952</v>
      </c>
      <c r="M835" s="1">
        <f>最重要的表!R194</f>
        <v>3861</v>
      </c>
      <c r="N835" s="1">
        <f>最重要的表!S194</f>
        <v>1486</v>
      </c>
      <c r="O835" s="1">
        <f>最重要的表!T194</f>
        <v>153</v>
      </c>
      <c r="P835" s="1">
        <f>最重要的表!U194</f>
        <v>75</v>
      </c>
      <c r="Q835" s="1">
        <f t="shared" si="71"/>
        <v>194598</v>
      </c>
      <c r="R835" s="1">
        <f t="shared" si="72"/>
        <v>20039</v>
      </c>
      <c r="S835" s="1">
        <f t="shared" si="73"/>
        <v>9786</v>
      </c>
      <c r="T835" s="1">
        <v>39600</v>
      </c>
      <c r="U835" s="1">
        <v>14</v>
      </c>
      <c r="V835" s="1">
        <v>8500000</v>
      </c>
    </row>
    <row r="836" spans="1:22" x14ac:dyDescent="0.25">
      <c r="A836" s="4">
        <f t="shared" si="70"/>
        <v>31394</v>
      </c>
      <c r="B836" s="1">
        <v>3</v>
      </c>
      <c r="C836" s="1" t="s">
        <v>29</v>
      </c>
      <c r="D836" s="1">
        <v>10</v>
      </c>
      <c r="E836" s="1" t="s">
        <v>250</v>
      </c>
      <c r="F836" s="1">
        <v>40</v>
      </c>
      <c r="G836" s="1">
        <v>8</v>
      </c>
      <c r="H836" s="1">
        <v>0</v>
      </c>
      <c r="I836" s="1">
        <v>84</v>
      </c>
      <c r="K836" s="6">
        <f>最重要的表!P195</f>
        <v>85020</v>
      </c>
      <c r="L836" s="7">
        <f>最重要的表!Q195</f>
        <v>8757</v>
      </c>
      <c r="M836" s="8">
        <f>最重要的表!R195</f>
        <v>4251</v>
      </c>
      <c r="N836" s="6">
        <f>最重要的表!S195</f>
        <v>1632</v>
      </c>
      <c r="O836" s="7">
        <f>最重要的表!T195</f>
        <v>168</v>
      </c>
      <c r="P836" s="8">
        <f>最重要的表!U195</f>
        <v>82</v>
      </c>
      <c r="Q836" s="6">
        <f t="shared" si="71"/>
        <v>213948</v>
      </c>
      <c r="R836" s="7">
        <f t="shared" si="72"/>
        <v>22029</v>
      </c>
      <c r="S836" s="8">
        <f t="shared" si="73"/>
        <v>10729</v>
      </c>
      <c r="T836" s="1">
        <v>40200</v>
      </c>
      <c r="U836" s="1">
        <v>0</v>
      </c>
      <c r="V836" s="1">
        <v>8600000</v>
      </c>
    </row>
    <row r="837" spans="1:22" x14ac:dyDescent="0.25">
      <c r="A837" s="4">
        <f t="shared" si="70"/>
        <v>31395</v>
      </c>
      <c r="B837" s="1">
        <v>3</v>
      </c>
      <c r="C837" s="1" t="s">
        <v>29</v>
      </c>
      <c r="D837" s="1">
        <v>10</v>
      </c>
      <c r="E837" s="1" t="s">
        <v>251</v>
      </c>
      <c r="F837" s="1">
        <v>41</v>
      </c>
      <c r="G837" s="1">
        <v>8</v>
      </c>
      <c r="H837" s="1">
        <v>1</v>
      </c>
      <c r="I837" s="1">
        <v>84</v>
      </c>
      <c r="K837" s="1">
        <f>最重要的表!P196</f>
        <v>88855</v>
      </c>
      <c r="L837" s="1">
        <f>最重要的表!Q196</f>
        <v>9152</v>
      </c>
      <c r="M837" s="1">
        <f>最重要的表!R196</f>
        <v>4443</v>
      </c>
      <c r="N837" s="1">
        <f>最重要的表!S196</f>
        <v>1709</v>
      </c>
      <c r="O837" s="1">
        <f>最重要的表!T196</f>
        <v>176</v>
      </c>
      <c r="P837" s="1">
        <f>最重要的表!U196</f>
        <v>86</v>
      </c>
      <c r="Q837" s="1">
        <f t="shared" si="71"/>
        <v>223866</v>
      </c>
      <c r="R837" s="1">
        <f t="shared" si="72"/>
        <v>23056</v>
      </c>
      <c r="S837" s="1">
        <f t="shared" si="73"/>
        <v>11237</v>
      </c>
      <c r="T837" s="1">
        <v>40800</v>
      </c>
      <c r="U837" s="1">
        <v>0</v>
      </c>
      <c r="V837" s="1">
        <v>8700000</v>
      </c>
    </row>
    <row r="838" spans="1:22" x14ac:dyDescent="0.25">
      <c r="A838" s="4">
        <f t="shared" si="70"/>
        <v>31401</v>
      </c>
      <c r="B838" s="1">
        <v>3</v>
      </c>
      <c r="C838" s="1" t="s">
        <v>29</v>
      </c>
      <c r="D838" s="1">
        <v>10</v>
      </c>
      <c r="E838" s="1" t="s">
        <v>252</v>
      </c>
      <c r="F838" s="1">
        <v>42</v>
      </c>
      <c r="G838" s="1">
        <v>8</v>
      </c>
      <c r="H838" s="1">
        <v>2</v>
      </c>
      <c r="I838" s="1">
        <v>84</v>
      </c>
      <c r="K838" s="1">
        <f>最重要的表!P197</f>
        <v>92690</v>
      </c>
      <c r="L838" s="1">
        <f>最重要的表!Q197</f>
        <v>9547</v>
      </c>
      <c r="M838" s="1">
        <f>最重要的表!R197</f>
        <v>4635</v>
      </c>
      <c r="N838" s="1">
        <f>最重要的表!S197</f>
        <v>1787</v>
      </c>
      <c r="O838" s="1">
        <f>最重要的表!T197</f>
        <v>184</v>
      </c>
      <c r="P838" s="1">
        <f>最重要的表!U197</f>
        <v>90</v>
      </c>
      <c r="Q838" s="1">
        <f t="shared" si="71"/>
        <v>233863</v>
      </c>
      <c r="R838" s="1">
        <f t="shared" si="72"/>
        <v>24083</v>
      </c>
      <c r="S838" s="1">
        <f t="shared" si="73"/>
        <v>11745</v>
      </c>
      <c r="T838" s="1">
        <v>41400</v>
      </c>
      <c r="U838" s="1">
        <v>0</v>
      </c>
      <c r="V838" s="1">
        <v>8800000</v>
      </c>
    </row>
    <row r="839" spans="1:22" x14ac:dyDescent="0.25">
      <c r="A839" s="4">
        <f t="shared" si="70"/>
        <v>31402</v>
      </c>
      <c r="B839" s="1">
        <v>3</v>
      </c>
      <c r="C839" s="1" t="s">
        <v>29</v>
      </c>
      <c r="D839" s="1">
        <v>10</v>
      </c>
      <c r="E839" s="1" t="s">
        <v>253</v>
      </c>
      <c r="F839" s="1">
        <v>43</v>
      </c>
      <c r="G839" s="1">
        <v>8</v>
      </c>
      <c r="H839" s="1">
        <v>3</v>
      </c>
      <c r="I839" s="1">
        <v>84</v>
      </c>
      <c r="K839" s="1">
        <f>最重要的表!P198</f>
        <v>96525</v>
      </c>
      <c r="L839" s="1">
        <f>最重要的表!Q198</f>
        <v>9942</v>
      </c>
      <c r="M839" s="1">
        <f>最重要的表!R198</f>
        <v>4827</v>
      </c>
      <c r="N839" s="1">
        <f>最重要的表!S198</f>
        <v>1865</v>
      </c>
      <c r="O839" s="1">
        <f>最重要的表!T198</f>
        <v>192</v>
      </c>
      <c r="P839" s="1">
        <f>最重要的表!U198</f>
        <v>94</v>
      </c>
      <c r="Q839" s="1">
        <f t="shared" si="71"/>
        <v>243860</v>
      </c>
      <c r="R839" s="1">
        <f t="shared" si="72"/>
        <v>25110</v>
      </c>
      <c r="S839" s="1">
        <f t="shared" si="73"/>
        <v>12253</v>
      </c>
      <c r="T839" s="1">
        <v>42000</v>
      </c>
      <c r="U839" s="1">
        <v>0</v>
      </c>
      <c r="V839" s="1">
        <v>8900000</v>
      </c>
    </row>
    <row r="840" spans="1:22" x14ac:dyDescent="0.25">
      <c r="A840" s="4">
        <f t="shared" si="70"/>
        <v>31403</v>
      </c>
      <c r="B840" s="1">
        <v>3</v>
      </c>
      <c r="C840" s="1" t="s">
        <v>29</v>
      </c>
      <c r="D840" s="1">
        <v>10</v>
      </c>
      <c r="E840" s="1" t="s">
        <v>254</v>
      </c>
      <c r="F840" s="1">
        <v>44</v>
      </c>
      <c r="G840" s="1">
        <v>8</v>
      </c>
      <c r="H840" s="1">
        <v>4</v>
      </c>
      <c r="I840" s="1">
        <v>87</v>
      </c>
      <c r="K840" s="1">
        <f>最重要的表!P199</f>
        <v>100360</v>
      </c>
      <c r="L840" s="1">
        <f>最重要的表!Q199</f>
        <v>10337</v>
      </c>
      <c r="M840" s="1">
        <f>最重要的表!R199</f>
        <v>5018</v>
      </c>
      <c r="N840" s="1">
        <f>最重要的表!S199</f>
        <v>1942</v>
      </c>
      <c r="O840" s="1">
        <f>最重要的表!T199</f>
        <v>200</v>
      </c>
      <c r="P840" s="1">
        <f>最重要的表!U199</f>
        <v>98</v>
      </c>
      <c r="Q840" s="1">
        <f t="shared" si="71"/>
        <v>253778</v>
      </c>
      <c r="R840" s="1">
        <f t="shared" si="72"/>
        <v>26137</v>
      </c>
      <c r="S840" s="1">
        <f t="shared" si="73"/>
        <v>12760</v>
      </c>
      <c r="T840" s="1">
        <v>42600</v>
      </c>
      <c r="U840" s="1">
        <v>16</v>
      </c>
      <c r="V840" s="1">
        <v>9000000</v>
      </c>
    </row>
    <row r="841" spans="1:22" x14ac:dyDescent="0.25">
      <c r="A841" s="4">
        <f t="shared" ref="A841:A904" si="74">A836+10</f>
        <v>31404</v>
      </c>
      <c r="B841" s="1">
        <v>3</v>
      </c>
      <c r="C841" s="1" t="s">
        <v>29</v>
      </c>
      <c r="D841" s="1">
        <v>10</v>
      </c>
      <c r="E841" s="1" t="s">
        <v>255</v>
      </c>
      <c r="F841" s="1">
        <v>45</v>
      </c>
      <c r="G841" s="1">
        <v>9</v>
      </c>
      <c r="H841" s="1">
        <v>0</v>
      </c>
      <c r="I841" s="1">
        <v>87</v>
      </c>
      <c r="K841" s="6">
        <f>最重要的表!P200</f>
        <v>110534</v>
      </c>
      <c r="L841" s="7">
        <f>最重要的表!Q200</f>
        <v>11385</v>
      </c>
      <c r="M841" s="8">
        <f>最重要的表!R200</f>
        <v>5527</v>
      </c>
      <c r="N841" s="6">
        <f>最重要的表!S200</f>
        <v>2127</v>
      </c>
      <c r="O841" s="7">
        <f>最重要的表!T200</f>
        <v>219</v>
      </c>
      <c r="P841" s="8">
        <f>最重要的表!U200</f>
        <v>107</v>
      </c>
      <c r="Q841" s="6">
        <f t="shared" si="71"/>
        <v>278567</v>
      </c>
      <c r="R841" s="7">
        <f t="shared" si="72"/>
        <v>28686</v>
      </c>
      <c r="S841" s="8">
        <f t="shared" si="73"/>
        <v>13980</v>
      </c>
      <c r="T841" s="1">
        <v>43200</v>
      </c>
      <c r="U841" s="1">
        <v>0</v>
      </c>
      <c r="V841" s="1">
        <v>9100000</v>
      </c>
    </row>
    <row r="842" spans="1:22" x14ac:dyDescent="0.25">
      <c r="A842" s="4">
        <f t="shared" si="74"/>
        <v>31405</v>
      </c>
      <c r="B842" s="1">
        <v>3</v>
      </c>
      <c r="C842" s="1" t="s">
        <v>29</v>
      </c>
      <c r="D842" s="1">
        <v>10</v>
      </c>
      <c r="E842" s="1" t="s">
        <v>256</v>
      </c>
      <c r="F842" s="1">
        <v>46</v>
      </c>
      <c r="G842" s="1">
        <v>9</v>
      </c>
      <c r="H842" s="1">
        <v>1</v>
      </c>
      <c r="I842" s="1">
        <v>87</v>
      </c>
      <c r="K842" s="1">
        <f>最重要的表!P201</f>
        <v>115515</v>
      </c>
      <c r="L842" s="1">
        <f>最重要的表!Q201</f>
        <v>11898</v>
      </c>
      <c r="M842" s="1">
        <f>最重要的表!R201</f>
        <v>5776</v>
      </c>
      <c r="N842" s="1">
        <f>最重要的表!S201</f>
        <v>2224</v>
      </c>
      <c r="O842" s="1">
        <f>最重要的表!T201</f>
        <v>229</v>
      </c>
      <c r="P842" s="1">
        <f>最重要的表!U201</f>
        <v>112</v>
      </c>
      <c r="Q842" s="1">
        <f t="shared" si="71"/>
        <v>291211</v>
      </c>
      <c r="R842" s="1">
        <f t="shared" si="72"/>
        <v>29989</v>
      </c>
      <c r="S842" s="1">
        <f t="shared" si="73"/>
        <v>14624</v>
      </c>
      <c r="T842" s="1">
        <v>43800</v>
      </c>
      <c r="U842" s="1">
        <v>0</v>
      </c>
      <c r="V842" s="1">
        <v>9200000</v>
      </c>
    </row>
    <row r="843" spans="1:22" x14ac:dyDescent="0.25">
      <c r="A843" s="4">
        <f t="shared" si="74"/>
        <v>31411</v>
      </c>
      <c r="B843" s="1">
        <v>3</v>
      </c>
      <c r="C843" s="1" t="s">
        <v>29</v>
      </c>
      <c r="D843" s="1">
        <v>10</v>
      </c>
      <c r="E843" s="1" t="s">
        <v>257</v>
      </c>
      <c r="F843" s="1">
        <v>47</v>
      </c>
      <c r="G843" s="1">
        <v>9</v>
      </c>
      <c r="H843" s="1">
        <v>2</v>
      </c>
      <c r="I843" s="1">
        <v>87</v>
      </c>
      <c r="K843" s="1">
        <f>最重要的表!P202</f>
        <v>120496</v>
      </c>
      <c r="L843" s="1">
        <f>最重要的表!Q202</f>
        <v>12411</v>
      </c>
      <c r="M843" s="1">
        <f>最重要的表!R202</f>
        <v>6025</v>
      </c>
      <c r="N843" s="1">
        <f>最重要的表!S202</f>
        <v>2321</v>
      </c>
      <c r="O843" s="1">
        <f>最重要的表!T202</f>
        <v>239</v>
      </c>
      <c r="P843" s="1">
        <f>最重要的表!U202</f>
        <v>117</v>
      </c>
      <c r="Q843" s="1">
        <f t="shared" si="71"/>
        <v>303855</v>
      </c>
      <c r="R843" s="1">
        <f t="shared" si="72"/>
        <v>31292</v>
      </c>
      <c r="S843" s="1">
        <f t="shared" si="73"/>
        <v>15268</v>
      </c>
      <c r="T843" s="1">
        <v>44400</v>
      </c>
      <c r="U843" s="1">
        <v>0</v>
      </c>
      <c r="V843" s="1">
        <v>9300000</v>
      </c>
    </row>
    <row r="844" spans="1:22" x14ac:dyDescent="0.25">
      <c r="A844" s="4">
        <f t="shared" si="74"/>
        <v>31412</v>
      </c>
      <c r="B844" s="1">
        <v>3</v>
      </c>
      <c r="C844" s="1" t="s">
        <v>29</v>
      </c>
      <c r="D844" s="1">
        <v>10</v>
      </c>
      <c r="E844" s="1" t="s">
        <v>258</v>
      </c>
      <c r="F844" s="1">
        <v>48</v>
      </c>
      <c r="G844" s="1">
        <v>9</v>
      </c>
      <c r="H844" s="1">
        <v>3</v>
      </c>
      <c r="I844" s="1">
        <v>87</v>
      </c>
      <c r="K844" s="1">
        <f>最重要的表!P203</f>
        <v>125476</v>
      </c>
      <c r="L844" s="1">
        <f>最重要的表!Q203</f>
        <v>12924</v>
      </c>
      <c r="M844" s="1">
        <f>最重要的表!R203</f>
        <v>6274</v>
      </c>
      <c r="N844" s="1">
        <f>最重要的表!S203</f>
        <v>2418</v>
      </c>
      <c r="O844" s="1">
        <f>最重要的表!T203</f>
        <v>249</v>
      </c>
      <c r="P844" s="1">
        <f>最重要的表!U203</f>
        <v>121</v>
      </c>
      <c r="Q844" s="1">
        <f t="shared" si="71"/>
        <v>316498</v>
      </c>
      <c r="R844" s="1">
        <f t="shared" si="72"/>
        <v>32595</v>
      </c>
      <c r="S844" s="1">
        <f t="shared" si="73"/>
        <v>15833</v>
      </c>
      <c r="T844" s="1">
        <v>45000</v>
      </c>
      <c r="U844" s="1">
        <v>0</v>
      </c>
      <c r="V844" s="1">
        <v>9400000</v>
      </c>
    </row>
    <row r="845" spans="1:22" x14ac:dyDescent="0.25">
      <c r="A845" s="4">
        <f t="shared" si="74"/>
        <v>31413</v>
      </c>
      <c r="B845" s="1">
        <v>3</v>
      </c>
      <c r="C845" s="1" t="s">
        <v>29</v>
      </c>
      <c r="D845" s="1">
        <v>10</v>
      </c>
      <c r="E845" s="1" t="s">
        <v>259</v>
      </c>
      <c r="F845" s="1">
        <v>49</v>
      </c>
      <c r="G845" s="1">
        <v>9</v>
      </c>
      <c r="H845" s="1">
        <v>4</v>
      </c>
      <c r="I845" s="1">
        <v>90</v>
      </c>
      <c r="K845" s="1">
        <f>最重要的表!P204</f>
        <v>130457</v>
      </c>
      <c r="L845" s="1">
        <f>最重要的表!Q204</f>
        <v>13437</v>
      </c>
      <c r="M845" s="1">
        <f>最重要的表!R204</f>
        <v>6523</v>
      </c>
      <c r="N845" s="1">
        <f>最重要的表!S204</f>
        <v>2515</v>
      </c>
      <c r="O845" s="1">
        <f>最重要的表!T204</f>
        <v>259</v>
      </c>
      <c r="P845" s="1">
        <f>最重要的表!U204</f>
        <v>126</v>
      </c>
      <c r="Q845" s="1">
        <f t="shared" si="71"/>
        <v>329142</v>
      </c>
      <c r="R845" s="1">
        <f t="shared" si="72"/>
        <v>33898</v>
      </c>
      <c r="S845" s="1">
        <f t="shared" si="73"/>
        <v>16477</v>
      </c>
      <c r="T845" s="1">
        <v>45600</v>
      </c>
      <c r="U845" s="1">
        <v>18</v>
      </c>
      <c r="V845" s="1">
        <v>9500000</v>
      </c>
    </row>
    <row r="846" spans="1:22" x14ac:dyDescent="0.25">
      <c r="A846" s="4">
        <f t="shared" si="74"/>
        <v>31414</v>
      </c>
      <c r="B846" s="1">
        <v>3</v>
      </c>
      <c r="C846" s="1" t="s">
        <v>29</v>
      </c>
      <c r="D846" s="1">
        <v>10</v>
      </c>
      <c r="E846" s="1" t="s">
        <v>260</v>
      </c>
      <c r="F846" s="1">
        <v>50</v>
      </c>
      <c r="G846" s="1">
        <v>10</v>
      </c>
      <c r="H846" s="1">
        <v>0</v>
      </c>
      <c r="I846" s="1">
        <v>0</v>
      </c>
      <c r="K846" s="6">
        <f>最重要的表!P205</f>
        <v>143700</v>
      </c>
      <c r="L846" s="7">
        <f>最重要的表!Q205</f>
        <v>14801</v>
      </c>
      <c r="M846" s="8">
        <f>最重要的表!R205</f>
        <v>7185</v>
      </c>
      <c r="N846" s="6">
        <f>最重要的表!S205</f>
        <v>2767</v>
      </c>
      <c r="O846" s="7">
        <f>最重要的表!T205</f>
        <v>285</v>
      </c>
      <c r="P846" s="8">
        <f>最重要的表!U205</f>
        <v>139</v>
      </c>
      <c r="Q846" s="6">
        <f t="shared" si="71"/>
        <v>362293</v>
      </c>
      <c r="R846" s="7">
        <f t="shared" si="72"/>
        <v>37316</v>
      </c>
      <c r="S846" s="8">
        <f t="shared" si="73"/>
        <v>18166</v>
      </c>
      <c r="T846" s="1">
        <v>0</v>
      </c>
      <c r="U846" s="1">
        <v>0</v>
      </c>
      <c r="V846" s="1">
        <v>0</v>
      </c>
    </row>
    <row r="847" spans="1:22" x14ac:dyDescent="0.25">
      <c r="A847" s="4">
        <f t="shared" si="74"/>
        <v>31415</v>
      </c>
      <c r="B847" s="1">
        <v>3</v>
      </c>
      <c r="C847" s="1" t="s">
        <v>29</v>
      </c>
      <c r="D847" s="1">
        <v>8</v>
      </c>
      <c r="E847" s="1" t="s">
        <v>377</v>
      </c>
      <c r="F847" s="1">
        <v>0</v>
      </c>
      <c r="G847" s="1">
        <v>0</v>
      </c>
      <c r="H847" s="1">
        <v>0</v>
      </c>
      <c r="I847" s="1">
        <v>1</v>
      </c>
      <c r="K847" s="6">
        <f>最重要的表!P206</f>
        <v>2651</v>
      </c>
      <c r="L847" s="7">
        <f>最重要的表!Q206</f>
        <v>273</v>
      </c>
      <c r="M847" s="8">
        <f>最重要的表!R206</f>
        <v>133</v>
      </c>
      <c r="N847" s="6">
        <f>最重要的表!S206</f>
        <v>49</v>
      </c>
      <c r="O847" s="7">
        <f>最重要的表!T206</f>
        <v>5</v>
      </c>
      <c r="P847" s="8">
        <f>最重要的表!U206</f>
        <v>3</v>
      </c>
      <c r="Q847" s="6">
        <f t="shared" si="71"/>
        <v>6522</v>
      </c>
      <c r="R847" s="7">
        <f t="shared" si="72"/>
        <v>668</v>
      </c>
      <c r="S847" s="8">
        <f t="shared" si="73"/>
        <v>370</v>
      </c>
      <c r="T847" s="6">
        <v>30</v>
      </c>
      <c r="U847" s="7">
        <v>0</v>
      </c>
      <c r="V847" s="8">
        <v>9000</v>
      </c>
    </row>
    <row r="848" spans="1:22" x14ac:dyDescent="0.25">
      <c r="A848" s="4">
        <f t="shared" si="74"/>
        <v>31421</v>
      </c>
      <c r="B848" s="1">
        <v>3</v>
      </c>
      <c r="C848" s="1" t="s">
        <v>29</v>
      </c>
      <c r="D848" s="1">
        <v>8</v>
      </c>
      <c r="E848" s="1" t="s">
        <v>378</v>
      </c>
      <c r="F848" s="1">
        <v>1</v>
      </c>
      <c r="G848" s="1">
        <v>0</v>
      </c>
      <c r="H848" s="1">
        <v>1</v>
      </c>
      <c r="I848" s="1">
        <v>5</v>
      </c>
      <c r="K848" s="1">
        <f>最重要的表!P207</f>
        <v>3049</v>
      </c>
      <c r="L848" s="1">
        <f>最重要的表!Q207</f>
        <v>314</v>
      </c>
      <c r="M848" s="1">
        <f>最重要的表!R207</f>
        <v>153</v>
      </c>
      <c r="N848" s="1">
        <f>最重要的表!S207</f>
        <v>59</v>
      </c>
      <c r="O848" s="1">
        <f>最重要的表!T207</f>
        <v>6</v>
      </c>
      <c r="P848" s="1">
        <f>最重要的表!U207</f>
        <v>3</v>
      </c>
      <c r="Q848" s="1">
        <f t="shared" si="71"/>
        <v>7710</v>
      </c>
      <c r="R848" s="1">
        <f t="shared" si="72"/>
        <v>788</v>
      </c>
      <c r="S848" s="1">
        <f t="shared" si="73"/>
        <v>390</v>
      </c>
      <c r="T848" s="1">
        <v>108</v>
      </c>
      <c r="U848" s="1">
        <v>0</v>
      </c>
      <c r="V848" s="1">
        <v>25000</v>
      </c>
    </row>
    <row r="849" spans="1:22" x14ac:dyDescent="0.25">
      <c r="A849" s="4">
        <f t="shared" si="74"/>
        <v>31422</v>
      </c>
      <c r="B849" s="1">
        <v>3</v>
      </c>
      <c r="C849" s="1" t="s">
        <v>29</v>
      </c>
      <c r="D849" s="1">
        <v>8</v>
      </c>
      <c r="E849" s="1" t="s">
        <v>130</v>
      </c>
      <c r="F849" s="1">
        <v>2</v>
      </c>
      <c r="G849" s="1">
        <v>0</v>
      </c>
      <c r="H849" s="1">
        <v>2</v>
      </c>
      <c r="I849" s="1">
        <v>5</v>
      </c>
      <c r="K849" s="1">
        <f>最重要的表!P208</f>
        <v>3447</v>
      </c>
      <c r="L849" s="1">
        <f>最重要的表!Q208</f>
        <v>355</v>
      </c>
      <c r="M849" s="1">
        <f>最重要的表!R208</f>
        <v>173</v>
      </c>
      <c r="N849" s="1">
        <f>最重要的表!S208</f>
        <v>68</v>
      </c>
      <c r="O849" s="1">
        <f>最重要的表!T208</f>
        <v>7</v>
      </c>
      <c r="P849" s="1">
        <f>最重要的表!U208</f>
        <v>4</v>
      </c>
      <c r="Q849" s="1">
        <f t="shared" si="71"/>
        <v>8819</v>
      </c>
      <c r="R849" s="1">
        <f t="shared" si="72"/>
        <v>908</v>
      </c>
      <c r="S849" s="1">
        <f t="shared" si="73"/>
        <v>489</v>
      </c>
      <c r="T849" s="1">
        <v>210</v>
      </c>
      <c r="U849" s="1">
        <v>0</v>
      </c>
      <c r="V849" s="1">
        <v>43000</v>
      </c>
    </row>
    <row r="850" spans="1:22" x14ac:dyDescent="0.25">
      <c r="A850" s="4">
        <f t="shared" si="74"/>
        <v>31423</v>
      </c>
      <c r="B850" s="1">
        <v>3</v>
      </c>
      <c r="C850" s="1" t="s">
        <v>29</v>
      </c>
      <c r="D850" s="1">
        <v>8</v>
      </c>
      <c r="E850" s="1" t="s">
        <v>159</v>
      </c>
      <c r="F850" s="1">
        <v>3</v>
      </c>
      <c r="G850" s="1">
        <v>0</v>
      </c>
      <c r="H850" s="1">
        <v>3</v>
      </c>
      <c r="I850" s="1">
        <v>5</v>
      </c>
      <c r="K850" s="1">
        <f>最重要的表!P209</f>
        <v>3845</v>
      </c>
      <c r="L850" s="1">
        <f>最重要的表!Q209</f>
        <v>396</v>
      </c>
      <c r="M850" s="1">
        <f>最重要的表!R209</f>
        <v>193</v>
      </c>
      <c r="N850" s="1">
        <f>最重要的表!S209</f>
        <v>78</v>
      </c>
      <c r="O850" s="1">
        <f>最重要的表!T209</f>
        <v>8</v>
      </c>
      <c r="P850" s="1">
        <f>最重要的表!U209</f>
        <v>4</v>
      </c>
      <c r="Q850" s="1">
        <f t="shared" si="71"/>
        <v>10007</v>
      </c>
      <c r="R850" s="1">
        <f t="shared" si="72"/>
        <v>1028</v>
      </c>
      <c r="S850" s="1">
        <f t="shared" si="73"/>
        <v>509</v>
      </c>
      <c r="T850" s="1">
        <v>360</v>
      </c>
      <c r="U850" s="1">
        <v>0</v>
      </c>
      <c r="V850" s="1">
        <v>67000</v>
      </c>
    </row>
    <row r="851" spans="1:22" x14ac:dyDescent="0.25">
      <c r="A851" s="4">
        <f t="shared" si="74"/>
        <v>31424</v>
      </c>
      <c r="B851" s="1">
        <v>3</v>
      </c>
      <c r="C851" s="1" t="s">
        <v>29</v>
      </c>
      <c r="D851" s="1">
        <v>8</v>
      </c>
      <c r="E851" s="1" t="s">
        <v>160</v>
      </c>
      <c r="F851" s="1">
        <v>4</v>
      </c>
      <c r="G851" s="1">
        <v>0</v>
      </c>
      <c r="H851" s="1">
        <v>4</v>
      </c>
      <c r="I851" s="1">
        <v>20</v>
      </c>
      <c r="K851" s="1">
        <f>最重要的表!P210</f>
        <v>4243</v>
      </c>
      <c r="L851" s="1">
        <f>最重要的表!Q210</f>
        <v>437</v>
      </c>
      <c r="M851" s="1">
        <f>最重要的表!R210</f>
        <v>213</v>
      </c>
      <c r="N851" s="1">
        <f>最重要的表!S210</f>
        <v>88</v>
      </c>
      <c r="O851" s="1">
        <f>最重要的表!T210</f>
        <v>9</v>
      </c>
      <c r="P851" s="1">
        <f>最重要的表!U210</f>
        <v>5</v>
      </c>
      <c r="Q851" s="1">
        <f t="shared" si="71"/>
        <v>11195</v>
      </c>
      <c r="R851" s="1">
        <f t="shared" si="72"/>
        <v>1148</v>
      </c>
      <c r="S851" s="1">
        <f t="shared" si="73"/>
        <v>608</v>
      </c>
      <c r="T851" s="1">
        <v>600</v>
      </c>
      <c r="U851" s="1">
        <v>1</v>
      </c>
      <c r="V851" s="1">
        <v>100000</v>
      </c>
    </row>
    <row r="852" spans="1:22" x14ac:dyDescent="0.25">
      <c r="A852" s="4">
        <f t="shared" si="74"/>
        <v>31425</v>
      </c>
      <c r="B852" s="1">
        <v>3</v>
      </c>
      <c r="C852" s="1" t="s">
        <v>29</v>
      </c>
      <c r="D852" s="1">
        <v>8</v>
      </c>
      <c r="E852" s="1" t="s">
        <v>55</v>
      </c>
      <c r="F852" s="1">
        <v>5</v>
      </c>
      <c r="G852" s="1">
        <v>1</v>
      </c>
      <c r="H852" s="1">
        <v>0</v>
      </c>
      <c r="I852" s="1">
        <v>20</v>
      </c>
      <c r="K852" s="6">
        <f>最重要的表!P211</f>
        <v>5301</v>
      </c>
      <c r="L852" s="7">
        <f>最重要的表!Q211</f>
        <v>546</v>
      </c>
      <c r="M852" s="8">
        <f>最重要的表!R211</f>
        <v>266</v>
      </c>
      <c r="N852" s="6">
        <f>最重要的表!S211</f>
        <v>98</v>
      </c>
      <c r="O852" s="7">
        <f>最重要的表!T211</f>
        <v>10</v>
      </c>
      <c r="P852" s="8">
        <f>最重要的表!U211</f>
        <v>5</v>
      </c>
      <c r="Q852" s="6">
        <f t="shared" si="71"/>
        <v>13043</v>
      </c>
      <c r="R852" s="7">
        <f t="shared" si="72"/>
        <v>1336</v>
      </c>
      <c r="S852" s="8">
        <f t="shared" si="73"/>
        <v>661</v>
      </c>
      <c r="T852" s="6">
        <v>900</v>
      </c>
      <c r="U852" s="7">
        <v>0</v>
      </c>
      <c r="V852" s="8">
        <v>140000</v>
      </c>
    </row>
    <row r="853" spans="1:22" x14ac:dyDescent="0.25">
      <c r="A853" s="4">
        <f t="shared" si="74"/>
        <v>31431</v>
      </c>
      <c r="B853" s="1">
        <v>3</v>
      </c>
      <c r="C853" s="1" t="s">
        <v>29</v>
      </c>
      <c r="D853" s="1">
        <v>8</v>
      </c>
      <c r="E853" s="1" t="s">
        <v>379</v>
      </c>
      <c r="F853" s="1">
        <v>6</v>
      </c>
      <c r="G853" s="1">
        <v>1</v>
      </c>
      <c r="H853" s="1">
        <v>1</v>
      </c>
      <c r="I853" s="1">
        <v>20</v>
      </c>
      <c r="K853" s="1">
        <f>最重要的表!P212</f>
        <v>5942</v>
      </c>
      <c r="L853" s="1">
        <f>最重要的表!Q212</f>
        <v>612</v>
      </c>
      <c r="M853" s="1">
        <f>最重要的表!R212</f>
        <v>298</v>
      </c>
      <c r="N853" s="1">
        <f>最重要的表!S212</f>
        <v>117</v>
      </c>
      <c r="O853" s="1">
        <f>最重要的表!T212</f>
        <v>12</v>
      </c>
      <c r="P853" s="1">
        <f>最重要的表!U212</f>
        <v>6</v>
      </c>
      <c r="Q853" s="1">
        <f t="shared" si="71"/>
        <v>15185</v>
      </c>
      <c r="R853" s="1">
        <f t="shared" si="72"/>
        <v>1560</v>
      </c>
      <c r="S853" s="1">
        <f t="shared" si="73"/>
        <v>772</v>
      </c>
      <c r="T853" s="1">
        <v>1500</v>
      </c>
      <c r="U853" s="1">
        <v>0</v>
      </c>
      <c r="V853" s="1">
        <v>210000</v>
      </c>
    </row>
    <row r="854" spans="1:22" x14ac:dyDescent="0.25">
      <c r="A854" s="4">
        <f t="shared" si="74"/>
        <v>31432</v>
      </c>
      <c r="B854" s="1">
        <v>3</v>
      </c>
      <c r="C854" s="1" t="s">
        <v>29</v>
      </c>
      <c r="D854" s="1">
        <v>8</v>
      </c>
      <c r="E854" s="1" t="s">
        <v>132</v>
      </c>
      <c r="F854" s="1">
        <v>7</v>
      </c>
      <c r="G854" s="1">
        <v>1</v>
      </c>
      <c r="H854" s="1">
        <v>2</v>
      </c>
      <c r="I854" s="1">
        <v>20</v>
      </c>
      <c r="K854" s="1">
        <f>最重要的表!P213</f>
        <v>6583</v>
      </c>
      <c r="L854" s="1">
        <f>最重要的表!Q213</f>
        <v>678</v>
      </c>
      <c r="M854" s="1">
        <f>最重要的表!R213</f>
        <v>330</v>
      </c>
      <c r="N854" s="1">
        <f>最重要的表!S213</f>
        <v>136</v>
      </c>
      <c r="O854" s="1">
        <f>最重要的表!T213</f>
        <v>14</v>
      </c>
      <c r="P854" s="1">
        <f>最重要的表!U213</f>
        <v>7</v>
      </c>
      <c r="Q854" s="1">
        <f t="shared" si="71"/>
        <v>17327</v>
      </c>
      <c r="R854" s="1">
        <f t="shared" si="72"/>
        <v>1784</v>
      </c>
      <c r="S854" s="1">
        <f t="shared" si="73"/>
        <v>883</v>
      </c>
      <c r="T854" s="1">
        <v>2100</v>
      </c>
      <c r="U854" s="1">
        <v>0</v>
      </c>
      <c r="V854" s="1">
        <v>270000</v>
      </c>
    </row>
    <row r="855" spans="1:22" x14ac:dyDescent="0.25">
      <c r="A855" s="4">
        <f t="shared" si="74"/>
        <v>31433</v>
      </c>
      <c r="B855" s="1">
        <v>3</v>
      </c>
      <c r="C855" s="1" t="s">
        <v>29</v>
      </c>
      <c r="D855" s="1">
        <v>8</v>
      </c>
      <c r="E855" s="1" t="s">
        <v>133</v>
      </c>
      <c r="F855" s="1">
        <v>8</v>
      </c>
      <c r="G855" s="1">
        <v>1</v>
      </c>
      <c r="H855" s="1">
        <v>3</v>
      </c>
      <c r="I855" s="1">
        <v>20</v>
      </c>
      <c r="K855" s="1">
        <f>最重要的表!P214</f>
        <v>7224</v>
      </c>
      <c r="L855" s="1">
        <f>最重要的表!Q214</f>
        <v>744</v>
      </c>
      <c r="M855" s="1">
        <f>最重要的表!R214</f>
        <v>362</v>
      </c>
      <c r="N855" s="1">
        <f>最重要的表!S214</f>
        <v>156</v>
      </c>
      <c r="O855" s="1">
        <f>最重要的表!T214</f>
        <v>16</v>
      </c>
      <c r="P855" s="1">
        <f>最重要的表!U214</f>
        <v>8</v>
      </c>
      <c r="Q855" s="1">
        <f t="shared" si="71"/>
        <v>19548</v>
      </c>
      <c r="R855" s="1">
        <f t="shared" si="72"/>
        <v>2008</v>
      </c>
      <c r="S855" s="1">
        <f t="shared" si="73"/>
        <v>994</v>
      </c>
      <c r="T855" s="1">
        <v>3000</v>
      </c>
      <c r="U855" s="1">
        <v>0</v>
      </c>
      <c r="V855" s="1">
        <v>360000</v>
      </c>
    </row>
    <row r="856" spans="1:22" x14ac:dyDescent="0.25">
      <c r="A856" s="4">
        <f t="shared" si="74"/>
        <v>31434</v>
      </c>
      <c r="B856" s="1">
        <v>3</v>
      </c>
      <c r="C856" s="1" t="s">
        <v>29</v>
      </c>
      <c r="D856" s="1">
        <v>8</v>
      </c>
      <c r="E856" s="1" t="s">
        <v>134</v>
      </c>
      <c r="F856" s="1">
        <v>9</v>
      </c>
      <c r="G856" s="1">
        <v>1</v>
      </c>
      <c r="H856" s="1">
        <v>4</v>
      </c>
      <c r="I856" s="1">
        <v>30</v>
      </c>
      <c r="K856" s="1">
        <f>最重要的表!P215</f>
        <v>7865</v>
      </c>
      <c r="L856" s="1">
        <f>最重要的表!Q215</f>
        <v>810</v>
      </c>
      <c r="M856" s="1">
        <f>最重要的表!R215</f>
        <v>394</v>
      </c>
      <c r="N856" s="1">
        <f>最重要的表!S215</f>
        <v>175</v>
      </c>
      <c r="O856" s="1">
        <f>最重要的表!T215</f>
        <v>18</v>
      </c>
      <c r="P856" s="1">
        <f>最重要的表!U215</f>
        <v>9</v>
      </c>
      <c r="Q856" s="1">
        <f t="shared" si="71"/>
        <v>21690</v>
      </c>
      <c r="R856" s="1">
        <f t="shared" si="72"/>
        <v>2232</v>
      </c>
      <c r="S856" s="1">
        <f t="shared" si="73"/>
        <v>1105</v>
      </c>
      <c r="T856" s="1">
        <v>3900</v>
      </c>
      <c r="U856" s="1">
        <v>2</v>
      </c>
      <c r="V856" s="1">
        <v>450000</v>
      </c>
    </row>
    <row r="857" spans="1:22" x14ac:dyDescent="0.25">
      <c r="A857" s="4">
        <f t="shared" si="74"/>
        <v>31435</v>
      </c>
      <c r="B857" s="1">
        <v>3</v>
      </c>
      <c r="C857" s="1" t="s">
        <v>29</v>
      </c>
      <c r="D857" s="1">
        <v>8</v>
      </c>
      <c r="E857" s="1" t="s">
        <v>56</v>
      </c>
      <c r="F857" s="1">
        <v>10</v>
      </c>
      <c r="G857" s="1">
        <v>2</v>
      </c>
      <c r="H857" s="1">
        <v>0</v>
      </c>
      <c r="I857" s="1">
        <v>30</v>
      </c>
      <c r="K857" s="6">
        <f>最重要的表!P216</f>
        <v>9544</v>
      </c>
      <c r="L857" s="7">
        <f>最重要的表!Q216</f>
        <v>983</v>
      </c>
      <c r="M857" s="8">
        <f>最重要的表!R216</f>
        <v>478</v>
      </c>
      <c r="N857" s="6">
        <f>最重要的表!S216</f>
        <v>175</v>
      </c>
      <c r="O857" s="7">
        <f>最重要的表!T216</f>
        <v>18</v>
      </c>
      <c r="P857" s="8">
        <f>最重要的表!U216</f>
        <v>9</v>
      </c>
      <c r="Q857" s="6">
        <f t="shared" si="71"/>
        <v>23369</v>
      </c>
      <c r="R857" s="7">
        <f t="shared" si="72"/>
        <v>2405</v>
      </c>
      <c r="S857" s="8">
        <f t="shared" si="73"/>
        <v>1189</v>
      </c>
      <c r="T857" s="6">
        <v>4500</v>
      </c>
      <c r="U857" s="7">
        <v>0</v>
      </c>
      <c r="V857" s="8">
        <v>580000</v>
      </c>
    </row>
    <row r="858" spans="1:22" ht="14.25" customHeight="1" x14ac:dyDescent="0.25">
      <c r="A858" s="4">
        <f t="shared" si="74"/>
        <v>31441</v>
      </c>
      <c r="B858" s="1">
        <v>3</v>
      </c>
      <c r="C858" s="1" t="s">
        <v>29</v>
      </c>
      <c r="D858" s="1">
        <v>8</v>
      </c>
      <c r="E858" s="1" t="s">
        <v>380</v>
      </c>
      <c r="F858" s="1">
        <v>11</v>
      </c>
      <c r="G858" s="1">
        <v>2</v>
      </c>
      <c r="H858" s="1">
        <v>1</v>
      </c>
      <c r="I858" s="1">
        <v>30</v>
      </c>
      <c r="K858" s="1">
        <f>最重要的表!P217</f>
        <v>10408</v>
      </c>
      <c r="L858" s="1">
        <f>最重要的表!Q217</f>
        <v>1072</v>
      </c>
      <c r="M858" s="1">
        <f>最重要的表!R217</f>
        <v>521</v>
      </c>
      <c r="N858" s="1">
        <f>最重要的表!S217</f>
        <v>195</v>
      </c>
      <c r="O858" s="1">
        <f>最重要的表!T217</f>
        <v>20</v>
      </c>
      <c r="P858" s="1">
        <f>最重要的表!U217</f>
        <v>10</v>
      </c>
      <c r="Q858" s="1">
        <f t="shared" si="71"/>
        <v>25813</v>
      </c>
      <c r="R858" s="1">
        <f t="shared" si="72"/>
        <v>2652</v>
      </c>
      <c r="S858" s="1">
        <f t="shared" si="73"/>
        <v>1311</v>
      </c>
      <c r="T858" s="1">
        <v>5100</v>
      </c>
      <c r="U858" s="1">
        <v>0</v>
      </c>
      <c r="V858" s="1">
        <v>730000</v>
      </c>
    </row>
    <row r="859" spans="1:22" x14ac:dyDescent="0.25">
      <c r="A859" s="4">
        <f t="shared" si="74"/>
        <v>31442</v>
      </c>
      <c r="B859" s="1">
        <v>3</v>
      </c>
      <c r="C859" s="1" t="s">
        <v>29</v>
      </c>
      <c r="D859" s="1">
        <v>8</v>
      </c>
      <c r="E859" s="1" t="s">
        <v>136</v>
      </c>
      <c r="F859" s="1">
        <v>12</v>
      </c>
      <c r="G859" s="1">
        <v>2</v>
      </c>
      <c r="H859" s="1">
        <v>2</v>
      </c>
      <c r="I859" s="1">
        <v>30</v>
      </c>
      <c r="K859" s="1">
        <f>最重要的表!P218</f>
        <v>11272</v>
      </c>
      <c r="L859" s="1">
        <f>最重要的表!Q218</f>
        <v>1161</v>
      </c>
      <c r="M859" s="1">
        <f>最重要的表!R218</f>
        <v>564</v>
      </c>
      <c r="N859" s="1">
        <f>最重要的表!S218</f>
        <v>214</v>
      </c>
      <c r="O859" s="1">
        <f>最重要的表!T218</f>
        <v>22</v>
      </c>
      <c r="P859" s="1">
        <f>最重要的表!U218</f>
        <v>11</v>
      </c>
      <c r="Q859" s="1">
        <f t="shared" si="71"/>
        <v>28178</v>
      </c>
      <c r="R859" s="1">
        <f t="shared" si="72"/>
        <v>2899</v>
      </c>
      <c r="S859" s="1">
        <f t="shared" si="73"/>
        <v>1433</v>
      </c>
      <c r="T859" s="1">
        <v>5400</v>
      </c>
      <c r="U859" s="1">
        <v>0</v>
      </c>
      <c r="V859" s="1">
        <v>870000</v>
      </c>
    </row>
    <row r="860" spans="1:22" x14ac:dyDescent="0.25">
      <c r="A860" s="4">
        <f t="shared" si="74"/>
        <v>31443</v>
      </c>
      <c r="B860" s="1">
        <v>3</v>
      </c>
      <c r="C860" s="1" t="s">
        <v>29</v>
      </c>
      <c r="D860" s="1">
        <v>8</v>
      </c>
      <c r="E860" s="1" t="s">
        <v>137</v>
      </c>
      <c r="F860" s="1">
        <v>13</v>
      </c>
      <c r="G860" s="1">
        <v>2</v>
      </c>
      <c r="H860" s="1">
        <v>3</v>
      </c>
      <c r="I860" s="1">
        <v>30</v>
      </c>
      <c r="K860" s="1">
        <f>最重要的表!P219</f>
        <v>12136</v>
      </c>
      <c r="L860" s="1">
        <f>最重要的表!Q219</f>
        <v>1250</v>
      </c>
      <c r="M860" s="1">
        <f>最重要的表!R219</f>
        <v>607</v>
      </c>
      <c r="N860" s="1">
        <f>最重要的表!S219</f>
        <v>234</v>
      </c>
      <c r="O860" s="1">
        <f>最重要的表!T219</f>
        <v>24</v>
      </c>
      <c r="P860" s="1">
        <f>最重要的表!U219</f>
        <v>12</v>
      </c>
      <c r="Q860" s="1">
        <f t="shared" si="71"/>
        <v>30622</v>
      </c>
      <c r="R860" s="1">
        <f t="shared" si="72"/>
        <v>3146</v>
      </c>
      <c r="S860" s="1">
        <f t="shared" si="73"/>
        <v>1555</v>
      </c>
      <c r="T860" s="1">
        <v>6000</v>
      </c>
      <c r="U860" s="1">
        <v>0</v>
      </c>
      <c r="V860" s="1">
        <v>1050000</v>
      </c>
    </row>
    <row r="861" spans="1:22" x14ac:dyDescent="0.25">
      <c r="A861" s="4">
        <f t="shared" si="74"/>
        <v>31444</v>
      </c>
      <c r="B861" s="1">
        <v>3</v>
      </c>
      <c r="C861" s="1" t="s">
        <v>29</v>
      </c>
      <c r="D861" s="1">
        <v>8</v>
      </c>
      <c r="E861" s="1" t="s">
        <v>138</v>
      </c>
      <c r="F861" s="1">
        <v>14</v>
      </c>
      <c r="G861" s="1">
        <v>2</v>
      </c>
      <c r="H861" s="1">
        <v>4</v>
      </c>
      <c r="I861" s="1">
        <v>40</v>
      </c>
      <c r="K861" s="1">
        <f>最重要的表!P220</f>
        <v>13000</v>
      </c>
      <c r="L861" s="1">
        <f>最重要的表!Q220</f>
        <v>1339</v>
      </c>
      <c r="M861" s="1">
        <f>最重要的表!R220</f>
        <v>650</v>
      </c>
      <c r="N861" s="1">
        <f>最重要的表!S220</f>
        <v>253</v>
      </c>
      <c r="O861" s="1">
        <f>最重要的表!T220</f>
        <v>26</v>
      </c>
      <c r="P861" s="1">
        <f>最重要的表!U220</f>
        <v>13</v>
      </c>
      <c r="Q861" s="1">
        <f t="shared" si="71"/>
        <v>32987</v>
      </c>
      <c r="R861" s="1">
        <f t="shared" si="72"/>
        <v>3393</v>
      </c>
      <c r="S861" s="1">
        <f t="shared" si="73"/>
        <v>1677</v>
      </c>
      <c r="T861" s="1">
        <v>6900</v>
      </c>
      <c r="U861" s="1">
        <v>4</v>
      </c>
      <c r="V861" s="1">
        <v>1270000</v>
      </c>
    </row>
    <row r="862" spans="1:22" x14ac:dyDescent="0.25">
      <c r="A862" s="4">
        <f t="shared" si="74"/>
        <v>31445</v>
      </c>
      <c r="B862" s="1">
        <v>3</v>
      </c>
      <c r="C862" s="1" t="s">
        <v>29</v>
      </c>
      <c r="D862" s="1">
        <v>8</v>
      </c>
      <c r="E862" s="1" t="s">
        <v>57</v>
      </c>
      <c r="F862" s="1">
        <v>15</v>
      </c>
      <c r="G862" s="1">
        <v>3</v>
      </c>
      <c r="H862" s="1">
        <v>0</v>
      </c>
      <c r="I862" s="1">
        <v>40</v>
      </c>
      <c r="K862" s="6">
        <f>最重要的表!P221</f>
        <v>15272</v>
      </c>
      <c r="L862" s="7">
        <f>最重要的表!Q221</f>
        <v>1573</v>
      </c>
      <c r="M862" s="8">
        <f>最重要的表!R221</f>
        <v>764</v>
      </c>
      <c r="N862" s="6">
        <f>最重要的表!S221</f>
        <v>282</v>
      </c>
      <c r="O862" s="7">
        <f>最重要的表!T221</f>
        <v>29</v>
      </c>
      <c r="P862" s="8">
        <f>最重要的表!U221</f>
        <v>15</v>
      </c>
      <c r="Q862" s="6">
        <f t="shared" si="71"/>
        <v>37550</v>
      </c>
      <c r="R862" s="7">
        <f t="shared" si="72"/>
        <v>3864</v>
      </c>
      <c r="S862" s="8">
        <f t="shared" si="73"/>
        <v>1949</v>
      </c>
      <c r="T862" s="6">
        <v>8100</v>
      </c>
      <c r="U862" s="7">
        <v>0</v>
      </c>
      <c r="V862" s="8">
        <v>1500000</v>
      </c>
    </row>
    <row r="863" spans="1:22" x14ac:dyDescent="0.25">
      <c r="A863" s="4">
        <f t="shared" si="74"/>
        <v>31451</v>
      </c>
      <c r="B863" s="1">
        <v>3</v>
      </c>
      <c r="C863" s="1" t="s">
        <v>29</v>
      </c>
      <c r="D863" s="1">
        <v>8</v>
      </c>
      <c r="E863" s="1" t="s">
        <v>261</v>
      </c>
      <c r="F863" s="1">
        <v>16</v>
      </c>
      <c r="G863" s="1">
        <v>3</v>
      </c>
      <c r="H863" s="1">
        <v>1</v>
      </c>
      <c r="I863" s="1">
        <v>40</v>
      </c>
      <c r="K863" s="1">
        <f>最重要的表!P222</f>
        <v>15962</v>
      </c>
      <c r="L863" s="1">
        <f>最重要的表!Q222</f>
        <v>1644</v>
      </c>
      <c r="M863" s="1">
        <f>最重要的表!R222</f>
        <v>799</v>
      </c>
      <c r="N863" s="1">
        <f>最重要的表!S222</f>
        <v>301</v>
      </c>
      <c r="O863" s="1">
        <f>最重要的表!T222</f>
        <v>31</v>
      </c>
      <c r="P863" s="1">
        <f>最重要的表!U222</f>
        <v>16</v>
      </c>
      <c r="Q863" s="1">
        <f t="shared" si="71"/>
        <v>39741</v>
      </c>
      <c r="R863" s="1">
        <f t="shared" si="72"/>
        <v>4093</v>
      </c>
      <c r="S863" s="1">
        <f t="shared" si="73"/>
        <v>2063</v>
      </c>
      <c r="T863" s="1">
        <v>9000</v>
      </c>
      <c r="U863" s="1">
        <v>0</v>
      </c>
      <c r="V863" s="1">
        <v>1760000</v>
      </c>
    </row>
    <row r="864" spans="1:22" x14ac:dyDescent="0.25">
      <c r="A864" s="4">
        <f t="shared" si="74"/>
        <v>31452</v>
      </c>
      <c r="B864" s="1">
        <v>3</v>
      </c>
      <c r="C864" s="1" t="s">
        <v>29</v>
      </c>
      <c r="D864" s="1">
        <v>8</v>
      </c>
      <c r="E864" s="1" t="s">
        <v>262</v>
      </c>
      <c r="F864" s="1">
        <v>17</v>
      </c>
      <c r="G864" s="1">
        <v>3</v>
      </c>
      <c r="H864" s="1">
        <v>2</v>
      </c>
      <c r="I864" s="1">
        <v>40</v>
      </c>
      <c r="K864" s="1">
        <f>最重要的表!P223</f>
        <v>16651</v>
      </c>
      <c r="L864" s="1">
        <f>最重要的表!Q223</f>
        <v>1715</v>
      </c>
      <c r="M864" s="1">
        <f>最重要的表!R223</f>
        <v>833</v>
      </c>
      <c r="N864" s="1">
        <f>最重要的表!S223</f>
        <v>321</v>
      </c>
      <c r="O864" s="1">
        <f>最重要的表!T223</f>
        <v>33</v>
      </c>
      <c r="P864" s="1">
        <f>最重要的表!U223</f>
        <v>17</v>
      </c>
      <c r="Q864" s="1">
        <f t="shared" ref="Q864:Q927" si="75">K864+N864*79</f>
        <v>42010</v>
      </c>
      <c r="R864" s="1">
        <f t="shared" ref="R864:R927" si="76">L864+O864*79</f>
        <v>4322</v>
      </c>
      <c r="S864" s="1">
        <f t="shared" ref="S864:S927" si="77">M864+P864*79</f>
        <v>2176</v>
      </c>
      <c r="T864" s="1">
        <v>10200</v>
      </c>
      <c r="U864" s="1">
        <v>0</v>
      </c>
      <c r="V864" s="1">
        <v>2000000</v>
      </c>
    </row>
    <row r="865" spans="1:22" x14ac:dyDescent="0.25">
      <c r="A865" s="4">
        <f t="shared" si="74"/>
        <v>31453</v>
      </c>
      <c r="B865" s="1">
        <v>3</v>
      </c>
      <c r="C865" s="1" t="s">
        <v>29</v>
      </c>
      <c r="D865" s="1">
        <v>8</v>
      </c>
      <c r="E865" s="1" t="s">
        <v>263</v>
      </c>
      <c r="F865" s="1">
        <v>18</v>
      </c>
      <c r="G865" s="1">
        <v>3</v>
      </c>
      <c r="H865" s="1">
        <v>3</v>
      </c>
      <c r="I865" s="1">
        <v>40</v>
      </c>
      <c r="K865" s="1">
        <f>最重要的表!P224</f>
        <v>17340</v>
      </c>
      <c r="L865" s="1">
        <f>最重要的表!Q224</f>
        <v>1786</v>
      </c>
      <c r="M865" s="1">
        <f>最重要的表!R224</f>
        <v>867</v>
      </c>
      <c r="N865" s="1">
        <f>最重要的表!S224</f>
        <v>340</v>
      </c>
      <c r="O865" s="1">
        <f>最重要的表!T224</f>
        <v>35</v>
      </c>
      <c r="P865" s="1">
        <f>最重要的表!U224</f>
        <v>17</v>
      </c>
      <c r="Q865" s="1">
        <f t="shared" si="75"/>
        <v>44200</v>
      </c>
      <c r="R865" s="1">
        <f t="shared" si="76"/>
        <v>4551</v>
      </c>
      <c r="S865" s="1">
        <f t="shared" si="77"/>
        <v>2210</v>
      </c>
      <c r="T865" s="1">
        <v>11100</v>
      </c>
      <c r="U865" s="1">
        <v>0</v>
      </c>
      <c r="V865" s="1">
        <v>2300000</v>
      </c>
    </row>
    <row r="866" spans="1:22" x14ac:dyDescent="0.25">
      <c r="A866" s="4">
        <f t="shared" si="74"/>
        <v>31454</v>
      </c>
      <c r="B866" s="1">
        <v>3</v>
      </c>
      <c r="C866" s="1" t="s">
        <v>29</v>
      </c>
      <c r="D866" s="1">
        <v>8</v>
      </c>
      <c r="E866" s="1" t="s">
        <v>264</v>
      </c>
      <c r="F866" s="1">
        <v>19</v>
      </c>
      <c r="G866" s="1">
        <v>3</v>
      </c>
      <c r="H866" s="1">
        <v>4</v>
      </c>
      <c r="I866" s="1">
        <v>50</v>
      </c>
      <c r="K866" s="1">
        <f>最重要的表!P225</f>
        <v>18030</v>
      </c>
      <c r="L866" s="1">
        <f>最重要的表!Q225</f>
        <v>1857</v>
      </c>
      <c r="M866" s="1">
        <f>最重要的表!R225</f>
        <v>902</v>
      </c>
      <c r="N866" s="1">
        <f>最重要的表!S225</f>
        <v>360</v>
      </c>
      <c r="O866" s="1">
        <f>最重要的表!T225</f>
        <v>37</v>
      </c>
      <c r="P866" s="1">
        <f>最重要的表!U225</f>
        <v>18</v>
      </c>
      <c r="Q866" s="1">
        <f t="shared" si="75"/>
        <v>46470</v>
      </c>
      <c r="R866" s="1">
        <f t="shared" si="76"/>
        <v>4780</v>
      </c>
      <c r="S866" s="1">
        <f t="shared" si="77"/>
        <v>2324</v>
      </c>
      <c r="T866" s="1">
        <v>12600</v>
      </c>
      <c r="U866" s="1">
        <v>6</v>
      </c>
      <c r="V866" s="1">
        <v>2600000</v>
      </c>
    </row>
    <row r="867" spans="1:22" x14ac:dyDescent="0.25">
      <c r="A867" s="4">
        <f t="shared" si="74"/>
        <v>31455</v>
      </c>
      <c r="B867" s="1">
        <v>3</v>
      </c>
      <c r="C867" s="1" t="s">
        <v>29</v>
      </c>
      <c r="D867" s="1">
        <v>8</v>
      </c>
      <c r="E867" s="1" t="s">
        <v>265</v>
      </c>
      <c r="F867" s="1">
        <v>20</v>
      </c>
      <c r="G867" s="1">
        <v>4</v>
      </c>
      <c r="H867" s="1">
        <v>0</v>
      </c>
      <c r="I867" s="1">
        <v>50</v>
      </c>
      <c r="K867" s="6">
        <f>最重要的表!P226</f>
        <v>19855</v>
      </c>
      <c r="L867" s="7">
        <f>最重要的表!Q226</f>
        <v>2045</v>
      </c>
      <c r="M867" s="8">
        <f>最重要的表!R226</f>
        <v>993</v>
      </c>
      <c r="N867" s="6">
        <f>最重要的表!S226</f>
        <v>369</v>
      </c>
      <c r="O867" s="7">
        <f>最重要的表!T226</f>
        <v>38</v>
      </c>
      <c r="P867" s="8">
        <f>最重要的表!U226</f>
        <v>19</v>
      </c>
      <c r="Q867" s="6">
        <f t="shared" si="75"/>
        <v>49006</v>
      </c>
      <c r="R867" s="7">
        <f t="shared" si="76"/>
        <v>5047</v>
      </c>
      <c r="S867" s="8">
        <f t="shared" si="77"/>
        <v>2494</v>
      </c>
      <c r="T867" s="6">
        <v>14100</v>
      </c>
      <c r="U867" s="7">
        <v>0</v>
      </c>
      <c r="V867" s="8">
        <v>2900000</v>
      </c>
    </row>
    <row r="868" spans="1:22" x14ac:dyDescent="0.25">
      <c r="A868" s="4">
        <f t="shared" si="74"/>
        <v>31461</v>
      </c>
      <c r="B868" s="1">
        <v>3</v>
      </c>
      <c r="C868" s="1" t="s">
        <v>29</v>
      </c>
      <c r="D868" s="1">
        <v>8</v>
      </c>
      <c r="E868" s="1" t="s">
        <v>266</v>
      </c>
      <c r="F868" s="1">
        <v>21</v>
      </c>
      <c r="G868" s="1">
        <v>4</v>
      </c>
      <c r="H868" s="1">
        <v>1</v>
      </c>
      <c r="I868" s="1">
        <v>50</v>
      </c>
      <c r="K868" s="1">
        <f>最重要的表!P227</f>
        <v>20758</v>
      </c>
      <c r="L868" s="1">
        <f>最重要的表!Q227</f>
        <v>2138</v>
      </c>
      <c r="M868" s="1">
        <f>最重要的表!R227</f>
        <v>1038</v>
      </c>
      <c r="N868" s="1">
        <f>最重要的表!S227</f>
        <v>389</v>
      </c>
      <c r="O868" s="1">
        <f>最重要的表!T227</f>
        <v>40</v>
      </c>
      <c r="P868" s="1">
        <f>最重要的表!U227</f>
        <v>20</v>
      </c>
      <c r="Q868" s="1">
        <f t="shared" si="75"/>
        <v>51489</v>
      </c>
      <c r="R868" s="1">
        <f t="shared" si="76"/>
        <v>5298</v>
      </c>
      <c r="S868" s="1">
        <f t="shared" si="77"/>
        <v>2618</v>
      </c>
      <c r="T868" s="1">
        <v>15600</v>
      </c>
      <c r="U868" s="1">
        <v>0</v>
      </c>
      <c r="V868" s="1">
        <v>3200000</v>
      </c>
    </row>
    <row r="869" spans="1:22" x14ac:dyDescent="0.25">
      <c r="A869" s="4">
        <f t="shared" si="74"/>
        <v>31462</v>
      </c>
      <c r="B869" s="1">
        <v>3</v>
      </c>
      <c r="C869" s="1" t="s">
        <v>29</v>
      </c>
      <c r="D869" s="1">
        <v>8</v>
      </c>
      <c r="E869" s="1" t="s">
        <v>267</v>
      </c>
      <c r="F869" s="1">
        <v>22</v>
      </c>
      <c r="G869" s="1">
        <v>4</v>
      </c>
      <c r="H869" s="1">
        <v>2</v>
      </c>
      <c r="I869" s="1">
        <v>50</v>
      </c>
      <c r="K869" s="1">
        <f>最重要的表!P228</f>
        <v>21661</v>
      </c>
      <c r="L869" s="1">
        <f>最重要的表!Q228</f>
        <v>2231</v>
      </c>
      <c r="M869" s="1">
        <f>最重要的表!R228</f>
        <v>1084</v>
      </c>
      <c r="N869" s="1">
        <f>最重要的表!S228</f>
        <v>408</v>
      </c>
      <c r="O869" s="1">
        <f>最重要的表!T228</f>
        <v>42</v>
      </c>
      <c r="P869" s="1">
        <f>最重要的表!U228</f>
        <v>21</v>
      </c>
      <c r="Q869" s="1">
        <f t="shared" si="75"/>
        <v>53893</v>
      </c>
      <c r="R869" s="1">
        <f t="shared" si="76"/>
        <v>5549</v>
      </c>
      <c r="S869" s="1">
        <f t="shared" si="77"/>
        <v>2743</v>
      </c>
      <c r="T869" s="1">
        <v>17100</v>
      </c>
      <c r="U869" s="1">
        <v>0</v>
      </c>
      <c r="V869" s="1">
        <v>3600000</v>
      </c>
    </row>
    <row r="870" spans="1:22" x14ac:dyDescent="0.25">
      <c r="A870" s="4">
        <f t="shared" si="74"/>
        <v>31463</v>
      </c>
      <c r="B870" s="1">
        <v>3</v>
      </c>
      <c r="C870" s="1" t="s">
        <v>29</v>
      </c>
      <c r="D870" s="1">
        <v>8</v>
      </c>
      <c r="E870" s="1" t="s">
        <v>268</v>
      </c>
      <c r="F870" s="1">
        <v>23</v>
      </c>
      <c r="G870" s="1">
        <v>4</v>
      </c>
      <c r="H870" s="1">
        <v>3</v>
      </c>
      <c r="I870" s="1">
        <v>50</v>
      </c>
      <c r="K870" s="1">
        <f>最重要的表!P229</f>
        <v>22564</v>
      </c>
      <c r="L870" s="1">
        <f>最重要的表!Q229</f>
        <v>2324</v>
      </c>
      <c r="M870" s="1">
        <f>最重要的表!R229</f>
        <v>1129</v>
      </c>
      <c r="N870" s="1">
        <f>最重要的表!S229</f>
        <v>428</v>
      </c>
      <c r="O870" s="1">
        <f>最重要的表!T229</f>
        <v>44</v>
      </c>
      <c r="P870" s="1">
        <f>最重要的表!U229</f>
        <v>22</v>
      </c>
      <c r="Q870" s="1">
        <f t="shared" si="75"/>
        <v>56376</v>
      </c>
      <c r="R870" s="1">
        <f t="shared" si="76"/>
        <v>5800</v>
      </c>
      <c r="S870" s="1">
        <f t="shared" si="77"/>
        <v>2867</v>
      </c>
      <c r="T870" s="1">
        <v>18600</v>
      </c>
      <c r="U870" s="1">
        <v>0</v>
      </c>
      <c r="V870" s="1">
        <v>4000000</v>
      </c>
    </row>
    <row r="871" spans="1:22" x14ac:dyDescent="0.25">
      <c r="A871" s="4">
        <f t="shared" si="74"/>
        <v>31464</v>
      </c>
      <c r="B871" s="1">
        <v>3</v>
      </c>
      <c r="C871" s="1" t="s">
        <v>29</v>
      </c>
      <c r="D871" s="1">
        <v>8</v>
      </c>
      <c r="E871" s="1" t="s">
        <v>269</v>
      </c>
      <c r="F871" s="1">
        <v>24</v>
      </c>
      <c r="G871" s="1">
        <v>4</v>
      </c>
      <c r="H871" s="1">
        <v>4</v>
      </c>
      <c r="I871" s="1">
        <v>60</v>
      </c>
      <c r="K871" s="1">
        <f>最重要的表!P230</f>
        <v>23467</v>
      </c>
      <c r="L871" s="1">
        <f>最重要的表!Q230</f>
        <v>2417</v>
      </c>
      <c r="M871" s="1">
        <f>最重要的表!R230</f>
        <v>1174</v>
      </c>
      <c r="N871" s="1">
        <f>最重要的表!S230</f>
        <v>447</v>
      </c>
      <c r="O871" s="1">
        <f>最重要的表!T230</f>
        <v>46</v>
      </c>
      <c r="P871" s="1">
        <f>最重要的表!U230</f>
        <v>23</v>
      </c>
      <c r="Q871" s="1">
        <f t="shared" si="75"/>
        <v>58780</v>
      </c>
      <c r="R871" s="1">
        <f t="shared" si="76"/>
        <v>6051</v>
      </c>
      <c r="S871" s="1">
        <f t="shared" si="77"/>
        <v>2991</v>
      </c>
      <c r="T871" s="1">
        <v>20100</v>
      </c>
      <c r="U871" s="1">
        <v>8</v>
      </c>
      <c r="V871" s="1">
        <v>4400000</v>
      </c>
    </row>
    <row r="872" spans="1:22" x14ac:dyDescent="0.25">
      <c r="A872" s="4">
        <f t="shared" si="74"/>
        <v>31465</v>
      </c>
      <c r="B872" s="1">
        <v>3</v>
      </c>
      <c r="C872" s="1" t="s">
        <v>29</v>
      </c>
      <c r="D872" s="1">
        <v>8</v>
      </c>
      <c r="E872" s="1" t="s">
        <v>270</v>
      </c>
      <c r="F872" s="1">
        <v>25</v>
      </c>
      <c r="G872" s="1">
        <v>5</v>
      </c>
      <c r="H872" s="1">
        <v>0</v>
      </c>
      <c r="I872" s="1">
        <v>60</v>
      </c>
      <c r="K872" s="6">
        <f>最重要的表!P231</f>
        <v>25816</v>
      </c>
      <c r="L872" s="7">
        <f>最重要的表!Q231</f>
        <v>2659</v>
      </c>
      <c r="M872" s="8">
        <f>最重要的表!R231</f>
        <v>1291</v>
      </c>
      <c r="N872" s="6">
        <f>最重要的表!S231</f>
        <v>486</v>
      </c>
      <c r="O872" s="7">
        <f>最重要的表!T231</f>
        <v>50</v>
      </c>
      <c r="P872" s="8">
        <f>最重要的表!U231</f>
        <v>25</v>
      </c>
      <c r="Q872" s="6">
        <f t="shared" si="75"/>
        <v>64210</v>
      </c>
      <c r="R872" s="7">
        <f t="shared" si="76"/>
        <v>6609</v>
      </c>
      <c r="S872" s="8">
        <f t="shared" si="77"/>
        <v>3266</v>
      </c>
      <c r="T872" s="6">
        <v>21600</v>
      </c>
      <c r="U872" s="7">
        <v>0</v>
      </c>
      <c r="V872" s="8">
        <v>4800000</v>
      </c>
    </row>
    <row r="873" spans="1:22" ht="14.25" customHeight="1" x14ac:dyDescent="0.25">
      <c r="A873" s="4">
        <f t="shared" si="74"/>
        <v>31471</v>
      </c>
      <c r="B873" s="1">
        <v>3</v>
      </c>
      <c r="C873" s="1" t="s">
        <v>29</v>
      </c>
      <c r="D873" s="1">
        <v>8</v>
      </c>
      <c r="E873" s="1" t="s">
        <v>271</v>
      </c>
      <c r="F873" s="1">
        <v>26</v>
      </c>
      <c r="G873" s="1">
        <v>5</v>
      </c>
      <c r="H873" s="1">
        <v>1</v>
      </c>
      <c r="I873" s="1">
        <v>60</v>
      </c>
      <c r="K873" s="1">
        <f>最重要的表!P232</f>
        <v>26981</v>
      </c>
      <c r="L873" s="1">
        <f>最重要的表!Q232</f>
        <v>2779</v>
      </c>
      <c r="M873" s="1">
        <f>最重要的表!R232</f>
        <v>1350</v>
      </c>
      <c r="N873" s="1">
        <f>最重要的表!S232</f>
        <v>515</v>
      </c>
      <c r="O873" s="1">
        <f>最重要的表!T232</f>
        <v>53</v>
      </c>
      <c r="P873" s="1">
        <f>最重要的表!U232</f>
        <v>26</v>
      </c>
      <c r="Q873" s="1">
        <f t="shared" si="75"/>
        <v>67666</v>
      </c>
      <c r="R873" s="1">
        <f t="shared" si="76"/>
        <v>6966</v>
      </c>
      <c r="S873" s="1">
        <f t="shared" si="77"/>
        <v>3404</v>
      </c>
      <c r="T873" s="1">
        <v>23400</v>
      </c>
      <c r="U873" s="1">
        <v>0</v>
      </c>
      <c r="V873" s="1">
        <v>5200000</v>
      </c>
    </row>
    <row r="874" spans="1:22" x14ac:dyDescent="0.25">
      <c r="A874" s="4">
        <f t="shared" si="74"/>
        <v>31472</v>
      </c>
      <c r="B874" s="1">
        <v>3</v>
      </c>
      <c r="C874" s="1" t="s">
        <v>29</v>
      </c>
      <c r="D874" s="1">
        <v>8</v>
      </c>
      <c r="E874" s="1" t="s">
        <v>272</v>
      </c>
      <c r="F874" s="1">
        <v>27</v>
      </c>
      <c r="G874" s="1">
        <v>5</v>
      </c>
      <c r="H874" s="1">
        <v>2</v>
      </c>
      <c r="I874" s="1">
        <v>60</v>
      </c>
      <c r="K874" s="1">
        <f>最重要的表!P233</f>
        <v>28146</v>
      </c>
      <c r="L874" s="1">
        <f>最重要的表!Q233</f>
        <v>2899</v>
      </c>
      <c r="M874" s="1">
        <f>最重要的表!R233</f>
        <v>1408</v>
      </c>
      <c r="N874" s="1">
        <f>最重要的表!S233</f>
        <v>544</v>
      </c>
      <c r="O874" s="1">
        <f>最重要的表!T233</f>
        <v>56</v>
      </c>
      <c r="P874" s="1">
        <f>最重要的表!U233</f>
        <v>28</v>
      </c>
      <c r="Q874" s="1">
        <f t="shared" si="75"/>
        <v>71122</v>
      </c>
      <c r="R874" s="1">
        <f t="shared" si="76"/>
        <v>7323</v>
      </c>
      <c r="S874" s="1">
        <f t="shared" si="77"/>
        <v>3620</v>
      </c>
      <c r="T874" s="1">
        <v>25200</v>
      </c>
      <c r="U874" s="1">
        <v>0</v>
      </c>
      <c r="V874" s="1">
        <v>5600000</v>
      </c>
    </row>
    <row r="875" spans="1:22" x14ac:dyDescent="0.25">
      <c r="A875" s="4">
        <f t="shared" si="74"/>
        <v>31473</v>
      </c>
      <c r="B875" s="1">
        <v>3</v>
      </c>
      <c r="C875" s="1" t="s">
        <v>29</v>
      </c>
      <c r="D875" s="1">
        <v>8</v>
      </c>
      <c r="E875" s="1" t="s">
        <v>273</v>
      </c>
      <c r="F875" s="1">
        <v>28</v>
      </c>
      <c r="G875" s="1">
        <v>5</v>
      </c>
      <c r="H875" s="1">
        <v>3</v>
      </c>
      <c r="I875" s="1">
        <v>60</v>
      </c>
      <c r="K875" s="1">
        <f>最重要的表!P234</f>
        <v>29311</v>
      </c>
      <c r="L875" s="1">
        <f>最重要的表!Q234</f>
        <v>3019</v>
      </c>
      <c r="M875" s="1">
        <f>最重要的表!R234</f>
        <v>1466</v>
      </c>
      <c r="N875" s="1">
        <f>最重要的表!S234</f>
        <v>573</v>
      </c>
      <c r="O875" s="1">
        <f>最重要的表!T234</f>
        <v>59</v>
      </c>
      <c r="P875" s="1">
        <f>最重要的表!U234</f>
        <v>29</v>
      </c>
      <c r="Q875" s="1">
        <f t="shared" si="75"/>
        <v>74578</v>
      </c>
      <c r="R875" s="1">
        <f t="shared" si="76"/>
        <v>7680</v>
      </c>
      <c r="S875" s="1">
        <f t="shared" si="77"/>
        <v>3757</v>
      </c>
      <c r="T875" s="1">
        <v>27000</v>
      </c>
      <c r="U875" s="1">
        <v>0</v>
      </c>
      <c r="V875" s="1">
        <v>6000000</v>
      </c>
    </row>
    <row r="876" spans="1:22" x14ac:dyDescent="0.25">
      <c r="A876" s="4">
        <f t="shared" si="74"/>
        <v>31474</v>
      </c>
      <c r="B876" s="1">
        <v>3</v>
      </c>
      <c r="C876" s="1" t="s">
        <v>29</v>
      </c>
      <c r="D876" s="1">
        <v>8</v>
      </c>
      <c r="E876" s="1" t="s">
        <v>274</v>
      </c>
      <c r="F876" s="1">
        <v>29</v>
      </c>
      <c r="G876" s="1">
        <v>5</v>
      </c>
      <c r="H876" s="1">
        <v>4</v>
      </c>
      <c r="I876" s="1">
        <v>70</v>
      </c>
      <c r="K876" s="1">
        <f>最重要的表!P235</f>
        <v>30476</v>
      </c>
      <c r="L876" s="1">
        <f>最重要的表!Q235</f>
        <v>3139</v>
      </c>
      <c r="M876" s="1">
        <f>最重要的表!R235</f>
        <v>1524</v>
      </c>
      <c r="N876" s="1">
        <f>最重要的表!S235</f>
        <v>602</v>
      </c>
      <c r="O876" s="1">
        <f>最重要的表!T235</f>
        <v>62</v>
      </c>
      <c r="P876" s="1">
        <f>最重要的表!U235</f>
        <v>31</v>
      </c>
      <c r="Q876" s="1">
        <f t="shared" si="75"/>
        <v>78034</v>
      </c>
      <c r="R876" s="1">
        <f t="shared" si="76"/>
        <v>8037</v>
      </c>
      <c r="S876" s="1">
        <f t="shared" si="77"/>
        <v>3973</v>
      </c>
      <c r="T876" s="1">
        <v>28800</v>
      </c>
      <c r="U876" s="1">
        <v>10</v>
      </c>
      <c r="V876" s="1">
        <v>6400000</v>
      </c>
    </row>
    <row r="877" spans="1:22" x14ac:dyDescent="0.25">
      <c r="A877" s="4">
        <f t="shared" si="74"/>
        <v>31475</v>
      </c>
      <c r="B877" s="1">
        <v>3</v>
      </c>
      <c r="C877" s="1" t="s">
        <v>29</v>
      </c>
      <c r="D877" s="1">
        <v>8</v>
      </c>
      <c r="E877" s="1" t="s">
        <v>387</v>
      </c>
      <c r="F877" s="1">
        <v>30</v>
      </c>
      <c r="G877" s="1">
        <v>6</v>
      </c>
      <c r="H877" s="1">
        <v>0</v>
      </c>
      <c r="I877" s="1">
        <v>70</v>
      </c>
      <c r="K877" s="6">
        <f>最重要的表!P236</f>
        <v>33564</v>
      </c>
      <c r="L877" s="7">
        <f>最重要的表!Q236</f>
        <v>3457</v>
      </c>
      <c r="M877" s="8">
        <f>最重要的表!R236</f>
        <v>1679</v>
      </c>
      <c r="N877" s="6">
        <f>最重要的表!S236</f>
        <v>632</v>
      </c>
      <c r="O877" s="7">
        <f>最重要的表!T236</f>
        <v>65</v>
      </c>
      <c r="P877" s="8">
        <f>最重要的表!U236</f>
        <v>32</v>
      </c>
      <c r="Q877" s="6">
        <f t="shared" si="75"/>
        <v>83492</v>
      </c>
      <c r="R877" s="7">
        <f t="shared" si="76"/>
        <v>8592</v>
      </c>
      <c r="S877" s="8">
        <f t="shared" si="77"/>
        <v>4207</v>
      </c>
      <c r="T877" s="1">
        <v>30600</v>
      </c>
      <c r="U877" s="1">
        <v>0</v>
      </c>
      <c r="V877" s="8">
        <v>6800000</v>
      </c>
    </row>
    <row r="878" spans="1:22" x14ac:dyDescent="0.25">
      <c r="A878" s="4">
        <f t="shared" si="74"/>
        <v>31481</v>
      </c>
      <c r="B878" s="1">
        <v>3</v>
      </c>
      <c r="C878" s="1" t="s">
        <v>29</v>
      </c>
      <c r="D878" s="1">
        <v>8</v>
      </c>
      <c r="E878" s="1" t="s">
        <v>276</v>
      </c>
      <c r="F878" s="1">
        <v>31</v>
      </c>
      <c r="G878" s="1">
        <v>6</v>
      </c>
      <c r="H878" s="1">
        <v>1</v>
      </c>
      <c r="I878" s="1">
        <v>70</v>
      </c>
      <c r="K878" s="1">
        <f>最重要的表!P237</f>
        <v>35078</v>
      </c>
      <c r="L878" s="1">
        <f>最重要的表!Q237</f>
        <v>3613</v>
      </c>
      <c r="M878" s="1">
        <f>最重要的表!R237</f>
        <v>1754</v>
      </c>
      <c r="N878" s="1">
        <f>最重要的表!S237</f>
        <v>661</v>
      </c>
      <c r="O878" s="1">
        <f>最重要的表!T237</f>
        <v>68</v>
      </c>
      <c r="P878" s="1">
        <f>最重要的表!U237</f>
        <v>34</v>
      </c>
      <c r="Q878" s="1">
        <f t="shared" si="75"/>
        <v>87297</v>
      </c>
      <c r="R878" s="1">
        <f t="shared" si="76"/>
        <v>8985</v>
      </c>
      <c r="S878" s="1">
        <f t="shared" si="77"/>
        <v>4440</v>
      </c>
      <c r="T878" s="1">
        <v>32400</v>
      </c>
      <c r="U878" s="1">
        <v>0</v>
      </c>
      <c r="V878" s="1">
        <v>7200000</v>
      </c>
    </row>
    <row r="879" spans="1:22" x14ac:dyDescent="0.25">
      <c r="A879" s="4">
        <f t="shared" si="74"/>
        <v>31482</v>
      </c>
      <c r="B879" s="1">
        <v>3</v>
      </c>
      <c r="C879" s="1" t="s">
        <v>29</v>
      </c>
      <c r="D879" s="1">
        <v>8</v>
      </c>
      <c r="E879" s="1" t="s">
        <v>277</v>
      </c>
      <c r="F879" s="1">
        <v>32</v>
      </c>
      <c r="G879" s="1">
        <v>6</v>
      </c>
      <c r="H879" s="1">
        <v>2</v>
      </c>
      <c r="I879" s="1">
        <v>70</v>
      </c>
      <c r="K879" s="1">
        <f>最重要的表!P238</f>
        <v>36593</v>
      </c>
      <c r="L879" s="1">
        <f>最重要的表!Q238</f>
        <v>3769</v>
      </c>
      <c r="M879" s="1">
        <f>最重要的表!R238</f>
        <v>1830</v>
      </c>
      <c r="N879" s="1">
        <f>最重要的表!S238</f>
        <v>690</v>
      </c>
      <c r="O879" s="1">
        <f>最重要的表!T238</f>
        <v>71</v>
      </c>
      <c r="P879" s="1">
        <f>最重要的表!U238</f>
        <v>35</v>
      </c>
      <c r="Q879" s="1">
        <f t="shared" si="75"/>
        <v>91103</v>
      </c>
      <c r="R879" s="1">
        <f t="shared" si="76"/>
        <v>9378</v>
      </c>
      <c r="S879" s="1">
        <f t="shared" si="77"/>
        <v>4595</v>
      </c>
      <c r="T879" s="1">
        <v>34200</v>
      </c>
      <c r="U879" s="1">
        <v>0</v>
      </c>
      <c r="V879" s="1">
        <v>7600000</v>
      </c>
    </row>
    <row r="880" spans="1:22" x14ac:dyDescent="0.25">
      <c r="A880" s="4">
        <f t="shared" si="74"/>
        <v>31483</v>
      </c>
      <c r="B880" s="1">
        <v>3</v>
      </c>
      <c r="C880" s="1" t="s">
        <v>29</v>
      </c>
      <c r="D880" s="1">
        <v>8</v>
      </c>
      <c r="E880" s="1" t="s">
        <v>278</v>
      </c>
      <c r="F880" s="1">
        <v>33</v>
      </c>
      <c r="G880" s="1">
        <v>6</v>
      </c>
      <c r="H880" s="1">
        <v>3</v>
      </c>
      <c r="I880" s="1">
        <v>70</v>
      </c>
      <c r="K880" s="1">
        <f>最重要的表!P239</f>
        <v>38107</v>
      </c>
      <c r="L880" s="1">
        <f>最重要的表!Q239</f>
        <v>3925</v>
      </c>
      <c r="M880" s="1">
        <f>最重要的表!R239</f>
        <v>1906</v>
      </c>
      <c r="N880" s="1">
        <f>最重要的表!S239</f>
        <v>719</v>
      </c>
      <c r="O880" s="1">
        <f>最重要的表!T239</f>
        <v>74</v>
      </c>
      <c r="P880" s="1">
        <f>最重要的表!U239</f>
        <v>36</v>
      </c>
      <c r="Q880" s="1">
        <f t="shared" si="75"/>
        <v>94908</v>
      </c>
      <c r="R880" s="1">
        <f t="shared" si="76"/>
        <v>9771</v>
      </c>
      <c r="S880" s="1">
        <f t="shared" si="77"/>
        <v>4750</v>
      </c>
      <c r="T880" s="1">
        <v>36000</v>
      </c>
      <c r="U880" s="1">
        <v>0</v>
      </c>
      <c r="V880" s="1">
        <v>8000000</v>
      </c>
    </row>
    <row r="881" spans="1:22" x14ac:dyDescent="0.25">
      <c r="A881" s="4">
        <f t="shared" si="74"/>
        <v>31484</v>
      </c>
      <c r="B881" s="1">
        <v>3</v>
      </c>
      <c r="C881" s="1" t="s">
        <v>29</v>
      </c>
      <c r="D881" s="1">
        <v>8</v>
      </c>
      <c r="E881" s="1" t="s">
        <v>279</v>
      </c>
      <c r="F881" s="1">
        <v>34</v>
      </c>
      <c r="G881" s="1">
        <v>6</v>
      </c>
      <c r="H881" s="1">
        <v>4</v>
      </c>
      <c r="I881" s="1">
        <v>80</v>
      </c>
      <c r="K881" s="1">
        <f>最重要的表!P240</f>
        <v>39622</v>
      </c>
      <c r="L881" s="1">
        <f>最重要的表!Q240</f>
        <v>4081</v>
      </c>
      <c r="M881" s="1">
        <f>最重要的表!R240</f>
        <v>1982</v>
      </c>
      <c r="N881" s="1">
        <f>最重要的表!S240</f>
        <v>748</v>
      </c>
      <c r="O881" s="1">
        <f>最重要的表!T240</f>
        <v>77</v>
      </c>
      <c r="P881" s="1">
        <f>最重要的表!U240</f>
        <v>38</v>
      </c>
      <c r="Q881" s="1">
        <f t="shared" si="75"/>
        <v>98714</v>
      </c>
      <c r="R881" s="1">
        <f t="shared" si="76"/>
        <v>10164</v>
      </c>
      <c r="S881" s="1">
        <f t="shared" si="77"/>
        <v>4984</v>
      </c>
      <c r="T881" s="1">
        <v>36600</v>
      </c>
      <c r="U881" s="1">
        <v>12</v>
      </c>
      <c r="V881" s="1">
        <v>8000000</v>
      </c>
    </row>
    <row r="882" spans="1:22" x14ac:dyDescent="0.25">
      <c r="A882" s="4">
        <f t="shared" si="74"/>
        <v>31485</v>
      </c>
      <c r="B882" s="1">
        <v>3</v>
      </c>
      <c r="C882" s="1" t="s">
        <v>29</v>
      </c>
      <c r="D882" s="1">
        <v>8</v>
      </c>
      <c r="E882" s="1" t="s">
        <v>280</v>
      </c>
      <c r="F882" s="1">
        <v>35</v>
      </c>
      <c r="G882" s="1">
        <v>7</v>
      </c>
      <c r="H882" s="1">
        <v>0</v>
      </c>
      <c r="I882" s="1">
        <v>80</v>
      </c>
      <c r="K882" s="6">
        <f>最重要的表!P241</f>
        <v>43641</v>
      </c>
      <c r="L882" s="7">
        <f>最重要的表!Q241</f>
        <v>4495</v>
      </c>
      <c r="M882" s="8">
        <f>最重要的表!R241</f>
        <v>2183</v>
      </c>
      <c r="N882" s="6">
        <f>最重要的表!S241</f>
        <v>826</v>
      </c>
      <c r="O882" s="7">
        <f>最重要的表!T241</f>
        <v>85</v>
      </c>
      <c r="P882" s="8">
        <f>最重要的表!U241</f>
        <v>42</v>
      </c>
      <c r="Q882" s="6">
        <f t="shared" si="75"/>
        <v>108895</v>
      </c>
      <c r="R882" s="7">
        <f t="shared" si="76"/>
        <v>11210</v>
      </c>
      <c r="S882" s="8">
        <f t="shared" si="77"/>
        <v>5501</v>
      </c>
      <c r="T882" s="1">
        <v>37200</v>
      </c>
      <c r="U882" s="1">
        <v>0</v>
      </c>
      <c r="V882" s="1">
        <v>8100000</v>
      </c>
    </row>
    <row r="883" spans="1:22" x14ac:dyDescent="0.25">
      <c r="A883" s="4">
        <f t="shared" si="74"/>
        <v>31491</v>
      </c>
      <c r="B883" s="1">
        <v>3</v>
      </c>
      <c r="C883" s="1" t="s">
        <v>29</v>
      </c>
      <c r="D883" s="1">
        <v>8</v>
      </c>
      <c r="E883" s="1" t="s">
        <v>281</v>
      </c>
      <c r="F883" s="1">
        <v>36</v>
      </c>
      <c r="G883" s="1">
        <v>7</v>
      </c>
      <c r="H883" s="1">
        <v>1</v>
      </c>
      <c r="I883" s="1">
        <v>80</v>
      </c>
      <c r="K883" s="1">
        <f>最重要的表!P242</f>
        <v>45612</v>
      </c>
      <c r="L883" s="1">
        <f>最重要的表!Q242</f>
        <v>4698</v>
      </c>
      <c r="M883" s="1">
        <f>最重要的表!R242</f>
        <v>2281</v>
      </c>
      <c r="N883" s="1">
        <f>最重要的表!S242</f>
        <v>865</v>
      </c>
      <c r="O883" s="1">
        <f>最重要的表!T242</f>
        <v>89</v>
      </c>
      <c r="P883" s="1">
        <f>最重要的表!U242</f>
        <v>44</v>
      </c>
      <c r="Q883" s="1">
        <f t="shared" si="75"/>
        <v>113947</v>
      </c>
      <c r="R883" s="1">
        <f t="shared" si="76"/>
        <v>11729</v>
      </c>
      <c r="S883" s="1">
        <f t="shared" si="77"/>
        <v>5757</v>
      </c>
      <c r="T883" s="1">
        <v>37800</v>
      </c>
      <c r="U883" s="1">
        <v>0</v>
      </c>
      <c r="V883" s="1">
        <v>8200000</v>
      </c>
    </row>
    <row r="884" spans="1:22" x14ac:dyDescent="0.25">
      <c r="A884" s="4">
        <f t="shared" si="74"/>
        <v>31492</v>
      </c>
      <c r="B884" s="1">
        <v>3</v>
      </c>
      <c r="C884" s="1" t="s">
        <v>29</v>
      </c>
      <c r="D884" s="1">
        <v>8</v>
      </c>
      <c r="E884" s="1" t="s">
        <v>282</v>
      </c>
      <c r="F884" s="1">
        <v>37</v>
      </c>
      <c r="G884" s="1">
        <v>7</v>
      </c>
      <c r="H884" s="1">
        <v>2</v>
      </c>
      <c r="I884" s="1">
        <v>80</v>
      </c>
      <c r="K884" s="1">
        <f>最重要的表!P243</f>
        <v>47583</v>
      </c>
      <c r="L884" s="1">
        <f>最重要的表!Q243</f>
        <v>4901</v>
      </c>
      <c r="M884" s="1">
        <f>最重要的表!R243</f>
        <v>2380</v>
      </c>
      <c r="N884" s="1">
        <f>最重要的表!S243</f>
        <v>903</v>
      </c>
      <c r="O884" s="1">
        <f>最重要的表!T243</f>
        <v>93</v>
      </c>
      <c r="P884" s="1">
        <f>最重要的表!U243</f>
        <v>46</v>
      </c>
      <c r="Q884" s="1">
        <f t="shared" si="75"/>
        <v>118920</v>
      </c>
      <c r="R884" s="1">
        <f t="shared" si="76"/>
        <v>12248</v>
      </c>
      <c r="S884" s="1">
        <f t="shared" si="77"/>
        <v>6014</v>
      </c>
      <c r="T884" s="1">
        <v>38400</v>
      </c>
      <c r="U884" s="1">
        <v>0</v>
      </c>
      <c r="V884" s="1">
        <v>8300000</v>
      </c>
    </row>
    <row r="885" spans="1:22" x14ac:dyDescent="0.25">
      <c r="A885" s="4">
        <f t="shared" si="74"/>
        <v>31493</v>
      </c>
      <c r="B885" s="1">
        <v>3</v>
      </c>
      <c r="C885" s="1" t="s">
        <v>29</v>
      </c>
      <c r="D885" s="1">
        <v>8</v>
      </c>
      <c r="E885" s="1" t="s">
        <v>283</v>
      </c>
      <c r="F885" s="1">
        <v>38</v>
      </c>
      <c r="G885" s="1">
        <v>7</v>
      </c>
      <c r="H885" s="1">
        <v>3</v>
      </c>
      <c r="I885" s="1">
        <v>80</v>
      </c>
      <c r="K885" s="1">
        <f>最重要的表!P244</f>
        <v>49554</v>
      </c>
      <c r="L885" s="1">
        <f>最重要的表!Q244</f>
        <v>5104</v>
      </c>
      <c r="M885" s="1">
        <f>最重要的表!R244</f>
        <v>2478</v>
      </c>
      <c r="N885" s="1">
        <f>最重要的表!S244</f>
        <v>942</v>
      </c>
      <c r="O885" s="1">
        <f>最重要的表!T244</f>
        <v>97</v>
      </c>
      <c r="P885" s="1">
        <f>最重要的表!U244</f>
        <v>48</v>
      </c>
      <c r="Q885" s="1">
        <f t="shared" si="75"/>
        <v>123972</v>
      </c>
      <c r="R885" s="1">
        <f t="shared" si="76"/>
        <v>12767</v>
      </c>
      <c r="S885" s="1">
        <f t="shared" si="77"/>
        <v>6270</v>
      </c>
      <c r="T885" s="1">
        <v>39000</v>
      </c>
      <c r="U885" s="1">
        <v>0</v>
      </c>
      <c r="V885" s="1">
        <v>8400000</v>
      </c>
    </row>
    <row r="886" spans="1:22" x14ac:dyDescent="0.25">
      <c r="A886" s="4">
        <f t="shared" si="74"/>
        <v>31494</v>
      </c>
      <c r="B886" s="1">
        <v>3</v>
      </c>
      <c r="C886" s="1" t="s">
        <v>29</v>
      </c>
      <c r="D886" s="1">
        <v>8</v>
      </c>
      <c r="E886" s="1" t="s">
        <v>284</v>
      </c>
      <c r="F886" s="1">
        <v>39</v>
      </c>
      <c r="G886" s="1">
        <v>7</v>
      </c>
      <c r="H886" s="1">
        <v>4</v>
      </c>
      <c r="I886" s="1">
        <v>84</v>
      </c>
      <c r="K886" s="1">
        <f>最重要的表!P245</f>
        <v>51525</v>
      </c>
      <c r="L886" s="1">
        <f>最重要的表!Q245</f>
        <v>5307</v>
      </c>
      <c r="M886" s="1">
        <f>最重要的表!R245</f>
        <v>2577</v>
      </c>
      <c r="N886" s="1">
        <f>最重要的表!S245</f>
        <v>981</v>
      </c>
      <c r="O886" s="1">
        <f>最重要的表!T245</f>
        <v>101</v>
      </c>
      <c r="P886" s="1">
        <f>最重要的表!U245</f>
        <v>50</v>
      </c>
      <c r="Q886" s="1">
        <f t="shared" si="75"/>
        <v>129024</v>
      </c>
      <c r="R886" s="1">
        <f t="shared" si="76"/>
        <v>13286</v>
      </c>
      <c r="S886" s="1">
        <f t="shared" si="77"/>
        <v>6527</v>
      </c>
      <c r="T886" s="1">
        <v>39600</v>
      </c>
      <c r="U886" s="1">
        <v>14</v>
      </c>
      <c r="V886" s="1">
        <v>8500000</v>
      </c>
    </row>
    <row r="887" spans="1:22" x14ac:dyDescent="0.25">
      <c r="A887" s="4">
        <f t="shared" si="74"/>
        <v>31495</v>
      </c>
      <c r="B887" s="1">
        <v>3</v>
      </c>
      <c r="C887" s="1" t="s">
        <v>29</v>
      </c>
      <c r="D887" s="1">
        <v>8</v>
      </c>
      <c r="E887" s="1" t="s">
        <v>285</v>
      </c>
      <c r="F887" s="1">
        <v>40</v>
      </c>
      <c r="G887" s="1">
        <v>8</v>
      </c>
      <c r="H887" s="1">
        <v>0</v>
      </c>
      <c r="I887" s="1">
        <v>84</v>
      </c>
      <c r="K887" s="6">
        <f>最重要的表!P246</f>
        <v>56738</v>
      </c>
      <c r="L887" s="7">
        <f>最重要的表!Q246</f>
        <v>5844</v>
      </c>
      <c r="M887" s="8">
        <f>最重要的表!R246</f>
        <v>2837</v>
      </c>
      <c r="N887" s="6">
        <f>最重要的表!S246</f>
        <v>1078</v>
      </c>
      <c r="O887" s="7">
        <f>最重要的表!T246</f>
        <v>111</v>
      </c>
      <c r="P887" s="8">
        <f>最重要的表!U246</f>
        <v>54</v>
      </c>
      <c r="Q887" s="6">
        <f t="shared" si="75"/>
        <v>141900</v>
      </c>
      <c r="R887" s="7">
        <f t="shared" si="76"/>
        <v>14613</v>
      </c>
      <c r="S887" s="8">
        <f t="shared" si="77"/>
        <v>7103</v>
      </c>
      <c r="T887" s="1">
        <v>40200</v>
      </c>
      <c r="U887" s="1">
        <v>0</v>
      </c>
      <c r="V887" s="1">
        <v>8600000</v>
      </c>
    </row>
    <row r="888" spans="1:22" x14ac:dyDescent="0.25">
      <c r="A888" s="4">
        <f t="shared" si="74"/>
        <v>31501</v>
      </c>
      <c r="B888" s="1">
        <v>3</v>
      </c>
      <c r="C888" s="1" t="s">
        <v>29</v>
      </c>
      <c r="D888" s="1">
        <v>8</v>
      </c>
      <c r="E888" s="1" t="s">
        <v>286</v>
      </c>
      <c r="F888" s="1">
        <v>41</v>
      </c>
      <c r="G888" s="1">
        <v>8</v>
      </c>
      <c r="H888" s="1">
        <v>1</v>
      </c>
      <c r="I888" s="1">
        <v>84</v>
      </c>
      <c r="K888" s="1">
        <f>最重要的表!P247</f>
        <v>59301</v>
      </c>
      <c r="L888" s="1">
        <f>最重要的表!Q247</f>
        <v>6108</v>
      </c>
      <c r="M888" s="1">
        <f>最重要的表!R247</f>
        <v>2966</v>
      </c>
      <c r="N888" s="1">
        <f>最重要的表!S247</f>
        <v>1136</v>
      </c>
      <c r="O888" s="1">
        <f>最重要的表!T247</f>
        <v>117</v>
      </c>
      <c r="P888" s="1">
        <f>最重要的表!U247</f>
        <v>57</v>
      </c>
      <c r="Q888" s="1">
        <f t="shared" si="75"/>
        <v>149045</v>
      </c>
      <c r="R888" s="1">
        <f t="shared" si="76"/>
        <v>15351</v>
      </c>
      <c r="S888" s="1">
        <f t="shared" si="77"/>
        <v>7469</v>
      </c>
      <c r="T888" s="1">
        <v>40800</v>
      </c>
      <c r="U888" s="1">
        <v>0</v>
      </c>
      <c r="V888" s="1">
        <v>8700000</v>
      </c>
    </row>
    <row r="889" spans="1:22" x14ac:dyDescent="0.25">
      <c r="A889" s="4">
        <f t="shared" si="74"/>
        <v>31502</v>
      </c>
      <c r="B889" s="1">
        <v>3</v>
      </c>
      <c r="C889" s="1" t="s">
        <v>29</v>
      </c>
      <c r="D889" s="1">
        <v>8</v>
      </c>
      <c r="E889" s="1" t="s">
        <v>287</v>
      </c>
      <c r="F889" s="1">
        <v>42</v>
      </c>
      <c r="G889" s="1">
        <v>8</v>
      </c>
      <c r="H889" s="1">
        <v>2</v>
      </c>
      <c r="I889" s="1">
        <v>84</v>
      </c>
      <c r="K889" s="1">
        <f>最重要的表!P248</f>
        <v>61865</v>
      </c>
      <c r="L889" s="1">
        <f>最重要的表!Q248</f>
        <v>6372</v>
      </c>
      <c r="M889" s="1">
        <f>最重要的表!R248</f>
        <v>3094</v>
      </c>
      <c r="N889" s="1">
        <f>最重要的表!S248</f>
        <v>1195</v>
      </c>
      <c r="O889" s="1">
        <f>最重要的表!T248</f>
        <v>123</v>
      </c>
      <c r="P889" s="1">
        <f>最重要的表!U248</f>
        <v>60</v>
      </c>
      <c r="Q889" s="1">
        <f t="shared" si="75"/>
        <v>156270</v>
      </c>
      <c r="R889" s="1">
        <f t="shared" si="76"/>
        <v>16089</v>
      </c>
      <c r="S889" s="1">
        <f t="shared" si="77"/>
        <v>7834</v>
      </c>
      <c r="T889" s="1">
        <v>41400</v>
      </c>
      <c r="U889" s="1">
        <v>0</v>
      </c>
      <c r="V889" s="1">
        <v>8800000</v>
      </c>
    </row>
    <row r="890" spans="1:22" x14ac:dyDescent="0.25">
      <c r="A890" s="4">
        <f t="shared" si="74"/>
        <v>31503</v>
      </c>
      <c r="B890" s="1">
        <v>3</v>
      </c>
      <c r="C890" s="1" t="s">
        <v>29</v>
      </c>
      <c r="D890" s="1">
        <v>8</v>
      </c>
      <c r="E890" s="1" t="s">
        <v>288</v>
      </c>
      <c r="F890" s="1">
        <v>43</v>
      </c>
      <c r="G890" s="1">
        <v>8</v>
      </c>
      <c r="H890" s="1">
        <v>3</v>
      </c>
      <c r="I890" s="1">
        <v>84</v>
      </c>
      <c r="K890" s="1">
        <f>最重要的表!P249</f>
        <v>64428</v>
      </c>
      <c r="L890" s="1">
        <f>最重要的表!Q249</f>
        <v>6636</v>
      </c>
      <c r="M890" s="1">
        <f>最重要的表!R249</f>
        <v>3222</v>
      </c>
      <c r="N890" s="1">
        <f>最重要的表!S249</f>
        <v>1253</v>
      </c>
      <c r="O890" s="1">
        <f>最重要的表!T249</f>
        <v>129</v>
      </c>
      <c r="P890" s="1">
        <f>最重要的表!U249</f>
        <v>63</v>
      </c>
      <c r="Q890" s="1">
        <f t="shared" si="75"/>
        <v>163415</v>
      </c>
      <c r="R890" s="1">
        <f t="shared" si="76"/>
        <v>16827</v>
      </c>
      <c r="S890" s="1">
        <f t="shared" si="77"/>
        <v>8199</v>
      </c>
      <c r="T890" s="1">
        <v>42000</v>
      </c>
      <c r="U890" s="1">
        <v>0</v>
      </c>
      <c r="V890" s="1">
        <v>8900000</v>
      </c>
    </row>
    <row r="891" spans="1:22" x14ac:dyDescent="0.25">
      <c r="A891" s="4">
        <f t="shared" si="74"/>
        <v>31504</v>
      </c>
      <c r="B891" s="1">
        <v>3</v>
      </c>
      <c r="C891" s="1" t="s">
        <v>29</v>
      </c>
      <c r="D891" s="1">
        <v>8</v>
      </c>
      <c r="E891" s="1" t="s">
        <v>289</v>
      </c>
      <c r="F891" s="1">
        <v>44</v>
      </c>
      <c r="G891" s="1">
        <v>8</v>
      </c>
      <c r="H891" s="1">
        <v>4</v>
      </c>
      <c r="I891" s="1">
        <v>87</v>
      </c>
      <c r="K891" s="1">
        <f>最重要的表!P250</f>
        <v>66991</v>
      </c>
      <c r="L891" s="1">
        <f>最重要的表!Q250</f>
        <v>6900</v>
      </c>
      <c r="M891" s="1">
        <f>最重要的表!R250</f>
        <v>3350</v>
      </c>
      <c r="N891" s="1">
        <f>最重要的表!S250</f>
        <v>1311</v>
      </c>
      <c r="O891" s="1">
        <f>最重要的表!T250</f>
        <v>135</v>
      </c>
      <c r="P891" s="1">
        <f>最重要的表!U250</f>
        <v>66</v>
      </c>
      <c r="Q891" s="1">
        <f t="shared" si="75"/>
        <v>170560</v>
      </c>
      <c r="R891" s="1">
        <f t="shared" si="76"/>
        <v>17565</v>
      </c>
      <c r="S891" s="1">
        <f t="shared" si="77"/>
        <v>8564</v>
      </c>
      <c r="T891" s="1">
        <v>42600</v>
      </c>
      <c r="U891" s="1">
        <v>16</v>
      </c>
      <c r="V891" s="1">
        <v>9000000</v>
      </c>
    </row>
    <row r="892" spans="1:22" x14ac:dyDescent="0.25">
      <c r="A892" s="4">
        <f t="shared" si="74"/>
        <v>31505</v>
      </c>
      <c r="B892" s="1">
        <v>3</v>
      </c>
      <c r="C892" s="1" t="s">
        <v>29</v>
      </c>
      <c r="D892" s="1">
        <v>8</v>
      </c>
      <c r="E892" s="1" t="s">
        <v>290</v>
      </c>
      <c r="F892" s="1">
        <v>45</v>
      </c>
      <c r="G892" s="1">
        <v>9</v>
      </c>
      <c r="H892" s="1">
        <v>0</v>
      </c>
      <c r="I892" s="1">
        <v>87</v>
      </c>
      <c r="K892" s="6">
        <f>最重要的表!P251</f>
        <v>73767</v>
      </c>
      <c r="L892" s="7">
        <f>最重要的表!Q251</f>
        <v>7598</v>
      </c>
      <c r="M892" s="8">
        <f>最重要的表!R251</f>
        <v>3689</v>
      </c>
      <c r="N892" s="6">
        <f>最重要的表!S251</f>
        <v>1408</v>
      </c>
      <c r="O892" s="7">
        <f>最重要的表!T251</f>
        <v>145</v>
      </c>
      <c r="P892" s="8">
        <f>最重要的表!U251</f>
        <v>71</v>
      </c>
      <c r="Q892" s="6">
        <f t="shared" si="75"/>
        <v>184999</v>
      </c>
      <c r="R892" s="7">
        <f t="shared" si="76"/>
        <v>19053</v>
      </c>
      <c r="S892" s="8">
        <f t="shared" si="77"/>
        <v>9298</v>
      </c>
      <c r="T892" s="1">
        <v>43200</v>
      </c>
      <c r="U892" s="1">
        <v>0</v>
      </c>
      <c r="V892" s="1">
        <v>9100000</v>
      </c>
    </row>
    <row r="893" spans="1:22" x14ac:dyDescent="0.25">
      <c r="A893" s="4">
        <f t="shared" si="74"/>
        <v>31511</v>
      </c>
      <c r="B893" s="1">
        <v>3</v>
      </c>
      <c r="C893" s="1" t="s">
        <v>29</v>
      </c>
      <c r="D893" s="1">
        <v>8</v>
      </c>
      <c r="E893" s="1" t="s">
        <v>291</v>
      </c>
      <c r="F893" s="1">
        <v>46</v>
      </c>
      <c r="G893" s="1">
        <v>9</v>
      </c>
      <c r="H893" s="1">
        <v>1</v>
      </c>
      <c r="I893" s="1">
        <v>87</v>
      </c>
      <c r="K893" s="1">
        <f>最重要的表!P252</f>
        <v>77088</v>
      </c>
      <c r="L893" s="1">
        <f>最重要的表!Q252</f>
        <v>7940</v>
      </c>
      <c r="M893" s="1">
        <f>最重要的表!R252</f>
        <v>3855</v>
      </c>
      <c r="N893" s="1">
        <f>最重要的表!S252</f>
        <v>1476</v>
      </c>
      <c r="O893" s="1">
        <f>最重要的表!T252</f>
        <v>152</v>
      </c>
      <c r="P893" s="1">
        <f>最重要的表!U252</f>
        <v>74</v>
      </c>
      <c r="Q893" s="1">
        <f t="shared" si="75"/>
        <v>193692</v>
      </c>
      <c r="R893" s="1">
        <f t="shared" si="76"/>
        <v>19948</v>
      </c>
      <c r="S893" s="1">
        <f t="shared" si="77"/>
        <v>9701</v>
      </c>
      <c r="T893" s="1">
        <v>43800</v>
      </c>
      <c r="U893" s="1">
        <v>0</v>
      </c>
      <c r="V893" s="1">
        <v>9200000</v>
      </c>
    </row>
    <row r="894" spans="1:22" x14ac:dyDescent="0.25">
      <c r="A894" s="4">
        <f t="shared" si="74"/>
        <v>31512</v>
      </c>
      <c r="B894" s="1">
        <v>3</v>
      </c>
      <c r="C894" s="1" t="s">
        <v>29</v>
      </c>
      <c r="D894" s="1">
        <v>8</v>
      </c>
      <c r="E894" s="1" t="s">
        <v>292</v>
      </c>
      <c r="F894" s="1">
        <v>47</v>
      </c>
      <c r="G894" s="1">
        <v>9</v>
      </c>
      <c r="H894" s="1">
        <v>2</v>
      </c>
      <c r="I894" s="1">
        <v>87</v>
      </c>
      <c r="K894" s="1">
        <f>最重要的表!P253</f>
        <v>80408</v>
      </c>
      <c r="L894" s="1">
        <f>最重要的表!Q253</f>
        <v>8282</v>
      </c>
      <c r="M894" s="1">
        <f>最重要的表!R253</f>
        <v>4021</v>
      </c>
      <c r="N894" s="1">
        <f>最重要的表!S253</f>
        <v>1544</v>
      </c>
      <c r="O894" s="1">
        <f>最重要的表!T253</f>
        <v>159</v>
      </c>
      <c r="P894" s="1">
        <f>最重要的表!U253</f>
        <v>78</v>
      </c>
      <c r="Q894" s="1">
        <f t="shared" si="75"/>
        <v>202384</v>
      </c>
      <c r="R894" s="1">
        <f t="shared" si="76"/>
        <v>20843</v>
      </c>
      <c r="S894" s="1">
        <f t="shared" si="77"/>
        <v>10183</v>
      </c>
      <c r="T894" s="1">
        <v>44400</v>
      </c>
      <c r="U894" s="1">
        <v>0</v>
      </c>
      <c r="V894" s="1">
        <v>9300000</v>
      </c>
    </row>
    <row r="895" spans="1:22" x14ac:dyDescent="0.25">
      <c r="A895" s="4">
        <f t="shared" si="74"/>
        <v>31513</v>
      </c>
      <c r="B895" s="1">
        <v>3</v>
      </c>
      <c r="C895" s="1" t="s">
        <v>29</v>
      </c>
      <c r="D895" s="1">
        <v>8</v>
      </c>
      <c r="E895" s="1" t="s">
        <v>293</v>
      </c>
      <c r="F895" s="1">
        <v>48</v>
      </c>
      <c r="G895" s="1">
        <v>9</v>
      </c>
      <c r="H895" s="1">
        <v>3</v>
      </c>
      <c r="I895" s="1">
        <v>87</v>
      </c>
      <c r="K895" s="1">
        <f>最重要的表!P254</f>
        <v>83729</v>
      </c>
      <c r="L895" s="1">
        <f>最重要的表!Q254</f>
        <v>8624</v>
      </c>
      <c r="M895" s="1">
        <f>最重要的表!R254</f>
        <v>4187</v>
      </c>
      <c r="N895" s="1">
        <f>最重要的表!S254</f>
        <v>1612</v>
      </c>
      <c r="O895" s="1">
        <f>最重要的表!T254</f>
        <v>166</v>
      </c>
      <c r="P895" s="1">
        <f>最重要的表!U254</f>
        <v>81</v>
      </c>
      <c r="Q895" s="1">
        <f t="shared" si="75"/>
        <v>211077</v>
      </c>
      <c r="R895" s="1">
        <f t="shared" si="76"/>
        <v>21738</v>
      </c>
      <c r="S895" s="1">
        <f t="shared" si="77"/>
        <v>10586</v>
      </c>
      <c r="T895" s="1">
        <v>45000</v>
      </c>
      <c r="U895" s="1">
        <v>0</v>
      </c>
      <c r="V895" s="1">
        <v>9400000</v>
      </c>
    </row>
    <row r="896" spans="1:22" x14ac:dyDescent="0.25">
      <c r="A896" s="4">
        <f t="shared" si="74"/>
        <v>31514</v>
      </c>
      <c r="B896" s="1">
        <v>3</v>
      </c>
      <c r="C896" s="1" t="s">
        <v>29</v>
      </c>
      <c r="D896" s="1">
        <v>8</v>
      </c>
      <c r="E896" s="1" t="s">
        <v>294</v>
      </c>
      <c r="F896" s="1">
        <v>49</v>
      </c>
      <c r="G896" s="1">
        <v>9</v>
      </c>
      <c r="H896" s="1">
        <v>4</v>
      </c>
      <c r="I896" s="1">
        <v>90</v>
      </c>
      <c r="K896" s="1">
        <f>最重要的表!P255</f>
        <v>87049</v>
      </c>
      <c r="L896" s="1">
        <f>最重要的表!Q255</f>
        <v>8966</v>
      </c>
      <c r="M896" s="1">
        <f>最重要的表!R255</f>
        <v>4353</v>
      </c>
      <c r="N896" s="1">
        <f>最重要的表!S255</f>
        <v>1680</v>
      </c>
      <c r="O896" s="1">
        <f>最重要的表!T255</f>
        <v>173</v>
      </c>
      <c r="P896" s="1">
        <f>最重要的表!U255</f>
        <v>84</v>
      </c>
      <c r="Q896" s="1">
        <f t="shared" si="75"/>
        <v>219769</v>
      </c>
      <c r="R896" s="1">
        <f t="shared" si="76"/>
        <v>22633</v>
      </c>
      <c r="S896" s="1">
        <f t="shared" si="77"/>
        <v>10989</v>
      </c>
      <c r="T896" s="1">
        <v>45600</v>
      </c>
      <c r="U896" s="1">
        <v>18</v>
      </c>
      <c r="V896" s="1">
        <v>9500000</v>
      </c>
    </row>
    <row r="897" spans="1:22" x14ac:dyDescent="0.25">
      <c r="A897" s="4">
        <f t="shared" si="74"/>
        <v>31515</v>
      </c>
      <c r="B897" s="1">
        <v>3</v>
      </c>
      <c r="C897" s="1" t="s">
        <v>29</v>
      </c>
      <c r="D897" s="1">
        <v>8</v>
      </c>
      <c r="E897" s="1" t="s">
        <v>295</v>
      </c>
      <c r="F897" s="1">
        <v>50</v>
      </c>
      <c r="G897" s="1">
        <v>10</v>
      </c>
      <c r="H897" s="1">
        <v>0</v>
      </c>
      <c r="I897" s="1">
        <v>0</v>
      </c>
      <c r="K897" s="6">
        <f>最重要的表!P256</f>
        <v>95903</v>
      </c>
      <c r="L897" s="7">
        <f>最重要的表!Q256</f>
        <v>9878</v>
      </c>
      <c r="M897" s="8">
        <f>最重要的表!R256</f>
        <v>4796</v>
      </c>
      <c r="N897" s="6">
        <f>最重要的表!S256</f>
        <v>1835</v>
      </c>
      <c r="O897" s="7">
        <f>最重要的表!T256</f>
        <v>189</v>
      </c>
      <c r="P897" s="8">
        <f>最重要的表!U256</f>
        <v>92</v>
      </c>
      <c r="Q897" s="6">
        <f t="shared" si="75"/>
        <v>240868</v>
      </c>
      <c r="R897" s="7">
        <f t="shared" si="76"/>
        <v>24809</v>
      </c>
      <c r="S897" s="8">
        <f t="shared" si="77"/>
        <v>12064</v>
      </c>
      <c r="T897" s="1">
        <v>0</v>
      </c>
      <c r="U897" s="1">
        <v>0</v>
      </c>
      <c r="V897" s="1">
        <v>0</v>
      </c>
    </row>
    <row r="898" spans="1:22" x14ac:dyDescent="0.25">
      <c r="A898" s="4">
        <f t="shared" si="74"/>
        <v>31521</v>
      </c>
      <c r="B898" s="1">
        <v>3</v>
      </c>
      <c r="C898" s="1" t="s">
        <v>29</v>
      </c>
      <c r="D898" s="1">
        <v>5</v>
      </c>
      <c r="E898" s="1" t="s">
        <v>381</v>
      </c>
      <c r="F898" s="1">
        <v>0</v>
      </c>
      <c r="G898" s="1">
        <v>0</v>
      </c>
      <c r="H898" s="1">
        <v>0</v>
      </c>
      <c r="I898" s="1">
        <v>1</v>
      </c>
      <c r="K898" s="6">
        <f>最重要的表!P257</f>
        <v>2214</v>
      </c>
      <c r="L898" s="7">
        <f>最重要的表!Q257</f>
        <v>228</v>
      </c>
      <c r="M898" s="8">
        <f>最重要的表!R257</f>
        <v>111</v>
      </c>
      <c r="N898" s="6">
        <f>最重要的表!S257</f>
        <v>49</v>
      </c>
      <c r="O898" s="7">
        <f>最重要的表!T257</f>
        <v>5</v>
      </c>
      <c r="P898" s="8">
        <f>最重要的表!U257</f>
        <v>3</v>
      </c>
      <c r="Q898" s="6">
        <f t="shared" si="75"/>
        <v>6085</v>
      </c>
      <c r="R898" s="7">
        <f t="shared" si="76"/>
        <v>623</v>
      </c>
      <c r="S898" s="8">
        <f t="shared" si="77"/>
        <v>348</v>
      </c>
      <c r="T898" s="6">
        <v>30</v>
      </c>
      <c r="U898" s="7">
        <v>0</v>
      </c>
      <c r="V898" s="8">
        <v>9000</v>
      </c>
    </row>
    <row r="899" spans="1:22" x14ac:dyDescent="0.25">
      <c r="A899" s="4">
        <f t="shared" si="74"/>
        <v>31522</v>
      </c>
      <c r="B899" s="1">
        <v>3</v>
      </c>
      <c r="C899" s="1" t="s">
        <v>29</v>
      </c>
      <c r="D899" s="1">
        <v>5</v>
      </c>
      <c r="E899" s="1" t="s">
        <v>382</v>
      </c>
      <c r="F899" s="1">
        <v>1</v>
      </c>
      <c r="G899" s="1">
        <v>0</v>
      </c>
      <c r="H899" s="1">
        <v>1</v>
      </c>
      <c r="I899" s="1">
        <v>5</v>
      </c>
      <c r="K899" s="1">
        <f>最重要的表!P258</f>
        <v>2554</v>
      </c>
      <c r="L899" s="1">
        <f>最重要的表!Q258</f>
        <v>263</v>
      </c>
      <c r="M899" s="1">
        <f>最重要的表!R258</f>
        <v>128</v>
      </c>
      <c r="N899" s="1">
        <f>最重要的表!S258</f>
        <v>59</v>
      </c>
      <c r="O899" s="1">
        <f>最重要的表!T258</f>
        <v>6</v>
      </c>
      <c r="P899" s="1">
        <f>最重要的表!U258</f>
        <v>3</v>
      </c>
      <c r="Q899" s="1">
        <f t="shared" si="75"/>
        <v>7215</v>
      </c>
      <c r="R899" s="1">
        <f t="shared" si="76"/>
        <v>737</v>
      </c>
      <c r="S899" s="1">
        <f t="shared" si="77"/>
        <v>365</v>
      </c>
      <c r="T899" s="1">
        <v>108</v>
      </c>
      <c r="U899" s="1">
        <v>0</v>
      </c>
      <c r="V899" s="1">
        <v>25000</v>
      </c>
    </row>
    <row r="900" spans="1:22" x14ac:dyDescent="0.25">
      <c r="A900" s="4">
        <f t="shared" si="74"/>
        <v>31523</v>
      </c>
      <c r="B900" s="1">
        <v>3</v>
      </c>
      <c r="C900" s="1" t="s">
        <v>29</v>
      </c>
      <c r="D900" s="1">
        <v>5</v>
      </c>
      <c r="E900" s="1" t="s">
        <v>140</v>
      </c>
      <c r="F900" s="1">
        <v>2</v>
      </c>
      <c r="G900" s="1">
        <v>0</v>
      </c>
      <c r="H900" s="1">
        <v>2</v>
      </c>
      <c r="I900" s="1">
        <v>5</v>
      </c>
      <c r="K900" s="1">
        <f>最重要的表!P259</f>
        <v>2894</v>
      </c>
      <c r="L900" s="1">
        <f>最重要的表!Q259</f>
        <v>298</v>
      </c>
      <c r="M900" s="1">
        <f>最重要的表!R259</f>
        <v>145</v>
      </c>
      <c r="N900" s="1">
        <f>最重要的表!S259</f>
        <v>68</v>
      </c>
      <c r="O900" s="1">
        <f>最重要的表!T259</f>
        <v>7</v>
      </c>
      <c r="P900" s="1">
        <f>最重要的表!U259</f>
        <v>4</v>
      </c>
      <c r="Q900" s="1">
        <f t="shared" si="75"/>
        <v>8266</v>
      </c>
      <c r="R900" s="1">
        <f t="shared" si="76"/>
        <v>851</v>
      </c>
      <c r="S900" s="1">
        <f t="shared" si="77"/>
        <v>461</v>
      </c>
      <c r="T900" s="1">
        <v>210</v>
      </c>
      <c r="U900" s="1">
        <v>0</v>
      </c>
      <c r="V900" s="1">
        <v>43000</v>
      </c>
    </row>
    <row r="901" spans="1:22" x14ac:dyDescent="0.25">
      <c r="A901" s="4">
        <f t="shared" si="74"/>
        <v>31524</v>
      </c>
      <c r="B901" s="1">
        <v>3</v>
      </c>
      <c r="C901" s="1" t="s">
        <v>29</v>
      </c>
      <c r="D901" s="1">
        <v>5</v>
      </c>
      <c r="E901" s="1" t="s">
        <v>161</v>
      </c>
      <c r="F901" s="1">
        <v>3</v>
      </c>
      <c r="G901" s="1">
        <v>0</v>
      </c>
      <c r="H901" s="1">
        <v>3</v>
      </c>
      <c r="I901" s="1">
        <v>5</v>
      </c>
      <c r="K901" s="1">
        <f>最重要的表!P260</f>
        <v>3234</v>
      </c>
      <c r="L901" s="1">
        <f>最重要的表!Q260</f>
        <v>333</v>
      </c>
      <c r="M901" s="1">
        <f>最重要的表!R260</f>
        <v>162</v>
      </c>
      <c r="N901" s="1">
        <f>最重要的表!S260</f>
        <v>78</v>
      </c>
      <c r="O901" s="1">
        <f>最重要的表!T260</f>
        <v>8</v>
      </c>
      <c r="P901" s="1">
        <f>最重要的表!U260</f>
        <v>4</v>
      </c>
      <c r="Q901" s="1">
        <f t="shared" si="75"/>
        <v>9396</v>
      </c>
      <c r="R901" s="1">
        <f t="shared" si="76"/>
        <v>965</v>
      </c>
      <c r="S901" s="1">
        <f t="shared" si="77"/>
        <v>478</v>
      </c>
      <c r="T901" s="1">
        <v>360</v>
      </c>
      <c r="U901" s="1">
        <v>0</v>
      </c>
      <c r="V901" s="1">
        <v>67000</v>
      </c>
    </row>
    <row r="902" spans="1:22" x14ac:dyDescent="0.25">
      <c r="A902" s="4">
        <f t="shared" si="74"/>
        <v>31525</v>
      </c>
      <c r="B902" s="1">
        <v>3</v>
      </c>
      <c r="C902" s="1" t="s">
        <v>29</v>
      </c>
      <c r="D902" s="1">
        <v>5</v>
      </c>
      <c r="E902" s="1" t="s">
        <v>162</v>
      </c>
      <c r="F902" s="1">
        <v>4</v>
      </c>
      <c r="G902" s="1">
        <v>0</v>
      </c>
      <c r="H902" s="1">
        <v>4</v>
      </c>
      <c r="I902" s="1">
        <v>20</v>
      </c>
      <c r="K902" s="1">
        <f>最重要的表!P261</f>
        <v>3573</v>
      </c>
      <c r="L902" s="1">
        <f>最重要的表!Q261</f>
        <v>368</v>
      </c>
      <c r="M902" s="1">
        <f>最重要的表!R261</f>
        <v>179</v>
      </c>
      <c r="N902" s="1">
        <f>最重要的表!S261</f>
        <v>88</v>
      </c>
      <c r="O902" s="1">
        <f>最重要的表!T261</f>
        <v>9</v>
      </c>
      <c r="P902" s="1">
        <f>最重要的表!U261</f>
        <v>5</v>
      </c>
      <c r="Q902" s="1">
        <f t="shared" si="75"/>
        <v>10525</v>
      </c>
      <c r="R902" s="1">
        <f t="shared" si="76"/>
        <v>1079</v>
      </c>
      <c r="S902" s="1">
        <f t="shared" si="77"/>
        <v>574</v>
      </c>
      <c r="T902" s="1">
        <v>600</v>
      </c>
      <c r="U902" s="1">
        <v>1</v>
      </c>
      <c r="V902" s="1">
        <v>100000</v>
      </c>
    </row>
    <row r="903" spans="1:22" x14ac:dyDescent="0.25">
      <c r="A903" s="4">
        <f t="shared" si="74"/>
        <v>31531</v>
      </c>
      <c r="B903" s="1">
        <v>3</v>
      </c>
      <c r="C903" s="1" t="s">
        <v>29</v>
      </c>
      <c r="D903" s="1">
        <v>5</v>
      </c>
      <c r="E903" s="1" t="s">
        <v>59</v>
      </c>
      <c r="F903" s="1">
        <v>5</v>
      </c>
      <c r="G903" s="1">
        <v>1</v>
      </c>
      <c r="H903" s="1">
        <v>0</v>
      </c>
      <c r="I903" s="1">
        <v>20</v>
      </c>
      <c r="K903" s="6">
        <f>最重要的表!P262</f>
        <v>4428</v>
      </c>
      <c r="L903" s="7">
        <f>最重要的表!Q262</f>
        <v>456</v>
      </c>
      <c r="M903" s="8">
        <f>最重要的表!R262</f>
        <v>222</v>
      </c>
      <c r="N903" s="6">
        <f>最重要的表!S262</f>
        <v>98</v>
      </c>
      <c r="O903" s="7">
        <f>最重要的表!T262</f>
        <v>10</v>
      </c>
      <c r="P903" s="8">
        <f>最重要的表!U262</f>
        <v>5</v>
      </c>
      <c r="Q903" s="6">
        <f t="shared" si="75"/>
        <v>12170</v>
      </c>
      <c r="R903" s="7">
        <f t="shared" si="76"/>
        <v>1246</v>
      </c>
      <c r="S903" s="8">
        <f t="shared" si="77"/>
        <v>617</v>
      </c>
      <c r="T903" s="6">
        <v>900</v>
      </c>
      <c r="U903" s="7">
        <v>0</v>
      </c>
      <c r="V903" s="8">
        <v>140000</v>
      </c>
    </row>
    <row r="904" spans="1:22" x14ac:dyDescent="0.25">
      <c r="A904" s="4">
        <f t="shared" si="74"/>
        <v>31532</v>
      </c>
      <c r="B904" s="1">
        <v>3</v>
      </c>
      <c r="C904" s="1" t="s">
        <v>29</v>
      </c>
      <c r="D904" s="1">
        <v>5</v>
      </c>
      <c r="E904" s="1" t="s">
        <v>383</v>
      </c>
      <c r="F904" s="1">
        <v>6</v>
      </c>
      <c r="G904" s="1">
        <v>1</v>
      </c>
      <c r="H904" s="1">
        <v>1</v>
      </c>
      <c r="I904" s="1">
        <v>20</v>
      </c>
      <c r="K904" s="1">
        <f>最重要的表!P263</f>
        <v>4962</v>
      </c>
      <c r="L904" s="1">
        <f>最重要的表!Q263</f>
        <v>511</v>
      </c>
      <c r="M904" s="1">
        <f>最重要的表!R263</f>
        <v>249</v>
      </c>
      <c r="N904" s="1">
        <f>最重要的表!S263</f>
        <v>117</v>
      </c>
      <c r="O904" s="1">
        <f>最重要的表!T263</f>
        <v>12</v>
      </c>
      <c r="P904" s="1">
        <f>最重要的表!U263</f>
        <v>6</v>
      </c>
      <c r="Q904" s="1">
        <f t="shared" si="75"/>
        <v>14205</v>
      </c>
      <c r="R904" s="1">
        <f t="shared" si="76"/>
        <v>1459</v>
      </c>
      <c r="S904" s="1">
        <f t="shared" si="77"/>
        <v>723</v>
      </c>
      <c r="T904" s="1">
        <v>1500</v>
      </c>
      <c r="U904" s="1">
        <v>0</v>
      </c>
      <c r="V904" s="1">
        <v>210000</v>
      </c>
    </row>
    <row r="905" spans="1:22" x14ac:dyDescent="0.25">
      <c r="A905" s="4">
        <f t="shared" ref="A905:A948" si="78">A900+10</f>
        <v>31533</v>
      </c>
      <c r="B905" s="1">
        <v>3</v>
      </c>
      <c r="C905" s="1" t="s">
        <v>29</v>
      </c>
      <c r="D905" s="1">
        <v>5</v>
      </c>
      <c r="E905" s="1" t="s">
        <v>142</v>
      </c>
      <c r="F905" s="1">
        <v>7</v>
      </c>
      <c r="G905" s="1">
        <v>1</v>
      </c>
      <c r="H905" s="1">
        <v>2</v>
      </c>
      <c r="I905" s="1">
        <v>20</v>
      </c>
      <c r="K905" s="1">
        <f>最重要的表!P264</f>
        <v>5496</v>
      </c>
      <c r="L905" s="1">
        <f>最重要的表!Q264</f>
        <v>566</v>
      </c>
      <c r="M905" s="1">
        <f>最重要的表!R264</f>
        <v>275</v>
      </c>
      <c r="N905" s="1">
        <f>最重要的表!S264</f>
        <v>136</v>
      </c>
      <c r="O905" s="1">
        <f>最重要的表!T264</f>
        <v>14</v>
      </c>
      <c r="P905" s="1">
        <f>最重要的表!U264</f>
        <v>7</v>
      </c>
      <c r="Q905" s="1">
        <f t="shared" si="75"/>
        <v>16240</v>
      </c>
      <c r="R905" s="1">
        <f t="shared" si="76"/>
        <v>1672</v>
      </c>
      <c r="S905" s="1">
        <f t="shared" si="77"/>
        <v>828</v>
      </c>
      <c r="T905" s="1">
        <v>2100</v>
      </c>
      <c r="U905" s="1">
        <v>0</v>
      </c>
      <c r="V905" s="1">
        <v>270000</v>
      </c>
    </row>
    <row r="906" spans="1:22" x14ac:dyDescent="0.25">
      <c r="A906" s="4">
        <f t="shared" si="78"/>
        <v>31534</v>
      </c>
      <c r="B906" s="1">
        <v>3</v>
      </c>
      <c r="C906" s="1" t="s">
        <v>29</v>
      </c>
      <c r="D906" s="1">
        <v>5</v>
      </c>
      <c r="E906" s="1" t="s">
        <v>143</v>
      </c>
      <c r="F906" s="1">
        <v>8</v>
      </c>
      <c r="G906" s="1">
        <v>1</v>
      </c>
      <c r="H906" s="1">
        <v>3</v>
      </c>
      <c r="I906" s="1">
        <v>20</v>
      </c>
      <c r="K906" s="1">
        <f>最重要的表!P265</f>
        <v>6030</v>
      </c>
      <c r="L906" s="1">
        <f>最重要的表!Q265</f>
        <v>621</v>
      </c>
      <c r="M906" s="1">
        <f>最重要的表!R265</f>
        <v>302</v>
      </c>
      <c r="N906" s="1">
        <f>最重要的表!S265</f>
        <v>156</v>
      </c>
      <c r="O906" s="1">
        <f>最重要的表!T265</f>
        <v>16</v>
      </c>
      <c r="P906" s="1">
        <f>最重要的表!U265</f>
        <v>8</v>
      </c>
      <c r="Q906" s="1">
        <f t="shared" si="75"/>
        <v>18354</v>
      </c>
      <c r="R906" s="1">
        <f t="shared" si="76"/>
        <v>1885</v>
      </c>
      <c r="S906" s="1">
        <f t="shared" si="77"/>
        <v>934</v>
      </c>
      <c r="T906" s="1">
        <v>3000</v>
      </c>
      <c r="U906" s="1">
        <v>0</v>
      </c>
      <c r="V906" s="1">
        <v>360000</v>
      </c>
    </row>
    <row r="907" spans="1:22" x14ac:dyDescent="0.25">
      <c r="A907" s="4">
        <f t="shared" si="78"/>
        <v>31535</v>
      </c>
      <c r="B907" s="1">
        <v>3</v>
      </c>
      <c r="C907" s="1" t="s">
        <v>29</v>
      </c>
      <c r="D907" s="1">
        <v>5</v>
      </c>
      <c r="E907" s="1" t="s">
        <v>144</v>
      </c>
      <c r="F907" s="1">
        <v>9</v>
      </c>
      <c r="G907" s="1">
        <v>1</v>
      </c>
      <c r="H907" s="1">
        <v>4</v>
      </c>
      <c r="I907" s="1">
        <v>30</v>
      </c>
      <c r="K907" s="1">
        <f>最重要的表!P266</f>
        <v>6564</v>
      </c>
      <c r="L907" s="1">
        <f>最重要的表!Q266</f>
        <v>676</v>
      </c>
      <c r="M907" s="1">
        <f>最重要的表!R266</f>
        <v>329</v>
      </c>
      <c r="N907" s="1">
        <f>最重要的表!S266</f>
        <v>175</v>
      </c>
      <c r="O907" s="1">
        <f>最重要的表!T266</f>
        <v>18</v>
      </c>
      <c r="P907" s="1">
        <f>最重要的表!U266</f>
        <v>9</v>
      </c>
      <c r="Q907" s="1">
        <f t="shared" si="75"/>
        <v>20389</v>
      </c>
      <c r="R907" s="1">
        <f t="shared" si="76"/>
        <v>2098</v>
      </c>
      <c r="S907" s="1">
        <f t="shared" si="77"/>
        <v>1040</v>
      </c>
      <c r="T907" s="1">
        <v>3900</v>
      </c>
      <c r="U907" s="1">
        <v>2</v>
      </c>
      <c r="V907" s="1">
        <v>450000</v>
      </c>
    </row>
    <row r="908" spans="1:22" x14ac:dyDescent="0.25">
      <c r="A908" s="4">
        <f t="shared" si="78"/>
        <v>31541</v>
      </c>
      <c r="B908" s="1">
        <v>3</v>
      </c>
      <c r="C908" s="1" t="s">
        <v>29</v>
      </c>
      <c r="D908" s="1">
        <v>5</v>
      </c>
      <c r="E908" s="1" t="s">
        <v>60</v>
      </c>
      <c r="F908" s="1">
        <v>10</v>
      </c>
      <c r="G908" s="1">
        <v>2</v>
      </c>
      <c r="H908" s="1">
        <v>0</v>
      </c>
      <c r="I908" s="1">
        <v>30</v>
      </c>
      <c r="K908" s="6">
        <f>最重要的表!P267</f>
        <v>7971</v>
      </c>
      <c r="L908" s="7">
        <f>最重要的表!Q267</f>
        <v>821</v>
      </c>
      <c r="M908" s="8">
        <f>最重要的表!R267</f>
        <v>399</v>
      </c>
      <c r="N908" s="6">
        <f>最重要的表!S267</f>
        <v>175</v>
      </c>
      <c r="O908" s="7">
        <f>最重要的表!T267</f>
        <v>18</v>
      </c>
      <c r="P908" s="8">
        <f>最重要的表!U267</f>
        <v>9</v>
      </c>
      <c r="Q908" s="6">
        <f t="shared" si="75"/>
        <v>21796</v>
      </c>
      <c r="R908" s="7">
        <f t="shared" si="76"/>
        <v>2243</v>
      </c>
      <c r="S908" s="8">
        <f t="shared" si="77"/>
        <v>1110</v>
      </c>
      <c r="T908" s="6">
        <v>4500</v>
      </c>
      <c r="U908" s="7">
        <v>0</v>
      </c>
      <c r="V908" s="8">
        <v>580000</v>
      </c>
    </row>
    <row r="909" spans="1:22" x14ac:dyDescent="0.25">
      <c r="A909" s="4">
        <f t="shared" si="78"/>
        <v>31542</v>
      </c>
      <c r="B909" s="1">
        <v>3</v>
      </c>
      <c r="C909" s="1" t="s">
        <v>29</v>
      </c>
      <c r="D909" s="1">
        <v>5</v>
      </c>
      <c r="E909" s="1" t="s">
        <v>384</v>
      </c>
      <c r="F909" s="1">
        <v>11</v>
      </c>
      <c r="G909" s="1">
        <v>2</v>
      </c>
      <c r="H909" s="1">
        <v>1</v>
      </c>
      <c r="I909" s="1">
        <v>30</v>
      </c>
      <c r="K909" s="1">
        <f>最重要的表!P268</f>
        <v>8690</v>
      </c>
      <c r="L909" s="1">
        <f>最重要的表!Q268</f>
        <v>895</v>
      </c>
      <c r="M909" s="1">
        <f>最重要的表!R268</f>
        <v>435</v>
      </c>
      <c r="N909" s="1">
        <f>最重要的表!S268</f>
        <v>195</v>
      </c>
      <c r="O909" s="1">
        <f>最重要的表!T268</f>
        <v>20</v>
      </c>
      <c r="P909" s="1">
        <f>最重要的表!U268</f>
        <v>10</v>
      </c>
      <c r="Q909" s="1">
        <f t="shared" si="75"/>
        <v>24095</v>
      </c>
      <c r="R909" s="1">
        <f t="shared" si="76"/>
        <v>2475</v>
      </c>
      <c r="S909" s="1">
        <f t="shared" si="77"/>
        <v>1225</v>
      </c>
      <c r="T909" s="1">
        <v>5100</v>
      </c>
      <c r="U909" s="1">
        <v>0</v>
      </c>
      <c r="V909" s="1">
        <v>730000</v>
      </c>
    </row>
    <row r="910" spans="1:22" x14ac:dyDescent="0.25">
      <c r="A910" s="4">
        <f t="shared" si="78"/>
        <v>31543</v>
      </c>
      <c r="B910" s="1">
        <v>3</v>
      </c>
      <c r="C910" s="1" t="s">
        <v>29</v>
      </c>
      <c r="D910" s="1">
        <v>5</v>
      </c>
      <c r="E910" s="1" t="s">
        <v>146</v>
      </c>
      <c r="F910" s="1">
        <v>12</v>
      </c>
      <c r="G910" s="1">
        <v>2</v>
      </c>
      <c r="H910" s="1">
        <v>2</v>
      </c>
      <c r="I910" s="1">
        <v>30</v>
      </c>
      <c r="K910" s="1">
        <f>最重要的表!P269</f>
        <v>9408</v>
      </c>
      <c r="L910" s="1">
        <f>最重要的表!Q269</f>
        <v>969</v>
      </c>
      <c r="M910" s="1">
        <f>最重要的表!R269</f>
        <v>471</v>
      </c>
      <c r="N910" s="1">
        <f>最重要的表!S269</f>
        <v>214</v>
      </c>
      <c r="O910" s="1">
        <f>最重要的表!T269</f>
        <v>22</v>
      </c>
      <c r="P910" s="1">
        <f>最重要的表!U269</f>
        <v>11</v>
      </c>
      <c r="Q910" s="1">
        <f t="shared" si="75"/>
        <v>26314</v>
      </c>
      <c r="R910" s="1">
        <f t="shared" si="76"/>
        <v>2707</v>
      </c>
      <c r="S910" s="1">
        <f t="shared" si="77"/>
        <v>1340</v>
      </c>
      <c r="T910" s="1">
        <v>5400</v>
      </c>
      <c r="U910" s="1">
        <v>0</v>
      </c>
      <c r="V910" s="1">
        <v>870000</v>
      </c>
    </row>
    <row r="911" spans="1:22" x14ac:dyDescent="0.25">
      <c r="A911" s="4">
        <f t="shared" si="78"/>
        <v>31544</v>
      </c>
      <c r="B911" s="1">
        <v>3</v>
      </c>
      <c r="C911" s="1" t="s">
        <v>29</v>
      </c>
      <c r="D911" s="1">
        <v>5</v>
      </c>
      <c r="E911" s="1" t="s">
        <v>147</v>
      </c>
      <c r="F911" s="1">
        <v>13</v>
      </c>
      <c r="G911" s="1">
        <v>2</v>
      </c>
      <c r="H911" s="1">
        <v>3</v>
      </c>
      <c r="I911" s="1">
        <v>30</v>
      </c>
      <c r="K911" s="1">
        <f>最重要的表!P270</f>
        <v>10127</v>
      </c>
      <c r="L911" s="1">
        <f>最重要的表!Q270</f>
        <v>1043</v>
      </c>
      <c r="M911" s="1">
        <f>最重要的表!R270</f>
        <v>507</v>
      </c>
      <c r="N911" s="1">
        <f>最重要的表!S270</f>
        <v>234</v>
      </c>
      <c r="O911" s="1">
        <f>最重要的表!T270</f>
        <v>24</v>
      </c>
      <c r="P911" s="1">
        <f>最重要的表!U270</f>
        <v>12</v>
      </c>
      <c r="Q911" s="1">
        <f t="shared" si="75"/>
        <v>28613</v>
      </c>
      <c r="R911" s="1">
        <f t="shared" si="76"/>
        <v>2939</v>
      </c>
      <c r="S911" s="1">
        <f t="shared" si="77"/>
        <v>1455</v>
      </c>
      <c r="T911" s="1">
        <v>6000</v>
      </c>
      <c r="U911" s="1">
        <v>0</v>
      </c>
      <c r="V911" s="1">
        <v>1050000</v>
      </c>
    </row>
    <row r="912" spans="1:22" x14ac:dyDescent="0.25">
      <c r="A912" s="4">
        <f t="shared" si="78"/>
        <v>31545</v>
      </c>
      <c r="B912" s="1">
        <v>3</v>
      </c>
      <c r="C912" s="1" t="s">
        <v>29</v>
      </c>
      <c r="D912" s="1">
        <v>5</v>
      </c>
      <c r="E912" s="1" t="s">
        <v>148</v>
      </c>
      <c r="F912" s="1">
        <v>14</v>
      </c>
      <c r="G912" s="1">
        <v>2</v>
      </c>
      <c r="H912" s="1">
        <v>4</v>
      </c>
      <c r="I912" s="1">
        <v>40</v>
      </c>
      <c r="K912" s="1">
        <f>最重要的表!P271</f>
        <v>10845</v>
      </c>
      <c r="L912" s="1">
        <f>最重要的表!Q271</f>
        <v>1117</v>
      </c>
      <c r="M912" s="1">
        <f>最重要的表!R271</f>
        <v>543</v>
      </c>
      <c r="N912" s="1">
        <f>最重要的表!S271</f>
        <v>253</v>
      </c>
      <c r="O912" s="1">
        <f>最重要的表!T271</f>
        <v>26</v>
      </c>
      <c r="P912" s="1">
        <f>最重要的表!U271</f>
        <v>13</v>
      </c>
      <c r="Q912" s="1">
        <f t="shared" si="75"/>
        <v>30832</v>
      </c>
      <c r="R912" s="1">
        <f t="shared" si="76"/>
        <v>3171</v>
      </c>
      <c r="S912" s="1">
        <f t="shared" si="77"/>
        <v>1570</v>
      </c>
      <c r="T912" s="1">
        <v>6900</v>
      </c>
      <c r="U912" s="1">
        <v>4</v>
      </c>
      <c r="V912" s="1">
        <v>1270000</v>
      </c>
    </row>
    <row r="913" spans="1:22" x14ac:dyDescent="0.25">
      <c r="A913" s="4">
        <f t="shared" si="78"/>
        <v>31551</v>
      </c>
      <c r="B913" s="1">
        <v>3</v>
      </c>
      <c r="C913" s="1" t="s">
        <v>29</v>
      </c>
      <c r="D913" s="1">
        <v>5</v>
      </c>
      <c r="E913" s="1" t="s">
        <v>61</v>
      </c>
      <c r="F913" s="1">
        <v>15</v>
      </c>
      <c r="G913" s="1">
        <v>3</v>
      </c>
      <c r="H913" s="1">
        <v>0</v>
      </c>
      <c r="I913" s="1">
        <v>40</v>
      </c>
      <c r="K913" s="6">
        <f>最重要的表!P272</f>
        <v>12758</v>
      </c>
      <c r="L913" s="7">
        <f>最重要的表!Q272</f>
        <v>1314</v>
      </c>
      <c r="M913" s="8">
        <f>最重要的表!R272</f>
        <v>638</v>
      </c>
      <c r="N913" s="6">
        <f>最重要的表!S272</f>
        <v>282</v>
      </c>
      <c r="O913" s="7">
        <f>最重要的表!T272</f>
        <v>29</v>
      </c>
      <c r="P913" s="8">
        <f>最重要的表!U272</f>
        <v>15</v>
      </c>
      <c r="Q913" s="6">
        <f t="shared" si="75"/>
        <v>35036</v>
      </c>
      <c r="R913" s="7">
        <f t="shared" si="76"/>
        <v>3605</v>
      </c>
      <c r="S913" s="8">
        <f t="shared" si="77"/>
        <v>1823</v>
      </c>
      <c r="T913" s="6">
        <v>8100</v>
      </c>
      <c r="U913" s="7">
        <v>0</v>
      </c>
      <c r="V913" s="8">
        <v>1500000</v>
      </c>
    </row>
    <row r="914" spans="1:22" x14ac:dyDescent="0.25">
      <c r="A914" s="4">
        <f t="shared" si="78"/>
        <v>31552</v>
      </c>
      <c r="B914" s="1">
        <v>3</v>
      </c>
      <c r="C914" s="1" t="s">
        <v>29</v>
      </c>
      <c r="D914" s="1">
        <v>5</v>
      </c>
      <c r="E914" s="1" t="s">
        <v>296</v>
      </c>
      <c r="F914" s="1">
        <v>16</v>
      </c>
      <c r="G914" s="1">
        <v>3</v>
      </c>
      <c r="H914" s="1">
        <v>1</v>
      </c>
      <c r="I914" s="1">
        <v>40</v>
      </c>
      <c r="K914" s="1">
        <f>最重要的表!P273</f>
        <v>13340</v>
      </c>
      <c r="L914" s="1">
        <f>最重要的表!Q273</f>
        <v>1374</v>
      </c>
      <c r="M914" s="1">
        <f>最重要的表!R273</f>
        <v>667</v>
      </c>
      <c r="N914" s="1">
        <f>最重要的表!S273</f>
        <v>301</v>
      </c>
      <c r="O914" s="1">
        <f>最重要的表!T273</f>
        <v>31</v>
      </c>
      <c r="P914" s="1">
        <f>最重要的表!U273</f>
        <v>16</v>
      </c>
      <c r="Q914" s="1">
        <f t="shared" si="75"/>
        <v>37119</v>
      </c>
      <c r="R914" s="1">
        <f t="shared" si="76"/>
        <v>3823</v>
      </c>
      <c r="S914" s="1">
        <f t="shared" si="77"/>
        <v>1931</v>
      </c>
      <c r="T914" s="1">
        <v>9000</v>
      </c>
      <c r="U914" s="1">
        <v>0</v>
      </c>
      <c r="V914" s="1">
        <v>1760000</v>
      </c>
    </row>
    <row r="915" spans="1:22" x14ac:dyDescent="0.25">
      <c r="A915" s="4">
        <f t="shared" si="78"/>
        <v>31553</v>
      </c>
      <c r="B915" s="1">
        <v>3</v>
      </c>
      <c r="C915" s="1" t="s">
        <v>29</v>
      </c>
      <c r="D915" s="1">
        <v>5</v>
      </c>
      <c r="E915" s="1" t="s">
        <v>297</v>
      </c>
      <c r="F915" s="1">
        <v>17</v>
      </c>
      <c r="G915" s="1">
        <v>3</v>
      </c>
      <c r="H915" s="1">
        <v>2</v>
      </c>
      <c r="I915" s="1">
        <v>40</v>
      </c>
      <c r="K915" s="1">
        <f>最重要的表!P274</f>
        <v>13923</v>
      </c>
      <c r="L915" s="1">
        <f>最重要的表!Q274</f>
        <v>1434</v>
      </c>
      <c r="M915" s="1">
        <f>最重要的表!R274</f>
        <v>697</v>
      </c>
      <c r="N915" s="1">
        <f>最重要的表!S274</f>
        <v>321</v>
      </c>
      <c r="O915" s="1">
        <f>最重要的表!T274</f>
        <v>33</v>
      </c>
      <c r="P915" s="1">
        <f>最重要的表!U274</f>
        <v>17</v>
      </c>
      <c r="Q915" s="1">
        <f t="shared" si="75"/>
        <v>39282</v>
      </c>
      <c r="R915" s="1">
        <f t="shared" si="76"/>
        <v>4041</v>
      </c>
      <c r="S915" s="1">
        <f t="shared" si="77"/>
        <v>2040</v>
      </c>
      <c r="T915" s="1">
        <v>10200</v>
      </c>
      <c r="U915" s="1">
        <v>0</v>
      </c>
      <c r="V915" s="1">
        <v>2000000</v>
      </c>
    </row>
    <row r="916" spans="1:22" x14ac:dyDescent="0.25">
      <c r="A916" s="4">
        <f t="shared" si="78"/>
        <v>31554</v>
      </c>
      <c r="B916" s="1">
        <v>3</v>
      </c>
      <c r="C916" s="1" t="s">
        <v>29</v>
      </c>
      <c r="D916" s="1">
        <v>5</v>
      </c>
      <c r="E916" s="1" t="s">
        <v>298</v>
      </c>
      <c r="F916" s="1">
        <v>18</v>
      </c>
      <c r="G916" s="1">
        <v>3</v>
      </c>
      <c r="H916" s="1">
        <v>3</v>
      </c>
      <c r="I916" s="1">
        <v>40</v>
      </c>
      <c r="K916" s="1">
        <f>最重要的表!P275</f>
        <v>14505</v>
      </c>
      <c r="L916" s="1">
        <f>最重要的表!Q275</f>
        <v>1494</v>
      </c>
      <c r="M916" s="1">
        <f>最重要的表!R275</f>
        <v>726</v>
      </c>
      <c r="N916" s="1">
        <f>最重要的表!S275</f>
        <v>340</v>
      </c>
      <c r="O916" s="1">
        <f>最重要的表!T275</f>
        <v>35</v>
      </c>
      <c r="P916" s="1">
        <f>最重要的表!U275</f>
        <v>17</v>
      </c>
      <c r="Q916" s="1">
        <f t="shared" si="75"/>
        <v>41365</v>
      </c>
      <c r="R916" s="1">
        <f t="shared" si="76"/>
        <v>4259</v>
      </c>
      <c r="S916" s="1">
        <f t="shared" si="77"/>
        <v>2069</v>
      </c>
      <c r="T916" s="1">
        <v>11100</v>
      </c>
      <c r="U916" s="1">
        <v>0</v>
      </c>
      <c r="V916" s="1">
        <v>2300000</v>
      </c>
    </row>
    <row r="917" spans="1:22" x14ac:dyDescent="0.25">
      <c r="A917" s="4">
        <f t="shared" si="78"/>
        <v>31555</v>
      </c>
      <c r="B917" s="1">
        <v>3</v>
      </c>
      <c r="C917" s="1" t="s">
        <v>29</v>
      </c>
      <c r="D917" s="1">
        <v>5</v>
      </c>
      <c r="E917" s="1" t="s">
        <v>299</v>
      </c>
      <c r="F917" s="1">
        <v>19</v>
      </c>
      <c r="G917" s="1">
        <v>3</v>
      </c>
      <c r="H917" s="1">
        <v>4</v>
      </c>
      <c r="I917" s="1">
        <v>50</v>
      </c>
      <c r="K917" s="1">
        <f>最重要的表!P276</f>
        <v>15088</v>
      </c>
      <c r="L917" s="1">
        <f>最重要的表!Q276</f>
        <v>1554</v>
      </c>
      <c r="M917" s="1">
        <f>最重要的表!R276</f>
        <v>755</v>
      </c>
      <c r="N917" s="1">
        <f>最重要的表!S276</f>
        <v>360</v>
      </c>
      <c r="O917" s="1">
        <f>最重要的表!T276</f>
        <v>37</v>
      </c>
      <c r="P917" s="1">
        <f>最重要的表!U276</f>
        <v>18</v>
      </c>
      <c r="Q917" s="1">
        <f t="shared" si="75"/>
        <v>43528</v>
      </c>
      <c r="R917" s="1">
        <f t="shared" si="76"/>
        <v>4477</v>
      </c>
      <c r="S917" s="1">
        <f t="shared" si="77"/>
        <v>2177</v>
      </c>
      <c r="T917" s="1">
        <v>12600</v>
      </c>
      <c r="U917" s="1">
        <v>6</v>
      </c>
      <c r="V917" s="1">
        <v>2600000</v>
      </c>
    </row>
    <row r="918" spans="1:22" x14ac:dyDescent="0.25">
      <c r="A918" s="4">
        <f t="shared" si="78"/>
        <v>31561</v>
      </c>
      <c r="B918" s="1">
        <v>3</v>
      </c>
      <c r="C918" s="1" t="s">
        <v>29</v>
      </c>
      <c r="D918" s="1">
        <v>5</v>
      </c>
      <c r="E918" s="1" t="s">
        <v>300</v>
      </c>
      <c r="F918" s="1">
        <v>20</v>
      </c>
      <c r="G918" s="1">
        <v>4</v>
      </c>
      <c r="H918" s="1">
        <v>0</v>
      </c>
      <c r="I918" s="1">
        <v>50</v>
      </c>
      <c r="K918" s="6">
        <f>最重要的表!P277</f>
        <v>16593</v>
      </c>
      <c r="L918" s="7">
        <f>最重要的表!Q277</f>
        <v>1709</v>
      </c>
      <c r="M918" s="8">
        <f>最重要的表!R277</f>
        <v>830</v>
      </c>
      <c r="N918" s="6">
        <f>最重要的表!S277</f>
        <v>369</v>
      </c>
      <c r="O918" s="7">
        <f>最重要的表!T277</f>
        <v>38</v>
      </c>
      <c r="P918" s="8">
        <f>最重要的表!U277</f>
        <v>19</v>
      </c>
      <c r="Q918" s="6">
        <f t="shared" si="75"/>
        <v>45744</v>
      </c>
      <c r="R918" s="7">
        <f t="shared" si="76"/>
        <v>4711</v>
      </c>
      <c r="S918" s="8">
        <f t="shared" si="77"/>
        <v>2331</v>
      </c>
      <c r="T918" s="6">
        <v>14100</v>
      </c>
      <c r="U918" s="7">
        <v>0</v>
      </c>
      <c r="V918" s="8">
        <v>2900000</v>
      </c>
    </row>
    <row r="919" spans="1:22" x14ac:dyDescent="0.25">
      <c r="A919" s="4">
        <f t="shared" si="78"/>
        <v>31562</v>
      </c>
      <c r="B919" s="1">
        <v>3</v>
      </c>
      <c r="C919" s="1" t="s">
        <v>29</v>
      </c>
      <c r="D919" s="1">
        <v>5</v>
      </c>
      <c r="E919" s="1" t="s">
        <v>301</v>
      </c>
      <c r="F919" s="1">
        <v>21</v>
      </c>
      <c r="G919" s="1">
        <v>4</v>
      </c>
      <c r="H919" s="1">
        <v>1</v>
      </c>
      <c r="I919" s="1">
        <v>50</v>
      </c>
      <c r="K919" s="1">
        <f>最重要的表!P278</f>
        <v>17340</v>
      </c>
      <c r="L919" s="1">
        <f>最重要的表!Q278</f>
        <v>1786</v>
      </c>
      <c r="M919" s="1">
        <f>最重要的表!R278</f>
        <v>867</v>
      </c>
      <c r="N919" s="1">
        <f>最重要的表!S278</f>
        <v>389</v>
      </c>
      <c r="O919" s="1">
        <f>最重要的表!T278</f>
        <v>40</v>
      </c>
      <c r="P919" s="1">
        <f>最重要的表!U278</f>
        <v>20</v>
      </c>
      <c r="Q919" s="1">
        <f t="shared" si="75"/>
        <v>48071</v>
      </c>
      <c r="R919" s="1">
        <f t="shared" si="76"/>
        <v>4946</v>
      </c>
      <c r="S919" s="1">
        <f t="shared" si="77"/>
        <v>2447</v>
      </c>
      <c r="T919" s="1">
        <v>15600</v>
      </c>
      <c r="U919" s="1">
        <v>0</v>
      </c>
      <c r="V919" s="1">
        <v>3200000</v>
      </c>
    </row>
    <row r="920" spans="1:22" x14ac:dyDescent="0.25">
      <c r="A920" s="4">
        <f t="shared" si="78"/>
        <v>31563</v>
      </c>
      <c r="B920" s="1">
        <v>3</v>
      </c>
      <c r="C920" s="1" t="s">
        <v>29</v>
      </c>
      <c r="D920" s="1">
        <v>5</v>
      </c>
      <c r="E920" s="1" t="s">
        <v>302</v>
      </c>
      <c r="F920" s="1">
        <v>22</v>
      </c>
      <c r="G920" s="1">
        <v>4</v>
      </c>
      <c r="H920" s="1">
        <v>2</v>
      </c>
      <c r="I920" s="1">
        <v>50</v>
      </c>
      <c r="K920" s="1">
        <f>最重要的表!P279</f>
        <v>18088</v>
      </c>
      <c r="L920" s="1">
        <f>最重要的表!Q279</f>
        <v>1863</v>
      </c>
      <c r="M920" s="1">
        <f>最重要的表!R279</f>
        <v>905</v>
      </c>
      <c r="N920" s="1">
        <f>最重要的表!S279</f>
        <v>408</v>
      </c>
      <c r="O920" s="1">
        <f>最重要的表!T279</f>
        <v>42</v>
      </c>
      <c r="P920" s="1">
        <f>最重要的表!U279</f>
        <v>21</v>
      </c>
      <c r="Q920" s="1">
        <f t="shared" si="75"/>
        <v>50320</v>
      </c>
      <c r="R920" s="1">
        <f t="shared" si="76"/>
        <v>5181</v>
      </c>
      <c r="S920" s="1">
        <f t="shared" si="77"/>
        <v>2564</v>
      </c>
      <c r="T920" s="1">
        <v>17100</v>
      </c>
      <c r="U920" s="1">
        <v>0</v>
      </c>
      <c r="V920" s="1">
        <v>3600000</v>
      </c>
    </row>
    <row r="921" spans="1:22" x14ac:dyDescent="0.25">
      <c r="A921" s="4">
        <f t="shared" si="78"/>
        <v>31564</v>
      </c>
      <c r="B921" s="1">
        <v>3</v>
      </c>
      <c r="C921" s="1" t="s">
        <v>29</v>
      </c>
      <c r="D921" s="1">
        <v>5</v>
      </c>
      <c r="E921" s="1" t="s">
        <v>303</v>
      </c>
      <c r="F921" s="1">
        <v>23</v>
      </c>
      <c r="G921" s="1">
        <v>4</v>
      </c>
      <c r="H921" s="1">
        <v>3</v>
      </c>
      <c r="I921" s="1">
        <v>50</v>
      </c>
      <c r="K921" s="1">
        <f>最重要的表!P280</f>
        <v>18835</v>
      </c>
      <c r="L921" s="1">
        <f>最重要的表!Q280</f>
        <v>1940</v>
      </c>
      <c r="M921" s="1">
        <f>最重要的表!R280</f>
        <v>942</v>
      </c>
      <c r="N921" s="1">
        <f>最重要的表!S280</f>
        <v>428</v>
      </c>
      <c r="O921" s="1">
        <f>最重要的表!T280</f>
        <v>44</v>
      </c>
      <c r="P921" s="1">
        <f>最重要的表!U280</f>
        <v>22</v>
      </c>
      <c r="Q921" s="1">
        <f t="shared" si="75"/>
        <v>52647</v>
      </c>
      <c r="R921" s="1">
        <f t="shared" si="76"/>
        <v>5416</v>
      </c>
      <c r="S921" s="1">
        <f t="shared" si="77"/>
        <v>2680</v>
      </c>
      <c r="T921" s="1">
        <v>18600</v>
      </c>
      <c r="U921" s="1">
        <v>0</v>
      </c>
      <c r="V921" s="1">
        <v>4000000</v>
      </c>
    </row>
    <row r="922" spans="1:22" x14ac:dyDescent="0.25">
      <c r="A922" s="4">
        <f t="shared" si="78"/>
        <v>31565</v>
      </c>
      <c r="B922" s="1">
        <v>3</v>
      </c>
      <c r="C922" s="1" t="s">
        <v>29</v>
      </c>
      <c r="D922" s="1">
        <v>5</v>
      </c>
      <c r="E922" s="1" t="s">
        <v>304</v>
      </c>
      <c r="F922" s="1">
        <v>24</v>
      </c>
      <c r="G922" s="1">
        <v>4</v>
      </c>
      <c r="H922" s="1">
        <v>4</v>
      </c>
      <c r="I922" s="1">
        <v>60</v>
      </c>
      <c r="K922" s="1">
        <f>最重要的表!P281</f>
        <v>19583</v>
      </c>
      <c r="L922" s="1">
        <f>最重要的表!Q281</f>
        <v>2017</v>
      </c>
      <c r="M922" s="1">
        <f>最重要的表!R281</f>
        <v>980</v>
      </c>
      <c r="N922" s="1">
        <f>最重要的表!S281</f>
        <v>447</v>
      </c>
      <c r="O922" s="1">
        <f>最重要的表!T281</f>
        <v>46</v>
      </c>
      <c r="P922" s="1">
        <f>最重要的表!U281</f>
        <v>23</v>
      </c>
      <c r="Q922" s="1">
        <f t="shared" si="75"/>
        <v>54896</v>
      </c>
      <c r="R922" s="1">
        <f t="shared" si="76"/>
        <v>5651</v>
      </c>
      <c r="S922" s="1">
        <f t="shared" si="77"/>
        <v>2797</v>
      </c>
      <c r="T922" s="1">
        <v>20100</v>
      </c>
      <c r="U922" s="1">
        <v>8</v>
      </c>
      <c r="V922" s="1">
        <v>4400000</v>
      </c>
    </row>
    <row r="923" spans="1:22" x14ac:dyDescent="0.25">
      <c r="A923" s="4">
        <f t="shared" si="78"/>
        <v>31571</v>
      </c>
      <c r="B923" s="1">
        <v>3</v>
      </c>
      <c r="C923" s="1" t="s">
        <v>29</v>
      </c>
      <c r="D923" s="1">
        <v>5</v>
      </c>
      <c r="E923" s="1" t="s">
        <v>305</v>
      </c>
      <c r="F923" s="1">
        <v>25</v>
      </c>
      <c r="G923" s="1">
        <v>5</v>
      </c>
      <c r="H923" s="1">
        <v>0</v>
      </c>
      <c r="I923" s="1">
        <v>60</v>
      </c>
      <c r="K923" s="6">
        <f>最重要的表!P282</f>
        <v>21573</v>
      </c>
      <c r="L923" s="7">
        <f>最重要的表!Q282</f>
        <v>2222</v>
      </c>
      <c r="M923" s="8">
        <f>最重要的表!R282</f>
        <v>1079</v>
      </c>
      <c r="N923" s="6">
        <f>最重要的表!S282</f>
        <v>486</v>
      </c>
      <c r="O923" s="7">
        <f>最重要的表!T282</f>
        <v>50</v>
      </c>
      <c r="P923" s="8">
        <f>最重要的表!U282</f>
        <v>25</v>
      </c>
      <c r="Q923" s="6">
        <f t="shared" si="75"/>
        <v>59967</v>
      </c>
      <c r="R923" s="7">
        <f t="shared" si="76"/>
        <v>6172</v>
      </c>
      <c r="S923" s="8">
        <f t="shared" si="77"/>
        <v>3054</v>
      </c>
      <c r="T923" s="6">
        <v>21600</v>
      </c>
      <c r="U923" s="7">
        <v>0</v>
      </c>
      <c r="V923" s="8">
        <v>4800000</v>
      </c>
    </row>
    <row r="924" spans="1:22" x14ac:dyDescent="0.25">
      <c r="A924" s="4">
        <f t="shared" si="78"/>
        <v>31572</v>
      </c>
      <c r="B924" s="1">
        <v>3</v>
      </c>
      <c r="C924" s="1" t="s">
        <v>29</v>
      </c>
      <c r="D924" s="1">
        <v>5</v>
      </c>
      <c r="E924" s="1" t="s">
        <v>306</v>
      </c>
      <c r="F924" s="1">
        <v>26</v>
      </c>
      <c r="G924" s="1">
        <v>5</v>
      </c>
      <c r="H924" s="1">
        <v>1</v>
      </c>
      <c r="I924" s="1">
        <v>60</v>
      </c>
      <c r="K924" s="1">
        <f>最重要的表!P283</f>
        <v>22554</v>
      </c>
      <c r="L924" s="1">
        <f>最重要的表!Q283</f>
        <v>2323</v>
      </c>
      <c r="M924" s="1">
        <f>最重要的表!R283</f>
        <v>1128</v>
      </c>
      <c r="N924" s="1">
        <f>最重要的表!S283</f>
        <v>515</v>
      </c>
      <c r="O924" s="1">
        <f>最重要的表!T283</f>
        <v>53</v>
      </c>
      <c r="P924" s="1">
        <f>最重要的表!U283</f>
        <v>26</v>
      </c>
      <c r="Q924" s="1">
        <f t="shared" si="75"/>
        <v>63239</v>
      </c>
      <c r="R924" s="1">
        <f t="shared" si="76"/>
        <v>6510</v>
      </c>
      <c r="S924" s="1">
        <f t="shared" si="77"/>
        <v>3182</v>
      </c>
      <c r="T924" s="1">
        <v>23400</v>
      </c>
      <c r="U924" s="1">
        <v>0</v>
      </c>
      <c r="V924" s="1">
        <v>5200000</v>
      </c>
    </row>
    <row r="925" spans="1:22" x14ac:dyDescent="0.25">
      <c r="A925" s="4">
        <f t="shared" si="78"/>
        <v>31573</v>
      </c>
      <c r="B925" s="1">
        <v>3</v>
      </c>
      <c r="C925" s="1" t="s">
        <v>29</v>
      </c>
      <c r="D925" s="1">
        <v>5</v>
      </c>
      <c r="E925" s="1" t="s">
        <v>307</v>
      </c>
      <c r="F925" s="1">
        <v>27</v>
      </c>
      <c r="G925" s="1">
        <v>5</v>
      </c>
      <c r="H925" s="1">
        <v>2</v>
      </c>
      <c r="I925" s="1">
        <v>60</v>
      </c>
      <c r="K925" s="1">
        <f>最重要的表!P284</f>
        <v>23534</v>
      </c>
      <c r="L925" s="1">
        <f>最重要的表!Q284</f>
        <v>2424</v>
      </c>
      <c r="M925" s="1">
        <f>最重要的表!R284</f>
        <v>1177</v>
      </c>
      <c r="N925" s="1">
        <f>最重要的表!S284</f>
        <v>544</v>
      </c>
      <c r="O925" s="1">
        <f>最重要的表!T284</f>
        <v>56</v>
      </c>
      <c r="P925" s="1">
        <f>最重要的表!U284</f>
        <v>28</v>
      </c>
      <c r="Q925" s="1">
        <f t="shared" si="75"/>
        <v>66510</v>
      </c>
      <c r="R925" s="1">
        <f t="shared" si="76"/>
        <v>6848</v>
      </c>
      <c r="S925" s="1">
        <f t="shared" si="77"/>
        <v>3389</v>
      </c>
      <c r="T925" s="1">
        <v>25200</v>
      </c>
      <c r="U925" s="1">
        <v>0</v>
      </c>
      <c r="V925" s="1">
        <v>5600000</v>
      </c>
    </row>
    <row r="926" spans="1:22" x14ac:dyDescent="0.25">
      <c r="A926" s="4">
        <f t="shared" si="78"/>
        <v>31574</v>
      </c>
      <c r="B926" s="1">
        <v>3</v>
      </c>
      <c r="C926" s="1" t="s">
        <v>29</v>
      </c>
      <c r="D926" s="1">
        <v>5</v>
      </c>
      <c r="E926" s="1" t="s">
        <v>308</v>
      </c>
      <c r="F926" s="1">
        <v>28</v>
      </c>
      <c r="G926" s="1">
        <v>5</v>
      </c>
      <c r="H926" s="1">
        <v>3</v>
      </c>
      <c r="I926" s="1">
        <v>60</v>
      </c>
      <c r="K926" s="1">
        <f>最重要的表!P285</f>
        <v>24515</v>
      </c>
      <c r="L926" s="1">
        <f>最重要的表!Q285</f>
        <v>2525</v>
      </c>
      <c r="M926" s="1">
        <f>最重要的表!R285</f>
        <v>1226</v>
      </c>
      <c r="N926" s="1">
        <f>最重要的表!S285</f>
        <v>573</v>
      </c>
      <c r="O926" s="1">
        <f>最重要的表!T285</f>
        <v>59</v>
      </c>
      <c r="P926" s="1">
        <f>最重要的表!U285</f>
        <v>29</v>
      </c>
      <c r="Q926" s="1">
        <f t="shared" si="75"/>
        <v>69782</v>
      </c>
      <c r="R926" s="1">
        <f t="shared" si="76"/>
        <v>7186</v>
      </c>
      <c r="S926" s="1">
        <f t="shared" si="77"/>
        <v>3517</v>
      </c>
      <c r="T926" s="1">
        <v>27000</v>
      </c>
      <c r="U926" s="1">
        <v>0</v>
      </c>
      <c r="V926" s="1">
        <v>6000000</v>
      </c>
    </row>
    <row r="927" spans="1:22" x14ac:dyDescent="0.25">
      <c r="A927" s="4">
        <f t="shared" si="78"/>
        <v>31575</v>
      </c>
      <c r="B927" s="1">
        <v>3</v>
      </c>
      <c r="C927" s="1" t="s">
        <v>29</v>
      </c>
      <c r="D927" s="1">
        <v>5</v>
      </c>
      <c r="E927" s="1" t="s">
        <v>309</v>
      </c>
      <c r="F927" s="1">
        <v>29</v>
      </c>
      <c r="G927" s="1">
        <v>5</v>
      </c>
      <c r="H927" s="1">
        <v>4</v>
      </c>
      <c r="I927" s="1">
        <v>70</v>
      </c>
      <c r="K927" s="1">
        <f>最重要的表!P286</f>
        <v>25496</v>
      </c>
      <c r="L927" s="1">
        <f>最重要的表!Q286</f>
        <v>2626</v>
      </c>
      <c r="M927" s="1">
        <f>最重要的表!R286</f>
        <v>1275</v>
      </c>
      <c r="N927" s="1">
        <f>最重要的表!S286</f>
        <v>602</v>
      </c>
      <c r="O927" s="1">
        <f>最重要的表!T286</f>
        <v>62</v>
      </c>
      <c r="P927" s="1">
        <f>最重要的表!U286</f>
        <v>31</v>
      </c>
      <c r="Q927" s="1">
        <f t="shared" si="75"/>
        <v>73054</v>
      </c>
      <c r="R927" s="1">
        <f t="shared" si="76"/>
        <v>7524</v>
      </c>
      <c r="S927" s="1">
        <f t="shared" si="77"/>
        <v>3724</v>
      </c>
      <c r="T927" s="1">
        <v>28800</v>
      </c>
      <c r="U927" s="1">
        <v>10</v>
      </c>
      <c r="V927" s="1">
        <v>6400000</v>
      </c>
    </row>
    <row r="928" spans="1:22" x14ac:dyDescent="0.25">
      <c r="A928" s="4">
        <f t="shared" si="78"/>
        <v>31581</v>
      </c>
      <c r="B928" s="1">
        <v>3</v>
      </c>
      <c r="C928" s="1" t="s">
        <v>29</v>
      </c>
      <c r="D928" s="1">
        <v>5</v>
      </c>
      <c r="E928" s="22" t="s">
        <v>388</v>
      </c>
      <c r="F928" s="1">
        <v>30</v>
      </c>
      <c r="G928" s="1">
        <v>6</v>
      </c>
      <c r="H928" s="1">
        <v>0</v>
      </c>
      <c r="I928" s="1">
        <v>70</v>
      </c>
      <c r="K928" s="6">
        <f>最重要的表!P287</f>
        <v>28049</v>
      </c>
      <c r="L928" s="7">
        <f>最重要的表!Q287</f>
        <v>2889</v>
      </c>
      <c r="M928" s="8">
        <f>最重要的表!R287</f>
        <v>1403</v>
      </c>
      <c r="N928" s="6">
        <f>最重要的表!S287</f>
        <v>632</v>
      </c>
      <c r="O928" s="7">
        <f>最重要的表!T287</f>
        <v>65</v>
      </c>
      <c r="P928" s="8">
        <f>最重要的表!U287</f>
        <v>32</v>
      </c>
      <c r="Q928" s="6">
        <f t="shared" ref="Q928:Q991" si="79">K928+N928*79</f>
        <v>77977</v>
      </c>
      <c r="R928" s="7">
        <f t="shared" ref="R928:R991" si="80">L928+O928*79</f>
        <v>8024</v>
      </c>
      <c r="S928" s="8">
        <f t="shared" ref="S928:S991" si="81">M928+P928*79</f>
        <v>3931</v>
      </c>
      <c r="T928" s="1">
        <v>30600</v>
      </c>
      <c r="U928" s="1">
        <v>0</v>
      </c>
      <c r="V928" s="8">
        <v>6800000</v>
      </c>
    </row>
    <row r="929" spans="1:22" x14ac:dyDescent="0.25">
      <c r="A929" s="4">
        <f t="shared" si="78"/>
        <v>31582</v>
      </c>
      <c r="B929" s="1">
        <v>3</v>
      </c>
      <c r="C929" s="1" t="s">
        <v>29</v>
      </c>
      <c r="D929" s="1">
        <v>5</v>
      </c>
      <c r="E929" s="1" t="s">
        <v>311</v>
      </c>
      <c r="F929" s="1">
        <v>31</v>
      </c>
      <c r="G929" s="1">
        <v>6</v>
      </c>
      <c r="H929" s="1">
        <v>1</v>
      </c>
      <c r="I929" s="1">
        <v>70</v>
      </c>
      <c r="K929" s="1">
        <f>最重要的表!P288</f>
        <v>29321</v>
      </c>
      <c r="L929" s="1">
        <f>最重要的表!Q288</f>
        <v>3020</v>
      </c>
      <c r="M929" s="1">
        <f>最重要的表!R288</f>
        <v>1467</v>
      </c>
      <c r="N929" s="1">
        <f>最重要的表!S288</f>
        <v>661</v>
      </c>
      <c r="O929" s="1">
        <f>最重要的表!T288</f>
        <v>68</v>
      </c>
      <c r="P929" s="1">
        <f>最重要的表!U288</f>
        <v>34</v>
      </c>
      <c r="Q929" s="1">
        <f t="shared" si="79"/>
        <v>81540</v>
      </c>
      <c r="R929" s="1">
        <f t="shared" si="80"/>
        <v>8392</v>
      </c>
      <c r="S929" s="1">
        <f t="shared" si="81"/>
        <v>4153</v>
      </c>
      <c r="T929" s="1">
        <v>32400</v>
      </c>
      <c r="U929" s="1">
        <v>0</v>
      </c>
      <c r="V929" s="1">
        <v>7200000</v>
      </c>
    </row>
    <row r="930" spans="1:22" x14ac:dyDescent="0.25">
      <c r="A930" s="4">
        <f t="shared" si="78"/>
        <v>31583</v>
      </c>
      <c r="B930" s="1">
        <v>3</v>
      </c>
      <c r="C930" s="1" t="s">
        <v>29</v>
      </c>
      <c r="D930" s="1">
        <v>5</v>
      </c>
      <c r="E930" s="1" t="s">
        <v>312</v>
      </c>
      <c r="F930" s="1">
        <v>32</v>
      </c>
      <c r="G930" s="1">
        <v>6</v>
      </c>
      <c r="H930" s="1">
        <v>2</v>
      </c>
      <c r="I930" s="1">
        <v>70</v>
      </c>
      <c r="K930" s="1">
        <f>最重要的表!P289</f>
        <v>30593</v>
      </c>
      <c r="L930" s="1">
        <f>最重要的表!Q289</f>
        <v>3151</v>
      </c>
      <c r="M930" s="1">
        <f>最重要的表!R289</f>
        <v>1530</v>
      </c>
      <c r="N930" s="1">
        <f>最重要的表!S289</f>
        <v>690</v>
      </c>
      <c r="O930" s="1">
        <f>最重要的表!T289</f>
        <v>71</v>
      </c>
      <c r="P930" s="1">
        <f>最重要的表!U289</f>
        <v>35</v>
      </c>
      <c r="Q930" s="1">
        <f t="shared" si="79"/>
        <v>85103</v>
      </c>
      <c r="R930" s="1">
        <f t="shared" si="80"/>
        <v>8760</v>
      </c>
      <c r="S930" s="1">
        <f t="shared" si="81"/>
        <v>4295</v>
      </c>
      <c r="T930" s="1">
        <v>34200</v>
      </c>
      <c r="U930" s="1">
        <v>0</v>
      </c>
      <c r="V930" s="1">
        <v>7600000</v>
      </c>
    </row>
    <row r="931" spans="1:22" x14ac:dyDescent="0.25">
      <c r="A931" s="4">
        <f t="shared" si="78"/>
        <v>31584</v>
      </c>
      <c r="B931" s="1">
        <v>3</v>
      </c>
      <c r="C931" s="1" t="s">
        <v>29</v>
      </c>
      <c r="D931" s="1">
        <v>5</v>
      </c>
      <c r="E931" s="1" t="s">
        <v>313</v>
      </c>
      <c r="F931" s="1">
        <v>33</v>
      </c>
      <c r="G931" s="1">
        <v>6</v>
      </c>
      <c r="H931" s="1">
        <v>3</v>
      </c>
      <c r="I931" s="1">
        <v>70</v>
      </c>
      <c r="K931" s="1">
        <f>最重要的表!P290</f>
        <v>31865</v>
      </c>
      <c r="L931" s="1">
        <f>最重要的表!Q290</f>
        <v>3282</v>
      </c>
      <c r="M931" s="1">
        <f>最重要的表!R290</f>
        <v>1594</v>
      </c>
      <c r="N931" s="1">
        <f>最重要的表!S290</f>
        <v>719</v>
      </c>
      <c r="O931" s="1">
        <f>最重要的表!T290</f>
        <v>74</v>
      </c>
      <c r="P931" s="1">
        <f>最重要的表!U290</f>
        <v>36</v>
      </c>
      <c r="Q931" s="1">
        <f t="shared" si="79"/>
        <v>88666</v>
      </c>
      <c r="R931" s="1">
        <f t="shared" si="80"/>
        <v>9128</v>
      </c>
      <c r="S931" s="1">
        <f t="shared" si="81"/>
        <v>4438</v>
      </c>
      <c r="T931" s="1">
        <v>36000</v>
      </c>
      <c r="U931" s="1">
        <v>0</v>
      </c>
      <c r="V931" s="1">
        <v>8000000</v>
      </c>
    </row>
    <row r="932" spans="1:22" x14ac:dyDescent="0.25">
      <c r="A932" s="4">
        <f t="shared" si="78"/>
        <v>31585</v>
      </c>
      <c r="B932" s="1">
        <v>3</v>
      </c>
      <c r="C932" s="1" t="s">
        <v>29</v>
      </c>
      <c r="D932" s="1">
        <v>5</v>
      </c>
      <c r="E932" s="1" t="s">
        <v>314</v>
      </c>
      <c r="F932" s="1">
        <v>34</v>
      </c>
      <c r="G932" s="1">
        <v>6</v>
      </c>
      <c r="H932" s="1">
        <v>4</v>
      </c>
      <c r="I932" s="1">
        <v>80</v>
      </c>
      <c r="K932" s="1">
        <f>最重要的表!P291</f>
        <v>33136</v>
      </c>
      <c r="L932" s="1">
        <f>最重要的表!Q291</f>
        <v>3413</v>
      </c>
      <c r="M932" s="1">
        <f>最重要的表!R291</f>
        <v>1657</v>
      </c>
      <c r="N932" s="1">
        <f>最重要的表!S291</f>
        <v>748</v>
      </c>
      <c r="O932" s="1">
        <f>最重要的表!T291</f>
        <v>77</v>
      </c>
      <c r="P932" s="1">
        <f>最重要的表!U291</f>
        <v>38</v>
      </c>
      <c r="Q932" s="1">
        <f t="shared" si="79"/>
        <v>92228</v>
      </c>
      <c r="R932" s="1">
        <f t="shared" si="80"/>
        <v>9496</v>
      </c>
      <c r="S932" s="1">
        <f t="shared" si="81"/>
        <v>4659</v>
      </c>
      <c r="T932" s="1">
        <v>36600</v>
      </c>
      <c r="U932" s="1">
        <v>12</v>
      </c>
      <c r="V932" s="1">
        <v>8000000</v>
      </c>
    </row>
    <row r="933" spans="1:22" x14ac:dyDescent="0.25">
      <c r="A933" s="4">
        <f t="shared" si="78"/>
        <v>31591</v>
      </c>
      <c r="B933" s="1">
        <v>3</v>
      </c>
      <c r="C933" s="1" t="s">
        <v>29</v>
      </c>
      <c r="D933" s="1">
        <v>5</v>
      </c>
      <c r="E933" s="1" t="s">
        <v>315</v>
      </c>
      <c r="F933" s="1">
        <v>35</v>
      </c>
      <c r="G933" s="1">
        <v>7</v>
      </c>
      <c r="H933" s="1">
        <v>0</v>
      </c>
      <c r="I933" s="1">
        <v>80</v>
      </c>
      <c r="K933" s="6">
        <f>最重要的表!P292</f>
        <v>36467</v>
      </c>
      <c r="L933" s="7">
        <f>最重要的表!Q292</f>
        <v>3756</v>
      </c>
      <c r="M933" s="8">
        <f>最重要的表!R292</f>
        <v>1824</v>
      </c>
      <c r="N933" s="6">
        <f>最重要的表!S292</f>
        <v>826</v>
      </c>
      <c r="O933" s="7">
        <f>最重要的表!T292</f>
        <v>85</v>
      </c>
      <c r="P933" s="8">
        <f>最重要的表!U292</f>
        <v>42</v>
      </c>
      <c r="Q933" s="6">
        <f t="shared" si="79"/>
        <v>101721</v>
      </c>
      <c r="R933" s="7">
        <f t="shared" si="80"/>
        <v>10471</v>
      </c>
      <c r="S933" s="8">
        <f t="shared" si="81"/>
        <v>5142</v>
      </c>
      <c r="T933" s="1">
        <v>37200</v>
      </c>
      <c r="U933" s="1">
        <v>0</v>
      </c>
      <c r="V933" s="1">
        <v>8100000</v>
      </c>
    </row>
    <row r="934" spans="1:22" x14ac:dyDescent="0.25">
      <c r="A934" s="4">
        <f t="shared" si="78"/>
        <v>31592</v>
      </c>
      <c r="B934" s="1">
        <v>3</v>
      </c>
      <c r="C934" s="1" t="s">
        <v>29</v>
      </c>
      <c r="D934" s="1">
        <v>5</v>
      </c>
      <c r="E934" s="1" t="s">
        <v>316</v>
      </c>
      <c r="F934" s="1">
        <v>36</v>
      </c>
      <c r="G934" s="1">
        <v>7</v>
      </c>
      <c r="H934" s="1">
        <v>1</v>
      </c>
      <c r="I934" s="1">
        <v>80</v>
      </c>
      <c r="K934" s="1">
        <f>最重要的表!P293</f>
        <v>38117</v>
      </c>
      <c r="L934" s="1">
        <f>最重要的表!Q293</f>
        <v>3926</v>
      </c>
      <c r="M934" s="1">
        <f>最重要的表!R293</f>
        <v>1906</v>
      </c>
      <c r="N934" s="1">
        <f>最重要的表!S293</f>
        <v>865</v>
      </c>
      <c r="O934" s="1">
        <f>最重要的表!T293</f>
        <v>89</v>
      </c>
      <c r="P934" s="1">
        <f>最重要的表!U293</f>
        <v>44</v>
      </c>
      <c r="Q934" s="1">
        <f t="shared" si="79"/>
        <v>106452</v>
      </c>
      <c r="R934" s="1">
        <f t="shared" si="80"/>
        <v>10957</v>
      </c>
      <c r="S934" s="1">
        <f t="shared" si="81"/>
        <v>5382</v>
      </c>
      <c r="T934" s="1">
        <v>37800</v>
      </c>
      <c r="U934" s="1">
        <v>0</v>
      </c>
      <c r="V934" s="1">
        <v>8200000</v>
      </c>
    </row>
    <row r="935" spans="1:22" x14ac:dyDescent="0.25">
      <c r="A935" s="4">
        <f t="shared" si="78"/>
        <v>31593</v>
      </c>
      <c r="B935" s="1">
        <v>3</v>
      </c>
      <c r="C935" s="1" t="s">
        <v>29</v>
      </c>
      <c r="D935" s="1">
        <v>5</v>
      </c>
      <c r="E935" s="1" t="s">
        <v>317</v>
      </c>
      <c r="F935" s="1">
        <v>37</v>
      </c>
      <c r="G935" s="1">
        <v>7</v>
      </c>
      <c r="H935" s="1">
        <v>2</v>
      </c>
      <c r="I935" s="1">
        <v>80</v>
      </c>
      <c r="K935" s="1">
        <f>最重要的表!P294</f>
        <v>39767</v>
      </c>
      <c r="L935" s="1">
        <f>最重要的表!Q294</f>
        <v>4096</v>
      </c>
      <c r="M935" s="1">
        <f>最重要的表!R294</f>
        <v>1989</v>
      </c>
      <c r="N935" s="1">
        <f>最重要的表!S294</f>
        <v>903</v>
      </c>
      <c r="O935" s="1">
        <f>最重要的表!T294</f>
        <v>93</v>
      </c>
      <c r="P935" s="1">
        <f>最重要的表!U294</f>
        <v>46</v>
      </c>
      <c r="Q935" s="1">
        <f t="shared" si="79"/>
        <v>111104</v>
      </c>
      <c r="R935" s="1">
        <f t="shared" si="80"/>
        <v>11443</v>
      </c>
      <c r="S935" s="1">
        <f t="shared" si="81"/>
        <v>5623</v>
      </c>
      <c r="T935" s="1">
        <v>38400</v>
      </c>
      <c r="U935" s="1">
        <v>0</v>
      </c>
      <c r="V935" s="1">
        <v>8300000</v>
      </c>
    </row>
    <row r="936" spans="1:22" x14ac:dyDescent="0.25">
      <c r="A936" s="4">
        <f t="shared" si="78"/>
        <v>31594</v>
      </c>
      <c r="B936" s="1">
        <v>3</v>
      </c>
      <c r="C936" s="1" t="s">
        <v>29</v>
      </c>
      <c r="D936" s="1">
        <v>5</v>
      </c>
      <c r="E936" s="1" t="s">
        <v>318</v>
      </c>
      <c r="F936" s="1">
        <v>38</v>
      </c>
      <c r="G936" s="1">
        <v>7</v>
      </c>
      <c r="H936" s="1">
        <v>3</v>
      </c>
      <c r="I936" s="1">
        <v>80</v>
      </c>
      <c r="K936" s="1">
        <f>最重要的表!P295</f>
        <v>41418</v>
      </c>
      <c r="L936" s="1">
        <f>最重要的表!Q295</f>
        <v>4266</v>
      </c>
      <c r="M936" s="1">
        <f>最重要的表!R295</f>
        <v>2071</v>
      </c>
      <c r="N936" s="1">
        <f>最重要的表!S295</f>
        <v>942</v>
      </c>
      <c r="O936" s="1">
        <f>最重要的表!T295</f>
        <v>97</v>
      </c>
      <c r="P936" s="1">
        <f>最重要的表!U295</f>
        <v>48</v>
      </c>
      <c r="Q936" s="1">
        <f t="shared" si="79"/>
        <v>115836</v>
      </c>
      <c r="R936" s="1">
        <f t="shared" si="80"/>
        <v>11929</v>
      </c>
      <c r="S936" s="1">
        <f t="shared" si="81"/>
        <v>5863</v>
      </c>
      <c r="T936" s="1">
        <v>39000</v>
      </c>
      <c r="U936" s="1">
        <v>0</v>
      </c>
      <c r="V936" s="1">
        <v>8400000</v>
      </c>
    </row>
    <row r="937" spans="1:22" x14ac:dyDescent="0.25">
      <c r="A937" s="4">
        <f t="shared" si="78"/>
        <v>31595</v>
      </c>
      <c r="B937" s="1">
        <v>3</v>
      </c>
      <c r="C937" s="1" t="s">
        <v>29</v>
      </c>
      <c r="D937" s="1">
        <v>5</v>
      </c>
      <c r="E937" s="1" t="s">
        <v>319</v>
      </c>
      <c r="F937" s="1">
        <v>39</v>
      </c>
      <c r="G937" s="1">
        <v>7</v>
      </c>
      <c r="H937" s="1">
        <v>4</v>
      </c>
      <c r="I937" s="1">
        <v>84</v>
      </c>
      <c r="K937" s="1">
        <f>最重要的表!P296</f>
        <v>43068</v>
      </c>
      <c r="L937" s="1">
        <f>最重要的表!Q296</f>
        <v>4436</v>
      </c>
      <c r="M937" s="1">
        <f>最重要的表!R296</f>
        <v>2154</v>
      </c>
      <c r="N937" s="1">
        <f>最重要的表!S296</f>
        <v>981</v>
      </c>
      <c r="O937" s="1">
        <f>最重要的表!T296</f>
        <v>101</v>
      </c>
      <c r="P937" s="1">
        <f>最重要的表!U296</f>
        <v>50</v>
      </c>
      <c r="Q937" s="1">
        <f t="shared" si="79"/>
        <v>120567</v>
      </c>
      <c r="R937" s="1">
        <f t="shared" si="80"/>
        <v>12415</v>
      </c>
      <c r="S937" s="1">
        <f t="shared" si="81"/>
        <v>6104</v>
      </c>
      <c r="T937" s="1">
        <v>39600</v>
      </c>
      <c r="U937" s="1">
        <v>14</v>
      </c>
      <c r="V937" s="1">
        <v>8500000</v>
      </c>
    </row>
    <row r="938" spans="1:22" x14ac:dyDescent="0.25">
      <c r="A938" s="4">
        <f t="shared" si="78"/>
        <v>31601</v>
      </c>
      <c r="B938" s="1">
        <v>3</v>
      </c>
      <c r="C938" s="1" t="s">
        <v>29</v>
      </c>
      <c r="D938" s="1">
        <v>5</v>
      </c>
      <c r="E938" s="1" t="s">
        <v>320</v>
      </c>
      <c r="F938" s="1">
        <v>40</v>
      </c>
      <c r="G938" s="1">
        <v>8</v>
      </c>
      <c r="H938" s="1">
        <v>0</v>
      </c>
      <c r="I938" s="1">
        <v>84</v>
      </c>
      <c r="K938" s="6">
        <f>最重要的表!P297</f>
        <v>47408</v>
      </c>
      <c r="L938" s="7">
        <f>最重要的表!Q297</f>
        <v>4883</v>
      </c>
      <c r="M938" s="8">
        <f>最重要的表!R297</f>
        <v>2371</v>
      </c>
      <c r="N938" s="6">
        <f>最重要的表!S297</f>
        <v>1078</v>
      </c>
      <c r="O938" s="7">
        <f>最重要的表!T297</f>
        <v>111</v>
      </c>
      <c r="P938" s="8">
        <f>最重要的表!U297</f>
        <v>54</v>
      </c>
      <c r="Q938" s="6">
        <f t="shared" si="79"/>
        <v>132570</v>
      </c>
      <c r="R938" s="7">
        <f t="shared" si="80"/>
        <v>13652</v>
      </c>
      <c r="S938" s="8">
        <f t="shared" si="81"/>
        <v>6637</v>
      </c>
      <c r="T938" s="1">
        <v>40200</v>
      </c>
      <c r="U938" s="1">
        <v>0</v>
      </c>
      <c r="V938" s="1">
        <v>8600000</v>
      </c>
    </row>
    <row r="939" spans="1:22" x14ac:dyDescent="0.25">
      <c r="A939" s="4">
        <f t="shared" si="78"/>
        <v>31602</v>
      </c>
      <c r="B939" s="1">
        <v>3</v>
      </c>
      <c r="C939" s="1" t="s">
        <v>29</v>
      </c>
      <c r="D939" s="1">
        <v>5</v>
      </c>
      <c r="E939" s="1" t="s">
        <v>321</v>
      </c>
      <c r="F939" s="1">
        <v>41</v>
      </c>
      <c r="G939" s="1">
        <v>8</v>
      </c>
      <c r="H939" s="1">
        <v>1</v>
      </c>
      <c r="I939" s="1">
        <v>84</v>
      </c>
      <c r="K939" s="1">
        <f>最重要的表!P298</f>
        <v>49544</v>
      </c>
      <c r="L939" s="1">
        <f>最重要的表!Q298</f>
        <v>5103</v>
      </c>
      <c r="M939" s="1">
        <f>最重要的表!R298</f>
        <v>2478</v>
      </c>
      <c r="N939" s="1">
        <f>最重要的表!S298</f>
        <v>1136</v>
      </c>
      <c r="O939" s="1">
        <f>最重要的表!T298</f>
        <v>117</v>
      </c>
      <c r="P939" s="1">
        <f>最重要的表!U298</f>
        <v>57</v>
      </c>
      <c r="Q939" s="1">
        <f t="shared" si="79"/>
        <v>139288</v>
      </c>
      <c r="R939" s="1">
        <f t="shared" si="80"/>
        <v>14346</v>
      </c>
      <c r="S939" s="1">
        <f t="shared" si="81"/>
        <v>6981</v>
      </c>
      <c r="T939" s="1">
        <v>40800</v>
      </c>
      <c r="U939" s="1">
        <v>0</v>
      </c>
      <c r="V939" s="1">
        <v>8700000</v>
      </c>
    </row>
    <row r="940" spans="1:22" x14ac:dyDescent="0.25">
      <c r="A940" s="4">
        <f t="shared" si="78"/>
        <v>31603</v>
      </c>
      <c r="B940" s="1">
        <v>3</v>
      </c>
      <c r="C940" s="1" t="s">
        <v>29</v>
      </c>
      <c r="D940" s="1">
        <v>5</v>
      </c>
      <c r="E940" s="1" t="s">
        <v>322</v>
      </c>
      <c r="F940" s="1">
        <v>42</v>
      </c>
      <c r="G940" s="1">
        <v>8</v>
      </c>
      <c r="H940" s="1">
        <v>2</v>
      </c>
      <c r="I940" s="1">
        <v>84</v>
      </c>
      <c r="K940" s="1">
        <f>最重要的表!P299</f>
        <v>51680</v>
      </c>
      <c r="L940" s="1">
        <f>最重要的表!Q299</f>
        <v>5323</v>
      </c>
      <c r="M940" s="1">
        <f>最重要的表!R299</f>
        <v>2584</v>
      </c>
      <c r="N940" s="1">
        <f>最重要的表!S299</f>
        <v>1195</v>
      </c>
      <c r="O940" s="1">
        <f>最重要的表!T299</f>
        <v>123</v>
      </c>
      <c r="P940" s="1">
        <f>最重要的表!U299</f>
        <v>60</v>
      </c>
      <c r="Q940" s="1">
        <f t="shared" si="79"/>
        <v>146085</v>
      </c>
      <c r="R940" s="1">
        <f t="shared" si="80"/>
        <v>15040</v>
      </c>
      <c r="S940" s="1">
        <f t="shared" si="81"/>
        <v>7324</v>
      </c>
      <c r="T940" s="1">
        <v>41400</v>
      </c>
      <c r="U940" s="1">
        <v>0</v>
      </c>
      <c r="V940" s="1">
        <v>8800000</v>
      </c>
    </row>
    <row r="941" spans="1:22" x14ac:dyDescent="0.25">
      <c r="A941" s="4">
        <f t="shared" si="78"/>
        <v>31604</v>
      </c>
      <c r="B941" s="1">
        <v>3</v>
      </c>
      <c r="C941" s="1" t="s">
        <v>29</v>
      </c>
      <c r="D941" s="1">
        <v>5</v>
      </c>
      <c r="E941" s="1" t="s">
        <v>323</v>
      </c>
      <c r="F941" s="1">
        <v>43</v>
      </c>
      <c r="G941" s="1">
        <v>8</v>
      </c>
      <c r="H941" s="1">
        <v>3</v>
      </c>
      <c r="I941" s="1">
        <v>84</v>
      </c>
      <c r="K941" s="1">
        <f>最重要的表!P300</f>
        <v>53816</v>
      </c>
      <c r="L941" s="1">
        <f>最重要的表!Q300</f>
        <v>5543</v>
      </c>
      <c r="M941" s="1">
        <f>最重要的表!R300</f>
        <v>2691</v>
      </c>
      <c r="N941" s="1">
        <f>最重要的表!S300</f>
        <v>1253</v>
      </c>
      <c r="O941" s="1">
        <f>最重要的表!T300</f>
        <v>129</v>
      </c>
      <c r="P941" s="1">
        <f>最重要的表!U300</f>
        <v>63</v>
      </c>
      <c r="Q941" s="1">
        <f t="shared" si="79"/>
        <v>152803</v>
      </c>
      <c r="R941" s="1">
        <f t="shared" si="80"/>
        <v>15734</v>
      </c>
      <c r="S941" s="1">
        <f t="shared" si="81"/>
        <v>7668</v>
      </c>
      <c r="T941" s="1">
        <v>42000</v>
      </c>
      <c r="U941" s="1">
        <v>0</v>
      </c>
      <c r="V941" s="1">
        <v>8900000</v>
      </c>
    </row>
    <row r="942" spans="1:22" x14ac:dyDescent="0.25">
      <c r="A942" s="4">
        <f t="shared" si="78"/>
        <v>31605</v>
      </c>
      <c r="B942" s="1">
        <v>3</v>
      </c>
      <c r="C942" s="1" t="s">
        <v>29</v>
      </c>
      <c r="D942" s="1">
        <v>5</v>
      </c>
      <c r="E942" s="1" t="s">
        <v>324</v>
      </c>
      <c r="F942" s="1">
        <v>44</v>
      </c>
      <c r="G942" s="1">
        <v>8</v>
      </c>
      <c r="H942" s="1">
        <v>4</v>
      </c>
      <c r="I942" s="1">
        <v>87</v>
      </c>
      <c r="K942" s="1">
        <f>最重要的表!P301</f>
        <v>55952</v>
      </c>
      <c r="L942" s="1">
        <f>最重要的表!Q301</f>
        <v>5763</v>
      </c>
      <c r="M942" s="1">
        <f>最重要的表!R301</f>
        <v>2798</v>
      </c>
      <c r="N942" s="1">
        <f>最重要的表!S301</f>
        <v>1311</v>
      </c>
      <c r="O942" s="1">
        <f>最重要的表!T301</f>
        <v>135</v>
      </c>
      <c r="P942" s="1">
        <f>最重要的表!U301</f>
        <v>66</v>
      </c>
      <c r="Q942" s="1">
        <f t="shared" si="79"/>
        <v>159521</v>
      </c>
      <c r="R942" s="1">
        <f t="shared" si="80"/>
        <v>16428</v>
      </c>
      <c r="S942" s="1">
        <f t="shared" si="81"/>
        <v>8012</v>
      </c>
      <c r="T942" s="1">
        <v>42600</v>
      </c>
      <c r="U942" s="1">
        <v>16</v>
      </c>
      <c r="V942" s="1">
        <v>9000000</v>
      </c>
    </row>
    <row r="943" spans="1:22" x14ac:dyDescent="0.25">
      <c r="A943" s="4">
        <f t="shared" si="78"/>
        <v>31611</v>
      </c>
      <c r="B943" s="1">
        <v>3</v>
      </c>
      <c r="C943" s="1" t="s">
        <v>29</v>
      </c>
      <c r="D943" s="1">
        <v>5</v>
      </c>
      <c r="E943" s="1" t="s">
        <v>325</v>
      </c>
      <c r="F943" s="1">
        <v>45</v>
      </c>
      <c r="G943" s="1">
        <v>9</v>
      </c>
      <c r="H943" s="1">
        <v>0</v>
      </c>
      <c r="I943" s="1">
        <v>87</v>
      </c>
      <c r="K943" s="6">
        <f>最重要的表!P302</f>
        <v>61632</v>
      </c>
      <c r="L943" s="7">
        <f>最重要的表!Q302</f>
        <v>6348</v>
      </c>
      <c r="M943" s="8">
        <f>最重要的表!R302</f>
        <v>3082</v>
      </c>
      <c r="N943" s="6">
        <f>最重要的表!S302</f>
        <v>1408</v>
      </c>
      <c r="O943" s="7">
        <f>最重要的表!T302</f>
        <v>145</v>
      </c>
      <c r="P943" s="8">
        <f>最重要的表!U302</f>
        <v>71</v>
      </c>
      <c r="Q943" s="6">
        <f t="shared" si="79"/>
        <v>172864</v>
      </c>
      <c r="R943" s="7">
        <f t="shared" si="80"/>
        <v>17803</v>
      </c>
      <c r="S943" s="8">
        <f t="shared" si="81"/>
        <v>8691</v>
      </c>
      <c r="T943" s="1">
        <v>43200</v>
      </c>
      <c r="U943" s="1">
        <v>0</v>
      </c>
      <c r="V943" s="1">
        <v>9100000</v>
      </c>
    </row>
    <row r="944" spans="1:22" x14ac:dyDescent="0.25">
      <c r="A944" s="4">
        <f t="shared" si="78"/>
        <v>31612</v>
      </c>
      <c r="B944" s="1">
        <v>3</v>
      </c>
      <c r="C944" s="1" t="s">
        <v>29</v>
      </c>
      <c r="D944" s="1">
        <v>5</v>
      </c>
      <c r="E944" s="1" t="s">
        <v>326</v>
      </c>
      <c r="F944" s="1">
        <v>46</v>
      </c>
      <c r="G944" s="1">
        <v>9</v>
      </c>
      <c r="H944" s="1">
        <v>1</v>
      </c>
      <c r="I944" s="1">
        <v>87</v>
      </c>
      <c r="K944" s="1">
        <f>最重要的表!P303</f>
        <v>64408</v>
      </c>
      <c r="L944" s="1">
        <f>最重要的表!Q303</f>
        <v>6634</v>
      </c>
      <c r="M944" s="1">
        <f>最重要的表!R303</f>
        <v>3221</v>
      </c>
      <c r="N944" s="1">
        <f>最重要的表!S303</f>
        <v>1476</v>
      </c>
      <c r="O944" s="1">
        <f>最重要的表!T303</f>
        <v>152</v>
      </c>
      <c r="P944" s="1">
        <f>最重要的表!U303</f>
        <v>74</v>
      </c>
      <c r="Q944" s="1">
        <f t="shared" si="79"/>
        <v>181012</v>
      </c>
      <c r="R944" s="1">
        <f t="shared" si="80"/>
        <v>18642</v>
      </c>
      <c r="S944" s="1">
        <f t="shared" si="81"/>
        <v>9067</v>
      </c>
      <c r="T944" s="1">
        <v>43800</v>
      </c>
      <c r="U944" s="1">
        <v>0</v>
      </c>
      <c r="V944" s="1">
        <v>9200000</v>
      </c>
    </row>
    <row r="945" spans="1:27" x14ac:dyDescent="0.25">
      <c r="A945" s="4">
        <f t="shared" si="78"/>
        <v>31613</v>
      </c>
      <c r="B945" s="1">
        <v>3</v>
      </c>
      <c r="C945" s="1" t="s">
        <v>29</v>
      </c>
      <c r="D945" s="1">
        <v>5</v>
      </c>
      <c r="E945" s="1" t="s">
        <v>327</v>
      </c>
      <c r="F945" s="1">
        <v>47</v>
      </c>
      <c r="G945" s="1">
        <v>9</v>
      </c>
      <c r="H945" s="1">
        <v>2</v>
      </c>
      <c r="I945" s="1">
        <v>87</v>
      </c>
      <c r="K945" s="1">
        <f>最重要的表!P304</f>
        <v>67185</v>
      </c>
      <c r="L945" s="1">
        <f>最重要的表!Q304</f>
        <v>6920</v>
      </c>
      <c r="M945" s="1">
        <f>最重要的表!R304</f>
        <v>3360</v>
      </c>
      <c r="N945" s="1">
        <f>最重要的表!S304</f>
        <v>1544</v>
      </c>
      <c r="O945" s="1">
        <f>最重要的表!T304</f>
        <v>159</v>
      </c>
      <c r="P945" s="1">
        <f>最重要的表!U304</f>
        <v>78</v>
      </c>
      <c r="Q945" s="1">
        <f t="shared" si="79"/>
        <v>189161</v>
      </c>
      <c r="R945" s="1">
        <f t="shared" si="80"/>
        <v>19481</v>
      </c>
      <c r="S945" s="1">
        <f t="shared" si="81"/>
        <v>9522</v>
      </c>
      <c r="T945" s="1">
        <v>44400</v>
      </c>
      <c r="U945" s="1">
        <v>0</v>
      </c>
      <c r="V945" s="1">
        <v>9300000</v>
      </c>
    </row>
    <row r="946" spans="1:27" x14ac:dyDescent="0.25">
      <c r="A946" s="4">
        <f t="shared" si="78"/>
        <v>31614</v>
      </c>
      <c r="B946" s="1">
        <v>3</v>
      </c>
      <c r="C946" s="1" t="s">
        <v>29</v>
      </c>
      <c r="D946" s="1">
        <v>5</v>
      </c>
      <c r="E946" s="1" t="s">
        <v>328</v>
      </c>
      <c r="F946" s="1">
        <v>48</v>
      </c>
      <c r="G946" s="1">
        <v>9</v>
      </c>
      <c r="H946" s="1">
        <v>3</v>
      </c>
      <c r="I946" s="1">
        <v>87</v>
      </c>
      <c r="K946" s="1">
        <f>最重要的表!P305</f>
        <v>69962</v>
      </c>
      <c r="L946" s="1">
        <f>最重要的表!Q305</f>
        <v>7206</v>
      </c>
      <c r="M946" s="1">
        <f>最重要的表!R305</f>
        <v>3499</v>
      </c>
      <c r="N946" s="1">
        <f>最重要的表!S305</f>
        <v>1612</v>
      </c>
      <c r="O946" s="1">
        <f>最重要的表!T305</f>
        <v>166</v>
      </c>
      <c r="P946" s="1">
        <f>最重要的表!U305</f>
        <v>81</v>
      </c>
      <c r="Q946" s="1">
        <f t="shared" si="79"/>
        <v>197310</v>
      </c>
      <c r="R946" s="1">
        <f t="shared" si="80"/>
        <v>20320</v>
      </c>
      <c r="S946" s="1">
        <f t="shared" si="81"/>
        <v>9898</v>
      </c>
      <c r="T946" s="1">
        <v>45000</v>
      </c>
      <c r="U946" s="1">
        <v>0</v>
      </c>
      <c r="V946" s="1">
        <v>9400000</v>
      </c>
    </row>
    <row r="947" spans="1:27" x14ac:dyDescent="0.25">
      <c r="A947" s="4">
        <f t="shared" si="78"/>
        <v>31615</v>
      </c>
      <c r="B947" s="1">
        <v>3</v>
      </c>
      <c r="C947" s="1" t="s">
        <v>29</v>
      </c>
      <c r="D947" s="1">
        <v>5</v>
      </c>
      <c r="E947" s="1" t="s">
        <v>329</v>
      </c>
      <c r="F947" s="1">
        <v>49</v>
      </c>
      <c r="G947" s="1">
        <v>9</v>
      </c>
      <c r="H947" s="1">
        <v>4</v>
      </c>
      <c r="I947" s="1">
        <v>90</v>
      </c>
      <c r="K947" s="1">
        <f>最重要的表!P306</f>
        <v>72738</v>
      </c>
      <c r="L947" s="1">
        <f>最重要的表!Q306</f>
        <v>7492</v>
      </c>
      <c r="M947" s="1">
        <f>最重要的表!R306</f>
        <v>3637</v>
      </c>
      <c r="N947" s="1">
        <f>最重要的表!S306</f>
        <v>1680</v>
      </c>
      <c r="O947" s="1">
        <f>最重要的表!T306</f>
        <v>173</v>
      </c>
      <c r="P947" s="1">
        <f>最重要的表!U306</f>
        <v>84</v>
      </c>
      <c r="Q947" s="1">
        <f t="shared" si="79"/>
        <v>205458</v>
      </c>
      <c r="R947" s="1">
        <f t="shared" si="80"/>
        <v>21159</v>
      </c>
      <c r="S947" s="1">
        <f t="shared" si="81"/>
        <v>10273</v>
      </c>
      <c r="T947" s="1">
        <v>45600</v>
      </c>
      <c r="U947" s="1">
        <v>18</v>
      </c>
      <c r="V947" s="1">
        <v>9500000</v>
      </c>
    </row>
    <row r="948" spans="1:27" x14ac:dyDescent="0.25">
      <c r="A948" s="4">
        <f t="shared" si="78"/>
        <v>31621</v>
      </c>
      <c r="B948" s="1">
        <v>3</v>
      </c>
      <c r="C948" s="1" t="s">
        <v>29</v>
      </c>
      <c r="D948" s="1">
        <v>5</v>
      </c>
      <c r="E948" s="1" t="s">
        <v>330</v>
      </c>
      <c r="F948" s="1">
        <v>50</v>
      </c>
      <c r="G948" s="1">
        <v>10</v>
      </c>
      <c r="H948" s="1">
        <v>0</v>
      </c>
      <c r="I948" s="1">
        <v>0</v>
      </c>
      <c r="K948" s="6">
        <f>最重要的表!P307</f>
        <v>80127</v>
      </c>
      <c r="L948" s="7">
        <f>最重要的表!Q307</f>
        <v>8253</v>
      </c>
      <c r="M948" s="8">
        <f>最重要的表!R307</f>
        <v>4007</v>
      </c>
      <c r="N948" s="6">
        <f>最重要的表!S307</f>
        <v>1835</v>
      </c>
      <c r="O948" s="7">
        <f>最重要的表!T307</f>
        <v>189</v>
      </c>
      <c r="P948" s="8">
        <f>最重要的表!U307</f>
        <v>92</v>
      </c>
      <c r="Q948" s="6">
        <f t="shared" si="79"/>
        <v>225092</v>
      </c>
      <c r="R948" s="7">
        <f t="shared" si="80"/>
        <v>23184</v>
      </c>
      <c r="S948" s="8">
        <f t="shared" si="81"/>
        <v>11275</v>
      </c>
      <c r="T948" s="1">
        <v>0</v>
      </c>
      <c r="U948" s="1">
        <v>0</v>
      </c>
      <c r="V948" s="1">
        <v>0</v>
      </c>
    </row>
    <row r="949" spans="1:27" x14ac:dyDescent="0.25">
      <c r="A949" s="11">
        <v>41011</v>
      </c>
      <c r="B949" s="1">
        <v>4</v>
      </c>
      <c r="C949" s="1" t="s">
        <v>171</v>
      </c>
      <c r="D949" s="1">
        <v>18</v>
      </c>
      <c r="E949" s="1" t="s">
        <v>40</v>
      </c>
      <c r="F949" s="1">
        <v>0</v>
      </c>
      <c r="G949" s="1">
        <v>0</v>
      </c>
      <c r="H949" s="1">
        <v>0</v>
      </c>
      <c r="I949" s="1">
        <v>1</v>
      </c>
      <c r="K949" s="6">
        <f>最重要的表!AD2</f>
        <v>29587</v>
      </c>
      <c r="L949" s="7">
        <f>最重要的表!AE2</f>
        <v>2264</v>
      </c>
      <c r="M949" s="8">
        <f>最重要的表!AF2</f>
        <v>1415</v>
      </c>
      <c r="N949" s="6">
        <f>最重要的表!AG2</f>
        <v>458</v>
      </c>
      <c r="O949" s="7">
        <f>最重要的表!AH2</f>
        <v>35</v>
      </c>
      <c r="P949" s="8">
        <f>最重要的表!AI2</f>
        <v>22</v>
      </c>
      <c r="Q949" s="6">
        <f t="shared" si="79"/>
        <v>65769</v>
      </c>
      <c r="R949" s="7">
        <f t="shared" si="80"/>
        <v>5029</v>
      </c>
      <c r="S949" s="8">
        <f t="shared" si="81"/>
        <v>3153</v>
      </c>
      <c r="T949" s="6">
        <v>30</v>
      </c>
      <c r="U949" s="7">
        <v>0</v>
      </c>
      <c r="V949" s="8">
        <v>9000</v>
      </c>
      <c r="AA949" s="1">
        <f t="shared" ref="AA949:AA993" si="82">IF(L949&gt;L1867,0,1)</f>
        <v>0</v>
      </c>
    </row>
    <row r="950" spans="1:27" x14ac:dyDescent="0.25">
      <c r="A950" s="11">
        <v>41012</v>
      </c>
      <c r="B950" s="1">
        <v>4</v>
      </c>
      <c r="C950" s="1" t="s">
        <v>171</v>
      </c>
      <c r="D950" s="1">
        <v>18</v>
      </c>
      <c r="E950" s="1" t="s">
        <v>97</v>
      </c>
      <c r="F950" s="1">
        <v>1</v>
      </c>
      <c r="G950" s="1">
        <v>0</v>
      </c>
      <c r="H950" s="1">
        <v>1</v>
      </c>
      <c r="I950" s="1">
        <v>5</v>
      </c>
      <c r="K950" s="1">
        <f>最重要的表!AD3</f>
        <v>30920</v>
      </c>
      <c r="L950" s="1">
        <f>最重要的表!AE3</f>
        <v>2366</v>
      </c>
      <c r="M950" s="1">
        <f>最重要的表!AF3</f>
        <v>1479</v>
      </c>
      <c r="N950" s="1">
        <f>最重要的表!AG3</f>
        <v>471</v>
      </c>
      <c r="O950" s="1">
        <f>最重要的表!AH3</f>
        <v>36</v>
      </c>
      <c r="P950" s="1">
        <f>最重要的表!AI3</f>
        <v>23</v>
      </c>
      <c r="Q950" s="1">
        <f t="shared" si="79"/>
        <v>68129</v>
      </c>
      <c r="R950" s="1">
        <f t="shared" si="80"/>
        <v>5210</v>
      </c>
      <c r="S950" s="1">
        <f t="shared" si="81"/>
        <v>3296</v>
      </c>
      <c r="T950" s="1">
        <v>108</v>
      </c>
      <c r="U950" s="1">
        <v>0</v>
      </c>
      <c r="V950" s="1">
        <v>25000</v>
      </c>
      <c r="AA950" s="1">
        <f t="shared" si="82"/>
        <v>0</v>
      </c>
    </row>
    <row r="951" spans="1:27" x14ac:dyDescent="0.25">
      <c r="A951" s="11">
        <v>41013</v>
      </c>
      <c r="B951" s="1">
        <v>4</v>
      </c>
      <c r="C951" s="1" t="s">
        <v>171</v>
      </c>
      <c r="D951" s="1">
        <v>18</v>
      </c>
      <c r="E951" s="1" t="s">
        <v>98</v>
      </c>
      <c r="F951" s="1">
        <v>2</v>
      </c>
      <c r="G951" s="1">
        <v>0</v>
      </c>
      <c r="H951" s="1">
        <v>2</v>
      </c>
      <c r="I951" s="1">
        <v>5</v>
      </c>
      <c r="K951" s="1">
        <f>最重要的表!AD4</f>
        <v>32266</v>
      </c>
      <c r="L951" s="1">
        <f>最重要的表!AE4</f>
        <v>2469</v>
      </c>
      <c r="M951" s="1">
        <f>最重要的表!AF4</f>
        <v>1544</v>
      </c>
      <c r="N951" s="1">
        <f>最重要的表!AG4</f>
        <v>497</v>
      </c>
      <c r="O951" s="1">
        <f>最重要的表!AH4</f>
        <v>38</v>
      </c>
      <c r="P951" s="1">
        <f>最重要的表!AI4</f>
        <v>24</v>
      </c>
      <c r="Q951" s="1">
        <f t="shared" si="79"/>
        <v>71529</v>
      </c>
      <c r="R951" s="1">
        <f t="shared" si="80"/>
        <v>5471</v>
      </c>
      <c r="S951" s="1">
        <f t="shared" si="81"/>
        <v>3440</v>
      </c>
      <c r="T951" s="1">
        <v>210</v>
      </c>
      <c r="U951" s="1">
        <v>0</v>
      </c>
      <c r="V951" s="1">
        <v>43000</v>
      </c>
      <c r="AA951" s="1">
        <f t="shared" si="82"/>
        <v>0</v>
      </c>
    </row>
    <row r="952" spans="1:27" x14ac:dyDescent="0.25">
      <c r="A952" s="11">
        <v>41014</v>
      </c>
      <c r="B952" s="1">
        <v>4</v>
      </c>
      <c r="C952" s="1" t="s">
        <v>171</v>
      </c>
      <c r="D952" s="1">
        <v>18</v>
      </c>
      <c r="E952" s="1" t="s">
        <v>150</v>
      </c>
      <c r="F952" s="1">
        <v>3</v>
      </c>
      <c r="G952" s="1">
        <v>0</v>
      </c>
      <c r="H952" s="1">
        <v>3</v>
      </c>
      <c r="I952" s="1">
        <v>5</v>
      </c>
      <c r="K952" s="1">
        <f>最重要的表!AD5</f>
        <v>33599</v>
      </c>
      <c r="L952" s="1">
        <f>最重要的表!AE5</f>
        <v>2571</v>
      </c>
      <c r="M952" s="1">
        <f>最重要的表!AF5</f>
        <v>1607</v>
      </c>
      <c r="N952" s="1">
        <f>最重要的表!AG5</f>
        <v>523</v>
      </c>
      <c r="O952" s="1">
        <f>最重要的表!AH5</f>
        <v>40</v>
      </c>
      <c r="P952" s="1">
        <f>最重要的表!AI5</f>
        <v>25</v>
      </c>
      <c r="Q952" s="1">
        <f t="shared" si="79"/>
        <v>74916</v>
      </c>
      <c r="R952" s="1">
        <f t="shared" si="80"/>
        <v>5731</v>
      </c>
      <c r="S952" s="1">
        <f t="shared" si="81"/>
        <v>3582</v>
      </c>
      <c r="T952" s="1">
        <v>360</v>
      </c>
      <c r="U952" s="1">
        <v>0</v>
      </c>
      <c r="V952" s="1">
        <v>67000</v>
      </c>
      <c r="AA952" s="1">
        <f t="shared" si="82"/>
        <v>0</v>
      </c>
    </row>
    <row r="953" spans="1:27" x14ac:dyDescent="0.25">
      <c r="A953" s="11">
        <v>41015</v>
      </c>
      <c r="B953" s="1">
        <v>4</v>
      </c>
      <c r="C953" s="1" t="s">
        <v>171</v>
      </c>
      <c r="D953" s="1">
        <v>18</v>
      </c>
      <c r="E953" s="1" t="s">
        <v>151</v>
      </c>
      <c r="F953" s="1">
        <v>4</v>
      </c>
      <c r="G953" s="1">
        <v>0</v>
      </c>
      <c r="H953" s="1">
        <v>4</v>
      </c>
      <c r="I953" s="1">
        <v>20</v>
      </c>
      <c r="K953" s="1">
        <f>最重要的表!AD6</f>
        <v>34945</v>
      </c>
      <c r="L953" s="1">
        <f>最重要的表!AE6</f>
        <v>2674</v>
      </c>
      <c r="M953" s="1">
        <f>最重要的表!AF6</f>
        <v>1672</v>
      </c>
      <c r="N953" s="1">
        <f>最重要的表!AG6</f>
        <v>549</v>
      </c>
      <c r="O953" s="1">
        <f>最重要的表!AH6</f>
        <v>42</v>
      </c>
      <c r="P953" s="1">
        <f>最重要的表!AI6</f>
        <v>27</v>
      </c>
      <c r="Q953" s="1">
        <f t="shared" si="79"/>
        <v>78316</v>
      </c>
      <c r="R953" s="1">
        <f t="shared" si="80"/>
        <v>5992</v>
      </c>
      <c r="S953" s="1">
        <f t="shared" si="81"/>
        <v>3805</v>
      </c>
      <c r="T953" s="1">
        <v>600</v>
      </c>
      <c r="U953" s="1">
        <v>1</v>
      </c>
      <c r="V953" s="1">
        <v>100000</v>
      </c>
      <c r="AA953" s="1">
        <f t="shared" si="82"/>
        <v>0</v>
      </c>
    </row>
    <row r="954" spans="1:27" x14ac:dyDescent="0.25">
      <c r="A954" s="11">
        <f>A949+10</f>
        <v>41021</v>
      </c>
      <c r="B954" s="1">
        <v>4</v>
      </c>
      <c r="C954" s="1" t="s">
        <v>171</v>
      </c>
      <c r="D954" s="1">
        <v>18</v>
      </c>
      <c r="E954" s="1" t="s">
        <v>41</v>
      </c>
      <c r="F954" s="1">
        <v>5</v>
      </c>
      <c r="G954" s="1">
        <v>1</v>
      </c>
      <c r="H954" s="1">
        <v>0</v>
      </c>
      <c r="I954" s="1">
        <v>20</v>
      </c>
      <c r="K954" s="6">
        <f>最重要的表!AD7</f>
        <v>38460</v>
      </c>
      <c r="L954" s="7">
        <f>最重要的表!AE7</f>
        <v>2943</v>
      </c>
      <c r="M954" s="8">
        <f>最重要的表!AF7</f>
        <v>1840</v>
      </c>
      <c r="N954" s="6">
        <f>最重要的表!AG7</f>
        <v>589</v>
      </c>
      <c r="O954" s="7">
        <f>最重要的表!AH7</f>
        <v>45</v>
      </c>
      <c r="P954" s="8">
        <f>最重要的表!AI7</f>
        <v>29</v>
      </c>
      <c r="Q954" s="6">
        <f t="shared" si="79"/>
        <v>84991</v>
      </c>
      <c r="R954" s="7">
        <f t="shared" si="80"/>
        <v>6498</v>
      </c>
      <c r="S954" s="8">
        <f t="shared" si="81"/>
        <v>4131</v>
      </c>
      <c r="T954" s="6">
        <v>900</v>
      </c>
      <c r="U954" s="7">
        <v>0</v>
      </c>
      <c r="V954" s="8">
        <v>140000</v>
      </c>
      <c r="AA954" s="1">
        <f t="shared" si="82"/>
        <v>0</v>
      </c>
    </row>
    <row r="955" spans="1:27" x14ac:dyDescent="0.25">
      <c r="A955" s="11">
        <f t="shared" ref="A955:A1018" si="83">A950+10</f>
        <v>41022</v>
      </c>
      <c r="B955" s="1">
        <v>4</v>
      </c>
      <c r="C955" s="1" t="s">
        <v>171</v>
      </c>
      <c r="D955" s="1">
        <v>18</v>
      </c>
      <c r="E955" s="1" t="s">
        <v>99</v>
      </c>
      <c r="F955" s="1">
        <v>6</v>
      </c>
      <c r="G955" s="1">
        <v>1</v>
      </c>
      <c r="H955" s="1">
        <v>1</v>
      </c>
      <c r="I955" s="1">
        <v>20</v>
      </c>
      <c r="K955" s="1">
        <f>最重要的表!AD8</f>
        <v>40081</v>
      </c>
      <c r="L955" s="1">
        <f>最重要的表!AE8</f>
        <v>3067</v>
      </c>
      <c r="M955" s="1">
        <f>最重要的表!AF8</f>
        <v>1917</v>
      </c>
      <c r="N955" s="1">
        <f>最重要的表!AG8</f>
        <v>615</v>
      </c>
      <c r="O955" s="1">
        <f>最重要的表!AH8</f>
        <v>47</v>
      </c>
      <c r="P955" s="1">
        <f>最重要的表!AI8</f>
        <v>30</v>
      </c>
      <c r="Q955" s="1">
        <f t="shared" si="79"/>
        <v>88666</v>
      </c>
      <c r="R955" s="1">
        <f t="shared" si="80"/>
        <v>6780</v>
      </c>
      <c r="S955" s="1">
        <f t="shared" si="81"/>
        <v>4287</v>
      </c>
      <c r="T955" s="1">
        <v>1500</v>
      </c>
      <c r="U955" s="1">
        <v>0</v>
      </c>
      <c r="V955" s="1">
        <v>210000</v>
      </c>
      <c r="AA955" s="1">
        <f t="shared" si="82"/>
        <v>0</v>
      </c>
    </row>
    <row r="956" spans="1:27" x14ac:dyDescent="0.25">
      <c r="A956" s="11">
        <f t="shared" si="83"/>
        <v>41023</v>
      </c>
      <c r="B956" s="1">
        <v>4</v>
      </c>
      <c r="C956" s="1" t="s">
        <v>171</v>
      </c>
      <c r="D956" s="1">
        <v>18</v>
      </c>
      <c r="E956" s="1" t="s">
        <v>100</v>
      </c>
      <c r="F956" s="1">
        <v>7</v>
      </c>
      <c r="G956" s="1">
        <v>1</v>
      </c>
      <c r="H956" s="1">
        <v>2</v>
      </c>
      <c r="I956" s="1">
        <v>20</v>
      </c>
      <c r="K956" s="1">
        <f>最重要的表!AD9</f>
        <v>41701</v>
      </c>
      <c r="L956" s="1">
        <f>最重要的表!AE9</f>
        <v>3191</v>
      </c>
      <c r="M956" s="1">
        <f>最重要的表!AF9</f>
        <v>1995</v>
      </c>
      <c r="N956" s="1">
        <f>最重要的表!AG9</f>
        <v>654</v>
      </c>
      <c r="O956" s="1">
        <f>最重要的表!AH9</f>
        <v>50</v>
      </c>
      <c r="P956" s="1">
        <f>最重要的表!AI9</f>
        <v>32</v>
      </c>
      <c r="Q956" s="1">
        <f t="shared" si="79"/>
        <v>93367</v>
      </c>
      <c r="R956" s="1">
        <f t="shared" si="80"/>
        <v>7141</v>
      </c>
      <c r="S956" s="1">
        <f t="shared" si="81"/>
        <v>4523</v>
      </c>
      <c r="T956" s="1">
        <v>2100</v>
      </c>
      <c r="U956" s="1">
        <v>0</v>
      </c>
      <c r="V956" s="1">
        <v>270000</v>
      </c>
      <c r="AA956" s="1">
        <f t="shared" si="82"/>
        <v>0</v>
      </c>
    </row>
    <row r="957" spans="1:27" x14ac:dyDescent="0.25">
      <c r="A957" s="11">
        <f t="shared" si="83"/>
        <v>41024</v>
      </c>
      <c r="B957" s="1">
        <v>4</v>
      </c>
      <c r="C957" s="1" t="s">
        <v>171</v>
      </c>
      <c r="D957" s="1">
        <v>18</v>
      </c>
      <c r="E957" s="1" t="s">
        <v>101</v>
      </c>
      <c r="F957" s="1">
        <v>8</v>
      </c>
      <c r="G957" s="1">
        <v>1</v>
      </c>
      <c r="H957" s="1">
        <v>3</v>
      </c>
      <c r="I957" s="1">
        <v>20</v>
      </c>
      <c r="K957" s="1">
        <f>最重要的表!AD10</f>
        <v>43322</v>
      </c>
      <c r="L957" s="1">
        <f>最重要的表!AE10</f>
        <v>3315</v>
      </c>
      <c r="M957" s="1">
        <f>最重要的表!AF10</f>
        <v>2072</v>
      </c>
      <c r="N957" s="1">
        <f>最重要的表!AG10</f>
        <v>693</v>
      </c>
      <c r="O957" s="1">
        <f>最重要的表!AH10</f>
        <v>53</v>
      </c>
      <c r="P957" s="1">
        <f>最重要的表!AI10</f>
        <v>34</v>
      </c>
      <c r="Q957" s="1">
        <f t="shared" si="79"/>
        <v>98069</v>
      </c>
      <c r="R957" s="1">
        <f t="shared" si="80"/>
        <v>7502</v>
      </c>
      <c r="S957" s="1">
        <f t="shared" si="81"/>
        <v>4758</v>
      </c>
      <c r="T957" s="1">
        <v>3000</v>
      </c>
      <c r="U957" s="1">
        <v>0</v>
      </c>
      <c r="V957" s="1">
        <v>360000</v>
      </c>
      <c r="AA957" s="1">
        <f t="shared" si="82"/>
        <v>0</v>
      </c>
    </row>
    <row r="958" spans="1:27" x14ac:dyDescent="0.25">
      <c r="A958" s="11">
        <f t="shared" si="83"/>
        <v>41025</v>
      </c>
      <c r="B958" s="1">
        <v>4</v>
      </c>
      <c r="C958" s="1" t="s">
        <v>171</v>
      </c>
      <c r="D958" s="1">
        <v>18</v>
      </c>
      <c r="E958" s="1" t="s">
        <v>102</v>
      </c>
      <c r="F958" s="1">
        <v>9</v>
      </c>
      <c r="G958" s="1">
        <v>1</v>
      </c>
      <c r="H958" s="1">
        <v>4</v>
      </c>
      <c r="I958" s="1">
        <v>30</v>
      </c>
      <c r="K958" s="1">
        <f>最重要的表!AD11</f>
        <v>44929</v>
      </c>
      <c r="L958" s="1">
        <f>最重要的表!AE11</f>
        <v>3438</v>
      </c>
      <c r="M958" s="1">
        <f>最重要的表!AF11</f>
        <v>2149</v>
      </c>
      <c r="N958" s="1">
        <f>最重要的表!AG11</f>
        <v>719</v>
      </c>
      <c r="O958" s="1">
        <f>最重要的表!AH11</f>
        <v>55</v>
      </c>
      <c r="P958" s="1">
        <f>最重要的表!AI11</f>
        <v>35</v>
      </c>
      <c r="Q958" s="1">
        <f t="shared" si="79"/>
        <v>101730</v>
      </c>
      <c r="R958" s="1">
        <f t="shared" si="80"/>
        <v>7783</v>
      </c>
      <c r="S958" s="1">
        <f t="shared" si="81"/>
        <v>4914</v>
      </c>
      <c r="T958" s="1">
        <v>3900</v>
      </c>
      <c r="U958" s="1">
        <v>2</v>
      </c>
      <c r="V958" s="1">
        <v>450000</v>
      </c>
      <c r="AA958" s="1">
        <f t="shared" si="82"/>
        <v>0</v>
      </c>
    </row>
    <row r="959" spans="1:27" x14ac:dyDescent="0.25">
      <c r="A959" s="11">
        <f t="shared" si="83"/>
        <v>41031</v>
      </c>
      <c r="B959" s="1">
        <v>4</v>
      </c>
      <c r="C959" s="1" t="s">
        <v>171</v>
      </c>
      <c r="D959" s="1">
        <v>18</v>
      </c>
      <c r="E959" s="1" t="s">
        <v>42</v>
      </c>
      <c r="F959" s="1">
        <v>10</v>
      </c>
      <c r="G959" s="1">
        <v>2</v>
      </c>
      <c r="H959" s="1">
        <v>0</v>
      </c>
      <c r="I959" s="1">
        <v>30</v>
      </c>
      <c r="K959" s="6">
        <f>最重要的表!AD12</f>
        <v>49228</v>
      </c>
      <c r="L959" s="7">
        <f>最重要的表!AE12</f>
        <v>3767</v>
      </c>
      <c r="M959" s="8">
        <f>最重要的表!AF12</f>
        <v>2355</v>
      </c>
      <c r="N959" s="6">
        <f>最重要的表!AG12</f>
        <v>758</v>
      </c>
      <c r="O959" s="7">
        <f>最重要的表!AH12</f>
        <v>58</v>
      </c>
      <c r="P959" s="8">
        <f>最重要的表!AI12</f>
        <v>37</v>
      </c>
      <c r="Q959" s="6">
        <f t="shared" si="79"/>
        <v>109110</v>
      </c>
      <c r="R959" s="7">
        <f t="shared" si="80"/>
        <v>8349</v>
      </c>
      <c r="S959" s="8">
        <f t="shared" si="81"/>
        <v>5278</v>
      </c>
      <c r="T959" s="6">
        <v>4500</v>
      </c>
      <c r="U959" s="7">
        <v>0</v>
      </c>
      <c r="V959" s="8">
        <v>580000</v>
      </c>
      <c r="AA959" s="1">
        <f t="shared" si="82"/>
        <v>0</v>
      </c>
    </row>
    <row r="960" spans="1:27" x14ac:dyDescent="0.25">
      <c r="A960" s="11">
        <f t="shared" si="83"/>
        <v>41032</v>
      </c>
      <c r="B960" s="1">
        <v>4</v>
      </c>
      <c r="C960" s="1" t="s">
        <v>171</v>
      </c>
      <c r="D960" s="1">
        <v>18</v>
      </c>
      <c r="E960" s="1" t="s">
        <v>103</v>
      </c>
      <c r="F960" s="1">
        <v>11</v>
      </c>
      <c r="G960" s="1">
        <v>2</v>
      </c>
      <c r="H960" s="1">
        <v>1</v>
      </c>
      <c r="I960" s="1">
        <v>30</v>
      </c>
      <c r="K960" s="1">
        <f>最重要的表!AD13</f>
        <v>51450</v>
      </c>
      <c r="L960" s="1">
        <f>最重要的表!AE13</f>
        <v>3937</v>
      </c>
      <c r="M960" s="1">
        <f>最重要的表!AF13</f>
        <v>2461</v>
      </c>
      <c r="N960" s="1">
        <f>最重要的表!AG13</f>
        <v>798</v>
      </c>
      <c r="O960" s="1">
        <f>最重要的表!AH13</f>
        <v>61</v>
      </c>
      <c r="P960" s="1">
        <f>最重要的表!AI13</f>
        <v>39</v>
      </c>
      <c r="Q960" s="1">
        <f t="shared" si="79"/>
        <v>114492</v>
      </c>
      <c r="R960" s="1">
        <f t="shared" si="80"/>
        <v>8756</v>
      </c>
      <c r="S960" s="1">
        <f t="shared" si="81"/>
        <v>5542</v>
      </c>
      <c r="T960" s="1">
        <v>5100</v>
      </c>
      <c r="U960" s="1">
        <v>0</v>
      </c>
      <c r="V960" s="1">
        <v>730000</v>
      </c>
      <c r="AA960" s="1">
        <f t="shared" si="82"/>
        <v>0</v>
      </c>
    </row>
    <row r="961" spans="1:27" x14ac:dyDescent="0.25">
      <c r="A961" s="11">
        <f t="shared" si="83"/>
        <v>41033</v>
      </c>
      <c r="B961" s="1">
        <v>4</v>
      </c>
      <c r="C961" s="1" t="s">
        <v>171</v>
      </c>
      <c r="D961" s="1">
        <v>18</v>
      </c>
      <c r="E961" s="1" t="s">
        <v>104</v>
      </c>
      <c r="F961" s="1">
        <v>12</v>
      </c>
      <c r="G961" s="1">
        <v>2</v>
      </c>
      <c r="H961" s="1">
        <v>2</v>
      </c>
      <c r="I961" s="1">
        <v>30</v>
      </c>
      <c r="K961" s="1">
        <f>最重要的表!AD14</f>
        <v>53672</v>
      </c>
      <c r="L961" s="1">
        <f>最重要的表!AE14</f>
        <v>4107</v>
      </c>
      <c r="M961" s="1">
        <f>最重要的表!AF14</f>
        <v>2567</v>
      </c>
      <c r="N961" s="1">
        <f>最重要的表!AG14</f>
        <v>850</v>
      </c>
      <c r="O961" s="1">
        <f>最重要的表!AH14</f>
        <v>65</v>
      </c>
      <c r="P961" s="1">
        <f>最重要的表!AI14</f>
        <v>41</v>
      </c>
      <c r="Q961" s="1">
        <f t="shared" si="79"/>
        <v>120822</v>
      </c>
      <c r="R961" s="1">
        <f t="shared" si="80"/>
        <v>9242</v>
      </c>
      <c r="S961" s="1">
        <f t="shared" si="81"/>
        <v>5806</v>
      </c>
      <c r="T961" s="1">
        <v>5400</v>
      </c>
      <c r="U961" s="1">
        <v>0</v>
      </c>
      <c r="V961" s="1">
        <v>870000</v>
      </c>
      <c r="AA961" s="1">
        <f t="shared" si="82"/>
        <v>0</v>
      </c>
    </row>
    <row r="962" spans="1:27" x14ac:dyDescent="0.25">
      <c r="A962" s="11">
        <f t="shared" si="83"/>
        <v>41034</v>
      </c>
      <c r="B962" s="1">
        <v>4</v>
      </c>
      <c r="C962" s="1" t="s">
        <v>171</v>
      </c>
      <c r="D962" s="1">
        <v>18</v>
      </c>
      <c r="E962" s="1" t="s">
        <v>105</v>
      </c>
      <c r="F962" s="1">
        <v>13</v>
      </c>
      <c r="G962" s="1">
        <v>2</v>
      </c>
      <c r="H962" s="1">
        <v>3</v>
      </c>
      <c r="I962" s="1">
        <v>30</v>
      </c>
      <c r="K962" s="1">
        <f>最重要的表!AD15</f>
        <v>55893</v>
      </c>
      <c r="L962" s="1">
        <f>最重要的表!AE15</f>
        <v>4277</v>
      </c>
      <c r="M962" s="1">
        <f>最重要的表!AF15</f>
        <v>2674</v>
      </c>
      <c r="N962" s="1">
        <f>最重要的表!AG15</f>
        <v>889</v>
      </c>
      <c r="O962" s="1">
        <f>最重要的表!AH15</f>
        <v>68</v>
      </c>
      <c r="P962" s="1">
        <f>最重要的表!AI15</f>
        <v>43</v>
      </c>
      <c r="Q962" s="1">
        <f t="shared" si="79"/>
        <v>126124</v>
      </c>
      <c r="R962" s="1">
        <f t="shared" si="80"/>
        <v>9649</v>
      </c>
      <c r="S962" s="1">
        <f t="shared" si="81"/>
        <v>6071</v>
      </c>
      <c r="T962" s="1">
        <v>6000</v>
      </c>
      <c r="U962" s="1">
        <v>0</v>
      </c>
      <c r="V962" s="1">
        <v>1050000</v>
      </c>
      <c r="AA962" s="1">
        <f t="shared" si="82"/>
        <v>0</v>
      </c>
    </row>
    <row r="963" spans="1:27" x14ac:dyDescent="0.25">
      <c r="A963" s="11">
        <f t="shared" si="83"/>
        <v>41035</v>
      </c>
      <c r="B963" s="1">
        <v>4</v>
      </c>
      <c r="C963" s="1" t="s">
        <v>171</v>
      </c>
      <c r="D963" s="1">
        <v>18</v>
      </c>
      <c r="E963" s="1" t="s">
        <v>106</v>
      </c>
      <c r="F963" s="1">
        <v>14</v>
      </c>
      <c r="G963" s="1">
        <v>2</v>
      </c>
      <c r="H963" s="1">
        <v>4</v>
      </c>
      <c r="I963" s="1">
        <v>40</v>
      </c>
      <c r="K963" s="1">
        <f>最重要的表!AD16</f>
        <v>58115</v>
      </c>
      <c r="L963" s="1">
        <f>最重要的表!AE16</f>
        <v>4447</v>
      </c>
      <c r="M963" s="1">
        <f>最重要的表!AF16</f>
        <v>2780</v>
      </c>
      <c r="N963" s="1">
        <f>最重要的表!AG16</f>
        <v>928</v>
      </c>
      <c r="O963" s="1">
        <f>最重要的表!AH16</f>
        <v>71</v>
      </c>
      <c r="P963" s="1">
        <f>最重要的表!AI16</f>
        <v>45</v>
      </c>
      <c r="Q963" s="1">
        <f t="shared" si="79"/>
        <v>131427</v>
      </c>
      <c r="R963" s="1">
        <f t="shared" si="80"/>
        <v>10056</v>
      </c>
      <c r="S963" s="1">
        <f t="shared" si="81"/>
        <v>6335</v>
      </c>
      <c r="T963" s="1">
        <v>6900</v>
      </c>
      <c r="U963" s="1">
        <v>4</v>
      </c>
      <c r="V963" s="1">
        <v>1270000</v>
      </c>
      <c r="AA963" s="1">
        <f t="shared" si="82"/>
        <v>0</v>
      </c>
    </row>
    <row r="964" spans="1:27" x14ac:dyDescent="0.25">
      <c r="A964" s="11">
        <f t="shared" si="83"/>
        <v>41041</v>
      </c>
      <c r="B964" s="1">
        <v>4</v>
      </c>
      <c r="C964" s="1" t="s">
        <v>171</v>
      </c>
      <c r="D964" s="1">
        <v>18</v>
      </c>
      <c r="E964" s="1" t="s">
        <v>43</v>
      </c>
      <c r="F964" s="1">
        <v>15</v>
      </c>
      <c r="G964" s="1">
        <v>3</v>
      </c>
      <c r="H964" s="1">
        <v>0</v>
      </c>
      <c r="I964" s="1">
        <v>40</v>
      </c>
      <c r="K964" s="6">
        <f>最重要的表!AD17</f>
        <v>64008</v>
      </c>
      <c r="L964" s="7">
        <f>最重要的表!AE17</f>
        <v>4898</v>
      </c>
      <c r="M964" s="8">
        <f>最重要的表!AF17</f>
        <v>3062</v>
      </c>
      <c r="N964" s="6">
        <f>最重要的表!AG17</f>
        <v>994</v>
      </c>
      <c r="O964" s="7">
        <f>最重要的表!AH17</f>
        <v>76</v>
      </c>
      <c r="P964" s="8">
        <f>最重要的表!AI17</f>
        <v>48</v>
      </c>
      <c r="Q964" s="6">
        <f t="shared" si="79"/>
        <v>142534</v>
      </c>
      <c r="R964" s="7">
        <f t="shared" si="80"/>
        <v>10902</v>
      </c>
      <c r="S964" s="8">
        <f t="shared" si="81"/>
        <v>6854</v>
      </c>
      <c r="T964" s="6">
        <v>8100</v>
      </c>
      <c r="U964" s="7">
        <v>0</v>
      </c>
      <c r="V964" s="8">
        <v>1500000</v>
      </c>
      <c r="AA964" s="1">
        <f t="shared" si="82"/>
        <v>0</v>
      </c>
    </row>
    <row r="965" spans="1:27" x14ac:dyDescent="0.25">
      <c r="A965" s="11">
        <f t="shared" si="83"/>
        <v>41042</v>
      </c>
      <c r="B965" s="1">
        <v>4</v>
      </c>
      <c r="C965" s="1" t="s">
        <v>171</v>
      </c>
      <c r="D965" s="1">
        <v>18</v>
      </c>
      <c r="E965" s="1" t="s">
        <v>181</v>
      </c>
      <c r="F965" s="1">
        <v>16</v>
      </c>
      <c r="G965" s="1">
        <v>3</v>
      </c>
      <c r="H965" s="1">
        <v>1</v>
      </c>
      <c r="I965" s="1">
        <v>40</v>
      </c>
      <c r="K965" s="1">
        <f>最重要的表!AD18</f>
        <v>68047</v>
      </c>
      <c r="L965" s="1">
        <f>最重要的表!AE18</f>
        <v>5207</v>
      </c>
      <c r="M965" s="1">
        <f>最重要的表!AF18</f>
        <v>3255</v>
      </c>
      <c r="N965" s="1">
        <f>最重要的表!AG18</f>
        <v>1059</v>
      </c>
      <c r="O965" s="1">
        <f>最重要的表!AH18</f>
        <v>81</v>
      </c>
      <c r="P965" s="1">
        <f>最重要的表!AI18</f>
        <v>51</v>
      </c>
      <c r="Q965" s="1">
        <f t="shared" si="79"/>
        <v>151708</v>
      </c>
      <c r="R965" s="1">
        <f t="shared" si="80"/>
        <v>11606</v>
      </c>
      <c r="S965" s="1">
        <f t="shared" si="81"/>
        <v>7284</v>
      </c>
      <c r="T965" s="1">
        <v>9000</v>
      </c>
      <c r="U965" s="1">
        <v>0</v>
      </c>
      <c r="V965" s="1">
        <v>1760000</v>
      </c>
      <c r="AA965" s="1">
        <f t="shared" si="82"/>
        <v>0</v>
      </c>
    </row>
    <row r="966" spans="1:27" x14ac:dyDescent="0.25">
      <c r="A966" s="11">
        <f t="shared" si="83"/>
        <v>41043</v>
      </c>
      <c r="B966" s="1">
        <v>4</v>
      </c>
      <c r="C966" s="1" t="s">
        <v>171</v>
      </c>
      <c r="D966" s="1">
        <v>18</v>
      </c>
      <c r="E966" s="1" t="s">
        <v>182</v>
      </c>
      <c r="F966" s="1">
        <v>17</v>
      </c>
      <c r="G966" s="1">
        <v>3</v>
      </c>
      <c r="H966" s="1">
        <v>2</v>
      </c>
      <c r="I966" s="1">
        <v>40</v>
      </c>
      <c r="K966" s="1">
        <f>最重要的表!AD19</f>
        <v>72085</v>
      </c>
      <c r="L966" s="1">
        <f>最重要的表!AE19</f>
        <v>5516</v>
      </c>
      <c r="M966" s="1">
        <f>最重要的表!AF19</f>
        <v>3448</v>
      </c>
      <c r="N966" s="1">
        <f>最重要的表!AG19</f>
        <v>1124</v>
      </c>
      <c r="O966" s="1">
        <f>最重要的表!AH19</f>
        <v>86</v>
      </c>
      <c r="P966" s="1">
        <f>最重要的表!AI19</f>
        <v>54</v>
      </c>
      <c r="Q966" s="1">
        <f t="shared" si="79"/>
        <v>160881</v>
      </c>
      <c r="R966" s="1">
        <f t="shared" si="80"/>
        <v>12310</v>
      </c>
      <c r="S966" s="1">
        <f t="shared" si="81"/>
        <v>7714</v>
      </c>
      <c r="T966" s="1">
        <v>10200</v>
      </c>
      <c r="U966" s="1">
        <v>0</v>
      </c>
      <c r="V966" s="1">
        <v>2000000</v>
      </c>
      <c r="AA966" s="1">
        <f t="shared" si="82"/>
        <v>0</v>
      </c>
    </row>
    <row r="967" spans="1:27" x14ac:dyDescent="0.25">
      <c r="A967" s="11">
        <f t="shared" si="83"/>
        <v>41044</v>
      </c>
      <c r="B967" s="1">
        <v>4</v>
      </c>
      <c r="C967" s="1" t="s">
        <v>171</v>
      </c>
      <c r="D967" s="1">
        <v>18</v>
      </c>
      <c r="E967" s="1" t="s">
        <v>183</v>
      </c>
      <c r="F967" s="1">
        <v>18</v>
      </c>
      <c r="G967" s="1">
        <v>3</v>
      </c>
      <c r="H967" s="1">
        <v>3</v>
      </c>
      <c r="I967" s="1">
        <v>40</v>
      </c>
      <c r="K967" s="1">
        <f>最重要的表!AD20</f>
        <v>76136</v>
      </c>
      <c r="L967" s="1">
        <f>最重要的表!AE20</f>
        <v>5826</v>
      </c>
      <c r="M967" s="1">
        <f>最重要的表!AF20</f>
        <v>3642</v>
      </c>
      <c r="N967" s="1">
        <f>最重要的表!AG20</f>
        <v>1190</v>
      </c>
      <c r="O967" s="1">
        <f>最重要的表!AH20</f>
        <v>91</v>
      </c>
      <c r="P967" s="1">
        <f>最重要的表!AI20</f>
        <v>57</v>
      </c>
      <c r="Q967" s="1">
        <f t="shared" si="79"/>
        <v>170146</v>
      </c>
      <c r="R967" s="1">
        <f t="shared" si="80"/>
        <v>13015</v>
      </c>
      <c r="S967" s="1">
        <f t="shared" si="81"/>
        <v>8145</v>
      </c>
      <c r="T967" s="1">
        <v>11100</v>
      </c>
      <c r="U967" s="1">
        <v>0</v>
      </c>
      <c r="V967" s="1">
        <v>2300000</v>
      </c>
      <c r="AA967" s="1">
        <f t="shared" si="82"/>
        <v>0</v>
      </c>
    </row>
    <row r="968" spans="1:27" x14ac:dyDescent="0.25">
      <c r="A968" s="11">
        <f t="shared" si="83"/>
        <v>41045</v>
      </c>
      <c r="B968" s="1">
        <v>4</v>
      </c>
      <c r="C968" s="1" t="s">
        <v>171</v>
      </c>
      <c r="D968" s="1">
        <v>18</v>
      </c>
      <c r="E968" s="1" t="s">
        <v>184</v>
      </c>
      <c r="F968" s="1">
        <v>19</v>
      </c>
      <c r="G968" s="1">
        <v>3</v>
      </c>
      <c r="H968" s="1">
        <v>4</v>
      </c>
      <c r="I968" s="1">
        <v>50</v>
      </c>
      <c r="K968" s="1">
        <f>最重要的表!AD21</f>
        <v>80174</v>
      </c>
      <c r="L968" s="1">
        <f>最重要的表!AE21</f>
        <v>6135</v>
      </c>
      <c r="M968" s="1">
        <f>最重要的表!AF21</f>
        <v>3835</v>
      </c>
      <c r="N968" s="1">
        <f>最重要的表!AG21</f>
        <v>1255</v>
      </c>
      <c r="O968" s="1">
        <f>最重要的表!AH21</f>
        <v>96</v>
      </c>
      <c r="P968" s="1">
        <f>最重要的表!AI21</f>
        <v>60</v>
      </c>
      <c r="Q968" s="1">
        <f t="shared" si="79"/>
        <v>179319</v>
      </c>
      <c r="R968" s="1">
        <f t="shared" si="80"/>
        <v>13719</v>
      </c>
      <c r="S968" s="1">
        <f t="shared" si="81"/>
        <v>8575</v>
      </c>
      <c r="T968" s="1">
        <v>12600</v>
      </c>
      <c r="U968" s="1">
        <v>6</v>
      </c>
      <c r="V968" s="1">
        <v>2600000</v>
      </c>
      <c r="AA968" s="1">
        <f t="shared" si="82"/>
        <v>0</v>
      </c>
    </row>
    <row r="969" spans="1:27" x14ac:dyDescent="0.25">
      <c r="A969" s="11">
        <f t="shared" si="83"/>
        <v>41051</v>
      </c>
      <c r="B969" s="1">
        <v>4</v>
      </c>
      <c r="C969" s="1" t="s">
        <v>171</v>
      </c>
      <c r="D969" s="1">
        <v>18</v>
      </c>
      <c r="E969" s="1" t="s">
        <v>185</v>
      </c>
      <c r="F969" s="1">
        <v>20</v>
      </c>
      <c r="G969" s="1">
        <v>4</v>
      </c>
      <c r="H969" s="1">
        <v>0</v>
      </c>
      <c r="I969" s="1">
        <v>50</v>
      </c>
      <c r="K969" s="6">
        <f>最重要的表!AD22</f>
        <v>90890</v>
      </c>
      <c r="L969" s="7">
        <f>最重要的表!AE22</f>
        <v>6955</v>
      </c>
      <c r="M969" s="8">
        <f>最重要的表!AF22</f>
        <v>4347</v>
      </c>
      <c r="N969" s="6">
        <f>最重要的表!AG22</f>
        <v>1399</v>
      </c>
      <c r="O969" s="7">
        <f>最重要的表!AH22</f>
        <v>107</v>
      </c>
      <c r="P969" s="8">
        <f>最重要的表!AI22</f>
        <v>67</v>
      </c>
      <c r="Q969" s="6">
        <f t="shared" si="79"/>
        <v>201411</v>
      </c>
      <c r="R969" s="7">
        <f t="shared" si="80"/>
        <v>15408</v>
      </c>
      <c r="S969" s="8">
        <f t="shared" si="81"/>
        <v>9640</v>
      </c>
      <c r="T969" s="6">
        <v>14100</v>
      </c>
      <c r="U969" s="7">
        <v>0</v>
      </c>
      <c r="V969" s="8">
        <v>2900000</v>
      </c>
      <c r="AA969" s="1">
        <f t="shared" si="82"/>
        <v>0</v>
      </c>
    </row>
    <row r="970" spans="1:27" x14ac:dyDescent="0.25">
      <c r="A970" s="11">
        <f t="shared" si="83"/>
        <v>41052</v>
      </c>
      <c r="B970" s="1">
        <v>4</v>
      </c>
      <c r="C970" s="1" t="s">
        <v>171</v>
      </c>
      <c r="D970" s="1">
        <v>18</v>
      </c>
      <c r="E970" s="1" t="s">
        <v>186</v>
      </c>
      <c r="F970" s="1">
        <v>21</v>
      </c>
      <c r="G970" s="1">
        <v>4</v>
      </c>
      <c r="H970" s="1">
        <v>1</v>
      </c>
      <c r="I970" s="1">
        <v>50</v>
      </c>
      <c r="K970" s="1">
        <f>最重要的表!AD23</f>
        <v>94993</v>
      </c>
      <c r="L970" s="1">
        <f>最重要的表!AE23</f>
        <v>7269</v>
      </c>
      <c r="M970" s="1">
        <f>最重要的表!AF23</f>
        <v>4544</v>
      </c>
      <c r="N970" s="1">
        <f>最重要的表!AG23</f>
        <v>1464</v>
      </c>
      <c r="O970" s="1">
        <f>最重要的表!AH23</f>
        <v>112</v>
      </c>
      <c r="P970" s="1">
        <f>最重要的表!AI23</f>
        <v>70</v>
      </c>
      <c r="Q970" s="1">
        <f t="shared" si="79"/>
        <v>210649</v>
      </c>
      <c r="R970" s="1">
        <f t="shared" si="80"/>
        <v>16117</v>
      </c>
      <c r="S970" s="1">
        <f t="shared" si="81"/>
        <v>10074</v>
      </c>
      <c r="T970" s="1">
        <v>15600</v>
      </c>
      <c r="U970" s="1">
        <v>0</v>
      </c>
      <c r="V970" s="1">
        <v>3200000</v>
      </c>
      <c r="AA970" s="1">
        <f t="shared" si="82"/>
        <v>0</v>
      </c>
    </row>
    <row r="971" spans="1:27" x14ac:dyDescent="0.25">
      <c r="A971" s="11">
        <f t="shared" si="83"/>
        <v>41053</v>
      </c>
      <c r="B971" s="1">
        <v>4</v>
      </c>
      <c r="C971" s="1" t="s">
        <v>171</v>
      </c>
      <c r="D971" s="1">
        <v>18</v>
      </c>
      <c r="E971" s="1" t="s">
        <v>187</v>
      </c>
      <c r="F971" s="1">
        <v>22</v>
      </c>
      <c r="G971" s="1">
        <v>4</v>
      </c>
      <c r="H971" s="1">
        <v>2</v>
      </c>
      <c r="I971" s="1">
        <v>50</v>
      </c>
      <c r="K971" s="1">
        <f>最重要的表!AD24</f>
        <v>99083</v>
      </c>
      <c r="L971" s="1">
        <f>最重要的表!AE24</f>
        <v>7582</v>
      </c>
      <c r="M971" s="1">
        <f>最重要的表!AF24</f>
        <v>4739</v>
      </c>
      <c r="N971" s="1">
        <f>最重要的表!AG24</f>
        <v>1543</v>
      </c>
      <c r="O971" s="1">
        <f>最重要的表!AH24</f>
        <v>118</v>
      </c>
      <c r="P971" s="1">
        <f>最重要的表!AI24</f>
        <v>74</v>
      </c>
      <c r="Q971" s="1">
        <f t="shared" si="79"/>
        <v>220980</v>
      </c>
      <c r="R971" s="1">
        <f t="shared" si="80"/>
        <v>16904</v>
      </c>
      <c r="S971" s="1">
        <f t="shared" si="81"/>
        <v>10585</v>
      </c>
      <c r="T971" s="1">
        <v>17100</v>
      </c>
      <c r="U971" s="1">
        <v>0</v>
      </c>
      <c r="V971" s="1">
        <v>3600000</v>
      </c>
      <c r="AA971" s="1">
        <f t="shared" si="82"/>
        <v>0</v>
      </c>
    </row>
    <row r="972" spans="1:27" x14ac:dyDescent="0.25">
      <c r="A972" s="11">
        <f t="shared" si="83"/>
        <v>41054</v>
      </c>
      <c r="B972" s="1">
        <v>4</v>
      </c>
      <c r="C972" s="1" t="s">
        <v>171</v>
      </c>
      <c r="D972" s="1">
        <v>18</v>
      </c>
      <c r="E972" s="1" t="s">
        <v>188</v>
      </c>
      <c r="F972" s="1">
        <v>23</v>
      </c>
      <c r="G972" s="1">
        <v>4</v>
      </c>
      <c r="H972" s="1">
        <v>3</v>
      </c>
      <c r="I972" s="1">
        <v>50</v>
      </c>
      <c r="K972" s="1">
        <f>最重要的表!AD25</f>
        <v>103187</v>
      </c>
      <c r="L972" s="1">
        <f>最重要的表!AE25</f>
        <v>7896</v>
      </c>
      <c r="M972" s="1">
        <f>最重要的表!AF25</f>
        <v>4935</v>
      </c>
      <c r="N972" s="1">
        <f>最重要的表!AG25</f>
        <v>1608</v>
      </c>
      <c r="O972" s="1">
        <f>最重要的表!AH25</f>
        <v>123</v>
      </c>
      <c r="P972" s="1">
        <f>最重要的表!AI25</f>
        <v>77</v>
      </c>
      <c r="Q972" s="1">
        <f t="shared" si="79"/>
        <v>230219</v>
      </c>
      <c r="R972" s="1">
        <f t="shared" si="80"/>
        <v>17613</v>
      </c>
      <c r="S972" s="1">
        <f t="shared" si="81"/>
        <v>11018</v>
      </c>
      <c r="T972" s="1">
        <v>18600</v>
      </c>
      <c r="U972" s="1">
        <v>0</v>
      </c>
      <c r="V972" s="1">
        <v>4000000</v>
      </c>
      <c r="AA972" s="1">
        <f t="shared" si="82"/>
        <v>0</v>
      </c>
    </row>
    <row r="973" spans="1:27" x14ac:dyDescent="0.25">
      <c r="A973" s="11">
        <f t="shared" si="83"/>
        <v>41055</v>
      </c>
      <c r="B973" s="1">
        <v>4</v>
      </c>
      <c r="C973" s="1" t="s">
        <v>171</v>
      </c>
      <c r="D973" s="1">
        <v>18</v>
      </c>
      <c r="E973" s="1" t="s">
        <v>189</v>
      </c>
      <c r="F973" s="1">
        <v>24</v>
      </c>
      <c r="G973" s="1">
        <v>4</v>
      </c>
      <c r="H973" s="1">
        <v>4</v>
      </c>
      <c r="I973" s="1">
        <v>60</v>
      </c>
      <c r="K973" s="1">
        <f>最重要的表!AD26</f>
        <v>107277</v>
      </c>
      <c r="L973" s="1">
        <f>最重要的表!AE26</f>
        <v>8209</v>
      </c>
      <c r="M973" s="1">
        <f>最重要的表!AF26</f>
        <v>5131</v>
      </c>
      <c r="N973" s="1">
        <f>最重要的表!AG26</f>
        <v>1673</v>
      </c>
      <c r="O973" s="1">
        <f>最重要的表!AH26</f>
        <v>128</v>
      </c>
      <c r="P973" s="1">
        <f>最重要的表!AI26</f>
        <v>80</v>
      </c>
      <c r="Q973" s="1">
        <f t="shared" si="79"/>
        <v>239444</v>
      </c>
      <c r="R973" s="1">
        <f t="shared" si="80"/>
        <v>18321</v>
      </c>
      <c r="S973" s="1">
        <f t="shared" si="81"/>
        <v>11451</v>
      </c>
      <c r="T973" s="1">
        <v>20100</v>
      </c>
      <c r="U973" s="1">
        <v>8</v>
      </c>
      <c r="V973" s="1">
        <v>4400000</v>
      </c>
      <c r="AA973" s="1">
        <f t="shared" si="82"/>
        <v>0</v>
      </c>
    </row>
    <row r="974" spans="1:27" x14ac:dyDescent="0.25">
      <c r="A974" s="11">
        <f t="shared" si="83"/>
        <v>41061</v>
      </c>
      <c r="B974" s="1">
        <v>4</v>
      </c>
      <c r="C974" s="1" t="s">
        <v>171</v>
      </c>
      <c r="D974" s="1">
        <v>18</v>
      </c>
      <c r="E974" s="1" t="s">
        <v>190</v>
      </c>
      <c r="F974" s="1">
        <v>25</v>
      </c>
      <c r="G974" s="1">
        <v>5</v>
      </c>
      <c r="H974" s="1">
        <v>0</v>
      </c>
      <c r="I974" s="1">
        <v>60</v>
      </c>
      <c r="K974" s="6">
        <f>最重要的表!AD27</f>
        <v>118150</v>
      </c>
      <c r="L974" s="7">
        <f>最重要的表!AE27</f>
        <v>9041</v>
      </c>
      <c r="M974" s="8">
        <f>最重要的表!AF27</f>
        <v>5651</v>
      </c>
      <c r="N974" s="6">
        <f>最重要的表!AG27</f>
        <v>1830</v>
      </c>
      <c r="O974" s="7">
        <f>最重要的表!AH27</f>
        <v>140</v>
      </c>
      <c r="P974" s="8">
        <f>最重要的表!AI27</f>
        <v>88</v>
      </c>
      <c r="Q974" s="6">
        <f t="shared" si="79"/>
        <v>262720</v>
      </c>
      <c r="R974" s="7">
        <f t="shared" si="80"/>
        <v>20101</v>
      </c>
      <c r="S974" s="8">
        <f t="shared" si="81"/>
        <v>12603</v>
      </c>
      <c r="T974" s="6">
        <v>21600</v>
      </c>
      <c r="U974" s="7">
        <v>0</v>
      </c>
      <c r="V974" s="8">
        <v>4800000</v>
      </c>
      <c r="AA974" s="1">
        <f t="shared" si="82"/>
        <v>0</v>
      </c>
    </row>
    <row r="975" spans="1:27" x14ac:dyDescent="0.25">
      <c r="A975" s="11">
        <f t="shared" si="83"/>
        <v>41062</v>
      </c>
      <c r="B975" s="1">
        <v>4</v>
      </c>
      <c r="C975" s="1" t="s">
        <v>171</v>
      </c>
      <c r="D975" s="1">
        <v>18</v>
      </c>
      <c r="E975" s="1" t="s">
        <v>191</v>
      </c>
      <c r="F975" s="1">
        <v>26</v>
      </c>
      <c r="G975" s="1">
        <v>5</v>
      </c>
      <c r="H975" s="1">
        <v>1</v>
      </c>
      <c r="I975" s="1">
        <v>60</v>
      </c>
      <c r="K975" s="1">
        <f>最重要的表!AD28</f>
        <v>125690</v>
      </c>
      <c r="L975" s="1">
        <f>最重要的表!AE28</f>
        <v>9618</v>
      </c>
      <c r="M975" s="1">
        <f>最重要的表!AF28</f>
        <v>6012</v>
      </c>
      <c r="N975" s="1">
        <f>最重要的表!AG28</f>
        <v>1948</v>
      </c>
      <c r="O975" s="1">
        <f>最重要的表!AH28</f>
        <v>149</v>
      </c>
      <c r="P975" s="1">
        <f>最重要的表!AI28</f>
        <v>94</v>
      </c>
      <c r="Q975" s="1">
        <f t="shared" si="79"/>
        <v>279582</v>
      </c>
      <c r="R975" s="1">
        <f t="shared" si="80"/>
        <v>21389</v>
      </c>
      <c r="S975" s="1">
        <f t="shared" si="81"/>
        <v>13438</v>
      </c>
      <c r="T975" s="1">
        <v>23400</v>
      </c>
      <c r="U975" s="1">
        <v>0</v>
      </c>
      <c r="V975" s="1">
        <v>5200000</v>
      </c>
      <c r="AA975" s="1">
        <f t="shared" si="82"/>
        <v>0</v>
      </c>
    </row>
    <row r="976" spans="1:27" x14ac:dyDescent="0.25">
      <c r="A976" s="11">
        <f t="shared" si="83"/>
        <v>41063</v>
      </c>
      <c r="B976" s="1">
        <v>4</v>
      </c>
      <c r="C976" s="1" t="s">
        <v>171</v>
      </c>
      <c r="D976" s="1">
        <v>18</v>
      </c>
      <c r="E976" s="1" t="s">
        <v>192</v>
      </c>
      <c r="F976" s="1">
        <v>27</v>
      </c>
      <c r="G976" s="1">
        <v>5</v>
      </c>
      <c r="H976" s="1">
        <v>2</v>
      </c>
      <c r="I976" s="1">
        <v>60</v>
      </c>
      <c r="K976" s="1">
        <f>最重要的表!AD29</f>
        <v>133231</v>
      </c>
      <c r="L976" s="1">
        <f>最重要的表!AE29</f>
        <v>10195</v>
      </c>
      <c r="M976" s="1">
        <f>最重要的表!AF29</f>
        <v>6372</v>
      </c>
      <c r="N976" s="1">
        <f>最重要的表!AG29</f>
        <v>2078</v>
      </c>
      <c r="O976" s="1">
        <f>最重要的表!AH29</f>
        <v>159</v>
      </c>
      <c r="P976" s="1">
        <f>最重要的表!AI29</f>
        <v>100</v>
      </c>
      <c r="Q976" s="1">
        <f t="shared" si="79"/>
        <v>297393</v>
      </c>
      <c r="R976" s="1">
        <f t="shared" si="80"/>
        <v>22756</v>
      </c>
      <c r="S976" s="1">
        <f t="shared" si="81"/>
        <v>14272</v>
      </c>
      <c r="T976" s="1">
        <v>25200</v>
      </c>
      <c r="U976" s="1">
        <v>0</v>
      </c>
      <c r="V976" s="1">
        <v>5600000</v>
      </c>
      <c r="AA976" s="1">
        <f t="shared" si="82"/>
        <v>0</v>
      </c>
    </row>
    <row r="977" spans="1:27" x14ac:dyDescent="0.25">
      <c r="A977" s="11">
        <f t="shared" si="83"/>
        <v>41064</v>
      </c>
      <c r="B977" s="1">
        <v>4</v>
      </c>
      <c r="C977" s="1" t="s">
        <v>171</v>
      </c>
      <c r="D977" s="1">
        <v>18</v>
      </c>
      <c r="E977" s="1" t="s">
        <v>193</v>
      </c>
      <c r="F977" s="1">
        <v>28</v>
      </c>
      <c r="G977" s="1">
        <v>5</v>
      </c>
      <c r="H977" s="1">
        <v>3</v>
      </c>
      <c r="I977" s="1">
        <v>60</v>
      </c>
      <c r="K977" s="1">
        <f>最重要的表!AD30</f>
        <v>140771</v>
      </c>
      <c r="L977" s="1">
        <f>最重要的表!AE30</f>
        <v>10772</v>
      </c>
      <c r="M977" s="1">
        <f>最重要的表!AF30</f>
        <v>6733</v>
      </c>
      <c r="N977" s="1">
        <f>最重要的表!AG30</f>
        <v>2196</v>
      </c>
      <c r="O977" s="1">
        <f>最重要的表!AH30</f>
        <v>168</v>
      </c>
      <c r="P977" s="1">
        <f>最重要的表!AI30</f>
        <v>105</v>
      </c>
      <c r="Q977" s="1">
        <f t="shared" si="79"/>
        <v>314255</v>
      </c>
      <c r="R977" s="1">
        <f t="shared" si="80"/>
        <v>24044</v>
      </c>
      <c r="S977" s="1">
        <f t="shared" si="81"/>
        <v>15028</v>
      </c>
      <c r="T977" s="1">
        <v>27000</v>
      </c>
      <c r="U977" s="1">
        <v>0</v>
      </c>
      <c r="V977" s="1">
        <v>6000000</v>
      </c>
      <c r="AA977" s="1">
        <f t="shared" si="82"/>
        <v>0</v>
      </c>
    </row>
    <row r="978" spans="1:27" x14ac:dyDescent="0.25">
      <c r="A978" s="11">
        <f t="shared" si="83"/>
        <v>41065</v>
      </c>
      <c r="B978" s="1">
        <v>4</v>
      </c>
      <c r="C978" s="1" t="s">
        <v>171</v>
      </c>
      <c r="D978" s="1">
        <v>18</v>
      </c>
      <c r="E978" s="1" t="s">
        <v>194</v>
      </c>
      <c r="F978" s="1">
        <v>29</v>
      </c>
      <c r="G978" s="1">
        <v>5</v>
      </c>
      <c r="H978" s="1">
        <v>4</v>
      </c>
      <c r="I978" s="1">
        <v>70</v>
      </c>
      <c r="K978" s="1">
        <f>最重要的表!AD31</f>
        <v>148298</v>
      </c>
      <c r="L978" s="1">
        <f>最重要的表!AE31</f>
        <v>11348</v>
      </c>
      <c r="M978" s="1">
        <f>最重要的表!AF31</f>
        <v>7093</v>
      </c>
      <c r="N978" s="1">
        <f>最重要的表!AG31</f>
        <v>2314</v>
      </c>
      <c r="O978" s="1">
        <f>最重要的表!AH31</f>
        <v>177</v>
      </c>
      <c r="P978" s="1">
        <f>最重要的表!AI31</f>
        <v>111</v>
      </c>
      <c r="Q978" s="1">
        <f t="shared" si="79"/>
        <v>331104</v>
      </c>
      <c r="R978" s="1">
        <f t="shared" si="80"/>
        <v>25331</v>
      </c>
      <c r="S978" s="1">
        <f t="shared" si="81"/>
        <v>15862</v>
      </c>
      <c r="T978" s="1">
        <v>28800</v>
      </c>
      <c r="U978" s="1">
        <v>10</v>
      </c>
      <c r="V978" s="1">
        <v>6400000</v>
      </c>
      <c r="AA978" s="1">
        <f t="shared" si="82"/>
        <v>0</v>
      </c>
    </row>
    <row r="979" spans="1:27" x14ac:dyDescent="0.25">
      <c r="A979" s="11">
        <f t="shared" si="83"/>
        <v>41071</v>
      </c>
      <c r="B979" s="1">
        <v>4</v>
      </c>
      <c r="C979" s="1" t="s">
        <v>171</v>
      </c>
      <c r="D979" s="1">
        <v>18</v>
      </c>
      <c r="E979" s="1" t="s">
        <v>474</v>
      </c>
      <c r="F979" s="1">
        <v>30</v>
      </c>
      <c r="G979" s="1">
        <v>6</v>
      </c>
      <c r="H979" s="1">
        <v>0</v>
      </c>
      <c r="I979" s="1">
        <v>70</v>
      </c>
      <c r="K979" s="6">
        <f>最重要的表!AD32</f>
        <v>168371</v>
      </c>
      <c r="L979" s="7">
        <f>最重要的表!AE32</f>
        <v>12884</v>
      </c>
      <c r="M979" s="8">
        <f>最重要的表!AF32</f>
        <v>8053</v>
      </c>
      <c r="N979" s="6">
        <f>最重要的表!AG32</f>
        <v>2614</v>
      </c>
      <c r="O979" s="7">
        <f>最重要的表!AH32</f>
        <v>200</v>
      </c>
      <c r="P979" s="8">
        <f>最重要的表!AI32</f>
        <v>125</v>
      </c>
      <c r="Q979" s="6">
        <f t="shared" si="79"/>
        <v>374877</v>
      </c>
      <c r="R979" s="7">
        <f t="shared" si="80"/>
        <v>28684</v>
      </c>
      <c r="S979" s="8">
        <f t="shared" si="81"/>
        <v>17928</v>
      </c>
      <c r="T979" s="1">
        <v>30600</v>
      </c>
      <c r="U979" s="1">
        <v>0</v>
      </c>
      <c r="V979" s="8">
        <v>6800000</v>
      </c>
      <c r="AA979" s="1">
        <f t="shared" si="82"/>
        <v>0</v>
      </c>
    </row>
    <row r="980" spans="1:27" x14ac:dyDescent="0.25">
      <c r="A980" s="11">
        <f t="shared" si="83"/>
        <v>41072</v>
      </c>
      <c r="B980" s="1">
        <v>4</v>
      </c>
      <c r="C980" s="1" t="s">
        <v>171</v>
      </c>
      <c r="D980" s="1">
        <v>18</v>
      </c>
      <c r="E980" s="1" t="s">
        <v>475</v>
      </c>
      <c r="F980" s="1">
        <v>31</v>
      </c>
      <c r="G980" s="1">
        <v>6</v>
      </c>
      <c r="H980" s="1">
        <v>1</v>
      </c>
      <c r="I980" s="1">
        <v>70</v>
      </c>
      <c r="K980" s="1">
        <f>最重要的表!AD33</f>
        <v>178486</v>
      </c>
      <c r="L980" s="1">
        <f>最重要的表!AE33</f>
        <v>13658</v>
      </c>
      <c r="M980" s="1">
        <f>最重要的表!AF33</f>
        <v>8537</v>
      </c>
      <c r="N980" s="1">
        <f>最重要的表!AG33</f>
        <v>2771</v>
      </c>
      <c r="O980" s="1">
        <f>最重要的表!AH33</f>
        <v>212</v>
      </c>
      <c r="P980" s="1">
        <f>最重要的表!AI33</f>
        <v>133</v>
      </c>
      <c r="Q980" s="1">
        <f t="shared" si="79"/>
        <v>397395</v>
      </c>
      <c r="R980" s="1">
        <f t="shared" si="80"/>
        <v>30406</v>
      </c>
      <c r="S980" s="1">
        <f t="shared" si="81"/>
        <v>19044</v>
      </c>
      <c r="T980" s="1">
        <v>32400</v>
      </c>
      <c r="U980" s="1">
        <v>0</v>
      </c>
      <c r="V980" s="1">
        <v>7200000</v>
      </c>
      <c r="AA980" s="1">
        <f t="shared" si="82"/>
        <v>0</v>
      </c>
    </row>
    <row r="981" spans="1:27" x14ac:dyDescent="0.25">
      <c r="A981" s="11">
        <f t="shared" si="83"/>
        <v>41073</v>
      </c>
      <c r="B981" s="1">
        <v>4</v>
      </c>
      <c r="C981" s="1" t="s">
        <v>171</v>
      </c>
      <c r="D981" s="1">
        <v>18</v>
      </c>
      <c r="E981" s="1" t="s">
        <v>460</v>
      </c>
      <c r="F981" s="1">
        <v>32</v>
      </c>
      <c r="G981" s="1">
        <v>6</v>
      </c>
      <c r="H981" s="1">
        <v>2</v>
      </c>
      <c r="I981" s="1">
        <v>70</v>
      </c>
      <c r="K981" s="1">
        <f>最重要的表!AD34</f>
        <v>188587</v>
      </c>
      <c r="L981" s="1">
        <f>最重要的表!AE34</f>
        <v>14431</v>
      </c>
      <c r="M981" s="1">
        <f>最重要的表!AF34</f>
        <v>9020</v>
      </c>
      <c r="N981" s="1">
        <f>最重要的表!AG34</f>
        <v>2941</v>
      </c>
      <c r="O981" s="1">
        <f>最重要的表!AH34</f>
        <v>225</v>
      </c>
      <c r="P981" s="1">
        <f>最重要的表!AI34</f>
        <v>141</v>
      </c>
      <c r="Q981" s="1">
        <f t="shared" si="79"/>
        <v>420926</v>
      </c>
      <c r="R981" s="1">
        <f t="shared" si="80"/>
        <v>32206</v>
      </c>
      <c r="S981" s="1">
        <f t="shared" si="81"/>
        <v>20159</v>
      </c>
      <c r="T981" s="1">
        <v>34200</v>
      </c>
      <c r="U981" s="1">
        <v>0</v>
      </c>
      <c r="V981" s="1">
        <v>7600000</v>
      </c>
      <c r="AA981" s="1">
        <f t="shared" si="82"/>
        <v>0</v>
      </c>
    </row>
    <row r="982" spans="1:27" x14ac:dyDescent="0.25">
      <c r="A982" s="11">
        <f t="shared" si="83"/>
        <v>41074</v>
      </c>
      <c r="B982" s="1">
        <v>4</v>
      </c>
      <c r="C982" s="1" t="s">
        <v>171</v>
      </c>
      <c r="D982" s="1">
        <v>18</v>
      </c>
      <c r="E982" s="1" t="s">
        <v>461</v>
      </c>
      <c r="F982" s="1">
        <v>33</v>
      </c>
      <c r="G982" s="1">
        <v>6</v>
      </c>
      <c r="H982" s="1">
        <v>3</v>
      </c>
      <c r="I982" s="1">
        <v>70</v>
      </c>
      <c r="K982" s="1">
        <f>最重要的表!AD35</f>
        <v>198689</v>
      </c>
      <c r="L982" s="1">
        <f>最重要的表!AE35</f>
        <v>15204</v>
      </c>
      <c r="M982" s="1">
        <f>最重要的表!AF35</f>
        <v>9503</v>
      </c>
      <c r="N982" s="1">
        <f>最重要的表!AG35</f>
        <v>3111</v>
      </c>
      <c r="O982" s="1">
        <f>最重要的表!AH35</f>
        <v>238</v>
      </c>
      <c r="P982" s="1">
        <f>最重要的表!AI35</f>
        <v>149</v>
      </c>
      <c r="Q982" s="1">
        <f t="shared" si="79"/>
        <v>444458</v>
      </c>
      <c r="R982" s="1">
        <f t="shared" si="80"/>
        <v>34006</v>
      </c>
      <c r="S982" s="1">
        <f t="shared" si="81"/>
        <v>21274</v>
      </c>
      <c r="T982" s="1">
        <v>36000</v>
      </c>
      <c r="U982" s="1">
        <v>0</v>
      </c>
      <c r="V982" s="1">
        <v>8000000</v>
      </c>
      <c r="AA982" s="1">
        <f t="shared" si="82"/>
        <v>0</v>
      </c>
    </row>
    <row r="983" spans="1:27" x14ac:dyDescent="0.25">
      <c r="A983" s="11">
        <f t="shared" si="83"/>
        <v>41075</v>
      </c>
      <c r="B983" s="1">
        <v>4</v>
      </c>
      <c r="C983" s="1" t="s">
        <v>171</v>
      </c>
      <c r="D983" s="1">
        <v>18</v>
      </c>
      <c r="E983" s="1" t="s">
        <v>462</v>
      </c>
      <c r="F983" s="1">
        <v>34</v>
      </c>
      <c r="G983" s="1">
        <v>6</v>
      </c>
      <c r="H983" s="1">
        <v>4</v>
      </c>
      <c r="I983" s="1">
        <v>80</v>
      </c>
      <c r="K983" s="1">
        <f>最重要的表!AD36</f>
        <v>208791</v>
      </c>
      <c r="L983" s="1">
        <f>最重要的表!AE36</f>
        <v>15977</v>
      </c>
      <c r="M983" s="1">
        <f>最重要的表!AF36</f>
        <v>9986</v>
      </c>
      <c r="N983" s="1">
        <f>最重要的表!AG36</f>
        <v>3281</v>
      </c>
      <c r="O983" s="1">
        <f>最重要的表!AH36</f>
        <v>251</v>
      </c>
      <c r="P983" s="1">
        <f>最重要的表!AI36</f>
        <v>157</v>
      </c>
      <c r="Q983" s="1">
        <f t="shared" si="79"/>
        <v>467990</v>
      </c>
      <c r="R983" s="1">
        <f t="shared" si="80"/>
        <v>35806</v>
      </c>
      <c r="S983" s="1">
        <f t="shared" si="81"/>
        <v>22389</v>
      </c>
      <c r="T983" s="1">
        <v>36600</v>
      </c>
      <c r="U983" s="1">
        <v>12</v>
      </c>
      <c r="V983" s="1">
        <v>8000000</v>
      </c>
      <c r="AA983" s="1">
        <f t="shared" si="82"/>
        <v>0</v>
      </c>
    </row>
    <row r="984" spans="1:27" x14ac:dyDescent="0.25">
      <c r="A984" s="11">
        <f t="shared" si="83"/>
        <v>41081</v>
      </c>
      <c r="B984" s="1">
        <v>4</v>
      </c>
      <c r="C984" s="1" t="s">
        <v>171</v>
      </c>
      <c r="D984" s="1">
        <v>18</v>
      </c>
      <c r="E984" s="1" t="s">
        <v>476</v>
      </c>
      <c r="F984" s="1">
        <v>35</v>
      </c>
      <c r="G984" s="1">
        <v>7</v>
      </c>
      <c r="H984" s="1">
        <v>0</v>
      </c>
      <c r="I984" s="1">
        <v>80</v>
      </c>
      <c r="K984" s="6">
        <f>最重要的表!AD37</f>
        <v>235724</v>
      </c>
      <c r="L984" s="7">
        <f>最重要的表!AE37</f>
        <v>18038</v>
      </c>
      <c r="M984" s="8">
        <f>最重要的表!AF37</f>
        <v>11274</v>
      </c>
      <c r="N984" s="6">
        <f>最重要的表!AG37</f>
        <v>3660</v>
      </c>
      <c r="O984" s="7">
        <f>最重要的表!AH37</f>
        <v>280</v>
      </c>
      <c r="P984" s="8">
        <f>最重要的表!AI37</f>
        <v>175</v>
      </c>
      <c r="Q984" s="6">
        <f t="shared" si="79"/>
        <v>524864</v>
      </c>
      <c r="R984" s="7">
        <f t="shared" si="80"/>
        <v>40158</v>
      </c>
      <c r="S984" s="8">
        <f t="shared" si="81"/>
        <v>25099</v>
      </c>
      <c r="T984" s="1">
        <v>37200</v>
      </c>
      <c r="U984" s="1">
        <v>0</v>
      </c>
      <c r="V984" s="1">
        <v>8100000</v>
      </c>
      <c r="AA984" s="1">
        <f t="shared" si="82"/>
        <v>0</v>
      </c>
    </row>
    <row r="985" spans="1:27" x14ac:dyDescent="0.25">
      <c r="A985" s="11">
        <f t="shared" si="83"/>
        <v>41082</v>
      </c>
      <c r="B985" s="1">
        <v>4</v>
      </c>
      <c r="C985" s="1" t="s">
        <v>171</v>
      </c>
      <c r="D985" s="1">
        <v>18</v>
      </c>
      <c r="E985" s="1" t="s">
        <v>477</v>
      </c>
      <c r="F985" s="1">
        <v>36</v>
      </c>
      <c r="G985" s="1">
        <v>7</v>
      </c>
      <c r="H985" s="1">
        <v>1</v>
      </c>
      <c r="I985" s="1">
        <v>80</v>
      </c>
      <c r="K985" s="1">
        <f>最重要的表!AD38</f>
        <v>249864</v>
      </c>
      <c r="L985" s="1">
        <f>最重要的表!AE38</f>
        <v>19120</v>
      </c>
      <c r="M985" s="1">
        <f>最重要的表!AF38</f>
        <v>11950</v>
      </c>
      <c r="N985" s="1">
        <f>最重要的表!AG38</f>
        <v>3882</v>
      </c>
      <c r="O985" s="1">
        <f>最重要的表!AH38</f>
        <v>297</v>
      </c>
      <c r="P985" s="1">
        <f>最重要的表!AI38</f>
        <v>186</v>
      </c>
      <c r="Q985" s="1">
        <f t="shared" si="79"/>
        <v>556542</v>
      </c>
      <c r="R985" s="1">
        <f t="shared" si="80"/>
        <v>42583</v>
      </c>
      <c r="S985" s="1">
        <f t="shared" si="81"/>
        <v>26644</v>
      </c>
      <c r="T985" s="1">
        <v>37800</v>
      </c>
      <c r="U985" s="1">
        <v>0</v>
      </c>
      <c r="V985" s="1">
        <v>8200000</v>
      </c>
      <c r="AA985" s="1">
        <f t="shared" si="82"/>
        <v>0</v>
      </c>
    </row>
    <row r="986" spans="1:27" x14ac:dyDescent="0.25">
      <c r="A986" s="11">
        <f t="shared" si="83"/>
        <v>41083</v>
      </c>
      <c r="B986" s="1">
        <v>4</v>
      </c>
      <c r="C986" s="1" t="s">
        <v>171</v>
      </c>
      <c r="D986" s="1">
        <v>18</v>
      </c>
      <c r="E986" s="1" t="s">
        <v>463</v>
      </c>
      <c r="F986" s="1">
        <v>37</v>
      </c>
      <c r="G986" s="1">
        <v>7</v>
      </c>
      <c r="H986" s="1">
        <v>2</v>
      </c>
      <c r="I986" s="1">
        <v>80</v>
      </c>
      <c r="K986" s="1">
        <f>最重要的表!AD39</f>
        <v>264017</v>
      </c>
      <c r="L986" s="1">
        <f>最重要的表!AE39</f>
        <v>20203</v>
      </c>
      <c r="M986" s="1">
        <f>最重要的表!AF39</f>
        <v>12627</v>
      </c>
      <c r="N986" s="1">
        <f>最重要的表!AG39</f>
        <v>4104</v>
      </c>
      <c r="O986" s="1">
        <f>最重要的表!AH39</f>
        <v>314</v>
      </c>
      <c r="P986" s="1">
        <f>最重要的表!AI39</f>
        <v>197</v>
      </c>
      <c r="Q986" s="1">
        <f t="shared" si="79"/>
        <v>588233</v>
      </c>
      <c r="R986" s="1">
        <f t="shared" si="80"/>
        <v>45009</v>
      </c>
      <c r="S986" s="1">
        <f t="shared" si="81"/>
        <v>28190</v>
      </c>
      <c r="T986" s="1">
        <v>38400</v>
      </c>
      <c r="U986" s="1">
        <v>0</v>
      </c>
      <c r="V986" s="1">
        <v>8300000</v>
      </c>
      <c r="AA986" s="1">
        <f t="shared" si="82"/>
        <v>0</v>
      </c>
    </row>
    <row r="987" spans="1:27" x14ac:dyDescent="0.25">
      <c r="A987" s="11">
        <f t="shared" si="83"/>
        <v>41084</v>
      </c>
      <c r="B987" s="1">
        <v>4</v>
      </c>
      <c r="C987" s="1" t="s">
        <v>171</v>
      </c>
      <c r="D987" s="1">
        <v>18</v>
      </c>
      <c r="E987" s="1" t="s">
        <v>464</v>
      </c>
      <c r="F987" s="1">
        <v>38</v>
      </c>
      <c r="G987" s="1">
        <v>7</v>
      </c>
      <c r="H987" s="1">
        <v>3</v>
      </c>
      <c r="I987" s="1">
        <v>80</v>
      </c>
      <c r="K987" s="1">
        <f>最重要的表!AD40</f>
        <v>278157</v>
      </c>
      <c r="L987" s="1">
        <f>最重要的表!AE40</f>
        <v>21285</v>
      </c>
      <c r="M987" s="1">
        <f>最重要的表!AF40</f>
        <v>13304</v>
      </c>
      <c r="N987" s="1">
        <f>最重要的表!AG40</f>
        <v>4326</v>
      </c>
      <c r="O987" s="1">
        <f>最重要的表!AH40</f>
        <v>331</v>
      </c>
      <c r="P987" s="1">
        <f>最重要的表!AI40</f>
        <v>207</v>
      </c>
      <c r="Q987" s="1">
        <f t="shared" si="79"/>
        <v>619911</v>
      </c>
      <c r="R987" s="1">
        <f t="shared" si="80"/>
        <v>47434</v>
      </c>
      <c r="S987" s="1">
        <f t="shared" si="81"/>
        <v>29657</v>
      </c>
      <c r="T987" s="1">
        <v>39000</v>
      </c>
      <c r="U987" s="1">
        <v>0</v>
      </c>
      <c r="V987" s="1">
        <v>8400000</v>
      </c>
      <c r="AA987" s="1">
        <f t="shared" si="82"/>
        <v>0</v>
      </c>
    </row>
    <row r="988" spans="1:27" x14ac:dyDescent="0.25">
      <c r="A988" s="11">
        <f t="shared" si="83"/>
        <v>41085</v>
      </c>
      <c r="B988" s="1">
        <v>4</v>
      </c>
      <c r="C988" s="1" t="s">
        <v>171</v>
      </c>
      <c r="D988" s="1">
        <v>18</v>
      </c>
      <c r="E988" s="1" t="s">
        <v>465</v>
      </c>
      <c r="F988" s="1">
        <v>39</v>
      </c>
      <c r="G988" s="1">
        <v>7</v>
      </c>
      <c r="H988" s="1">
        <v>4</v>
      </c>
      <c r="I988" s="1">
        <v>84</v>
      </c>
      <c r="K988" s="1">
        <f>最重要的表!AD41</f>
        <v>292310</v>
      </c>
      <c r="L988" s="1">
        <f>最重要的表!AE41</f>
        <v>22368</v>
      </c>
      <c r="M988" s="1">
        <f>最重要的表!AF41</f>
        <v>13980</v>
      </c>
      <c r="N988" s="1">
        <f>最重要的表!AG41</f>
        <v>4548</v>
      </c>
      <c r="O988" s="1">
        <f>最重要的表!AH41</f>
        <v>348</v>
      </c>
      <c r="P988" s="1">
        <f>最重要的表!AI41</f>
        <v>218</v>
      </c>
      <c r="Q988" s="1">
        <f t="shared" si="79"/>
        <v>651602</v>
      </c>
      <c r="R988" s="1">
        <f t="shared" si="80"/>
        <v>49860</v>
      </c>
      <c r="S988" s="1">
        <f t="shared" si="81"/>
        <v>31202</v>
      </c>
      <c r="T988" s="1">
        <v>39600</v>
      </c>
      <c r="U988" s="1">
        <v>14</v>
      </c>
      <c r="V988" s="1">
        <v>8500000</v>
      </c>
      <c r="AA988" s="1">
        <f t="shared" si="82"/>
        <v>0</v>
      </c>
    </row>
    <row r="989" spans="1:27" x14ac:dyDescent="0.25">
      <c r="A989" s="11">
        <f t="shared" si="83"/>
        <v>41091</v>
      </c>
      <c r="B989" s="1">
        <v>4</v>
      </c>
      <c r="C989" s="1" t="s">
        <v>171</v>
      </c>
      <c r="D989" s="1">
        <v>18</v>
      </c>
      <c r="E989" s="1" t="s">
        <v>466</v>
      </c>
      <c r="F989" s="1">
        <v>40</v>
      </c>
      <c r="G989" s="1">
        <v>8</v>
      </c>
      <c r="H989" s="1">
        <v>0</v>
      </c>
      <c r="I989" s="1">
        <v>84</v>
      </c>
      <c r="K989" s="6">
        <f>最重要的表!AD42</f>
        <v>330011</v>
      </c>
      <c r="L989" s="7">
        <f>最重要的表!AE42</f>
        <v>25253</v>
      </c>
      <c r="M989" s="8">
        <f>最重要的表!AF42</f>
        <v>15784</v>
      </c>
      <c r="N989" s="6">
        <f>最重要的表!AG42</f>
        <v>5123</v>
      </c>
      <c r="O989" s="7">
        <f>最重要的表!AH42</f>
        <v>392</v>
      </c>
      <c r="P989" s="8">
        <f>最重要的表!AI42</f>
        <v>245</v>
      </c>
      <c r="Q989" s="6">
        <f t="shared" si="79"/>
        <v>734728</v>
      </c>
      <c r="R989" s="7">
        <f t="shared" si="80"/>
        <v>56221</v>
      </c>
      <c r="S989" s="8">
        <f t="shared" si="81"/>
        <v>35139</v>
      </c>
      <c r="T989" s="1">
        <v>40200</v>
      </c>
      <c r="U989" s="1">
        <v>0</v>
      </c>
      <c r="V989" s="1">
        <v>8600000</v>
      </c>
      <c r="AA989" s="1">
        <f t="shared" si="82"/>
        <v>0</v>
      </c>
    </row>
    <row r="990" spans="1:27" x14ac:dyDescent="0.25">
      <c r="A990" s="11">
        <f t="shared" si="83"/>
        <v>41092</v>
      </c>
      <c r="B990" s="1">
        <v>4</v>
      </c>
      <c r="C990" s="1" t="s">
        <v>171</v>
      </c>
      <c r="D990" s="1">
        <v>18</v>
      </c>
      <c r="E990" s="1" t="s">
        <v>478</v>
      </c>
      <c r="F990" s="1">
        <v>41</v>
      </c>
      <c r="G990" s="1">
        <v>8</v>
      </c>
      <c r="H990" s="1">
        <v>1</v>
      </c>
      <c r="I990" s="1">
        <v>84</v>
      </c>
      <c r="K990" s="1">
        <f>最重要的表!AD43</f>
        <v>347849</v>
      </c>
      <c r="L990" s="1">
        <f>最重要的表!AE43</f>
        <v>26618</v>
      </c>
      <c r="M990" s="1">
        <f>最重要的表!AF43</f>
        <v>16637</v>
      </c>
      <c r="N990" s="1">
        <f>最重要的表!AG43</f>
        <v>5398</v>
      </c>
      <c r="O990" s="1">
        <f>最重要的表!AH43</f>
        <v>413</v>
      </c>
      <c r="P990" s="1">
        <f>最重要的表!AI43</f>
        <v>259</v>
      </c>
      <c r="Q990" s="1">
        <f t="shared" si="79"/>
        <v>774291</v>
      </c>
      <c r="R990" s="1">
        <f t="shared" si="80"/>
        <v>59245</v>
      </c>
      <c r="S990" s="1">
        <f t="shared" si="81"/>
        <v>37098</v>
      </c>
      <c r="T990" s="1">
        <v>40800</v>
      </c>
      <c r="U990" s="1">
        <v>0</v>
      </c>
      <c r="V990" s="1">
        <v>8700000</v>
      </c>
      <c r="AA990" s="1">
        <f t="shared" si="82"/>
        <v>0</v>
      </c>
    </row>
    <row r="991" spans="1:27" x14ac:dyDescent="0.25">
      <c r="A991" s="11">
        <f t="shared" si="83"/>
        <v>41093</v>
      </c>
      <c r="B991" s="1">
        <v>4</v>
      </c>
      <c r="C991" s="1" t="s">
        <v>171</v>
      </c>
      <c r="D991" s="1">
        <v>18</v>
      </c>
      <c r="E991" s="1" t="s">
        <v>467</v>
      </c>
      <c r="F991" s="1">
        <v>42</v>
      </c>
      <c r="G991" s="1">
        <v>8</v>
      </c>
      <c r="H991" s="1">
        <v>2</v>
      </c>
      <c r="I991" s="1">
        <v>84</v>
      </c>
      <c r="K991" s="1">
        <f>最重要的表!AD44</f>
        <v>365674</v>
      </c>
      <c r="L991" s="1">
        <f>最重要的表!AE44</f>
        <v>27982</v>
      </c>
      <c r="M991" s="1">
        <f>最重要的表!AF44</f>
        <v>17489</v>
      </c>
      <c r="N991" s="1">
        <f>最重要的表!AG44</f>
        <v>5685</v>
      </c>
      <c r="O991" s="1">
        <f>最重要的表!AH44</f>
        <v>435</v>
      </c>
      <c r="P991" s="1">
        <f>最重要的表!AI44</f>
        <v>272</v>
      </c>
      <c r="Q991" s="1">
        <f t="shared" si="79"/>
        <v>814789</v>
      </c>
      <c r="R991" s="1">
        <f t="shared" si="80"/>
        <v>62347</v>
      </c>
      <c r="S991" s="1">
        <f t="shared" si="81"/>
        <v>38977</v>
      </c>
      <c r="T991" s="1">
        <v>41400</v>
      </c>
      <c r="U991" s="1">
        <v>0</v>
      </c>
      <c r="V991" s="1">
        <v>8800000</v>
      </c>
      <c r="AA991" s="1">
        <f t="shared" si="82"/>
        <v>0</v>
      </c>
    </row>
    <row r="992" spans="1:27" x14ac:dyDescent="0.25">
      <c r="A992" s="11">
        <f t="shared" si="83"/>
        <v>41094</v>
      </c>
      <c r="B992" s="1">
        <v>4</v>
      </c>
      <c r="C992" s="1" t="s">
        <v>171</v>
      </c>
      <c r="D992" s="1">
        <v>18</v>
      </c>
      <c r="E992" s="1" t="s">
        <v>468</v>
      </c>
      <c r="F992" s="1">
        <v>43</v>
      </c>
      <c r="G992" s="1">
        <v>8</v>
      </c>
      <c r="H992" s="1">
        <v>3</v>
      </c>
      <c r="I992" s="1">
        <v>84</v>
      </c>
      <c r="K992" s="1">
        <f>最重要的表!AD45</f>
        <v>383499</v>
      </c>
      <c r="L992" s="1">
        <f>最重要的表!AE45</f>
        <v>29346</v>
      </c>
      <c r="M992" s="1">
        <f>最重要的表!AF45</f>
        <v>18342</v>
      </c>
      <c r="N992" s="1">
        <f>最重要的表!AG45</f>
        <v>5960</v>
      </c>
      <c r="O992" s="1">
        <f>最重要的表!AH45</f>
        <v>456</v>
      </c>
      <c r="P992" s="1">
        <f>最重要的表!AI45</f>
        <v>285</v>
      </c>
      <c r="Q992" s="1">
        <f t="shared" ref="Q992:Q1055" si="84">K992+N992*79</f>
        <v>854339</v>
      </c>
      <c r="R992" s="1">
        <f t="shared" ref="R992:R1055" si="85">L992+O992*79</f>
        <v>65370</v>
      </c>
      <c r="S992" s="1">
        <f t="shared" ref="S992:S1055" si="86">M992+P992*79</f>
        <v>40857</v>
      </c>
      <c r="T992" s="1">
        <v>42000</v>
      </c>
      <c r="U992" s="1">
        <v>0</v>
      </c>
      <c r="V992" s="1">
        <v>8900000</v>
      </c>
      <c r="AA992" s="1">
        <f t="shared" si="82"/>
        <v>0</v>
      </c>
    </row>
    <row r="993" spans="1:27" x14ac:dyDescent="0.25">
      <c r="A993" s="11">
        <f t="shared" si="83"/>
        <v>41095</v>
      </c>
      <c r="B993" s="1">
        <v>4</v>
      </c>
      <c r="C993" s="1" t="s">
        <v>171</v>
      </c>
      <c r="D993" s="1">
        <v>18</v>
      </c>
      <c r="E993" s="1" t="s">
        <v>469</v>
      </c>
      <c r="F993" s="1">
        <v>44</v>
      </c>
      <c r="G993" s="1">
        <v>8</v>
      </c>
      <c r="H993" s="1">
        <v>4</v>
      </c>
      <c r="I993" s="1">
        <v>87</v>
      </c>
      <c r="K993" s="1">
        <f>最重要的表!AD46</f>
        <v>401337</v>
      </c>
      <c r="L993" s="1">
        <f>最重要的表!AE46</f>
        <v>30711</v>
      </c>
      <c r="M993" s="1">
        <f>最重要的表!AF46</f>
        <v>19195</v>
      </c>
      <c r="N993" s="1">
        <f>最重要的表!AG46</f>
        <v>6234</v>
      </c>
      <c r="O993" s="1">
        <f>最重要的表!AH46</f>
        <v>477</v>
      </c>
      <c r="P993" s="1">
        <f>最重要的表!AI46</f>
        <v>299</v>
      </c>
      <c r="Q993" s="1">
        <f t="shared" si="84"/>
        <v>893823</v>
      </c>
      <c r="R993" s="1">
        <f t="shared" si="85"/>
        <v>68394</v>
      </c>
      <c r="S993" s="1">
        <f t="shared" si="86"/>
        <v>42816</v>
      </c>
      <c r="T993" s="1">
        <v>42600</v>
      </c>
      <c r="U993" s="1">
        <v>16</v>
      </c>
      <c r="V993" s="1">
        <v>9000000</v>
      </c>
      <c r="AA993" s="1">
        <f t="shared" si="82"/>
        <v>0</v>
      </c>
    </row>
    <row r="994" spans="1:27" x14ac:dyDescent="0.25">
      <c r="A994" s="11">
        <f t="shared" si="83"/>
        <v>41101</v>
      </c>
      <c r="B994" s="1">
        <v>4</v>
      </c>
      <c r="C994" s="1" t="s">
        <v>171</v>
      </c>
      <c r="D994" s="1">
        <v>18</v>
      </c>
      <c r="E994" s="1" t="s">
        <v>470</v>
      </c>
      <c r="F994" s="1">
        <v>45</v>
      </c>
      <c r="G994" s="1">
        <v>9</v>
      </c>
      <c r="H994" s="1">
        <v>0</v>
      </c>
      <c r="I994" s="1">
        <v>87</v>
      </c>
      <c r="K994" s="6">
        <f>最重要的表!AD47</f>
        <v>448814</v>
      </c>
      <c r="L994" s="7">
        <f>最重要的表!AE47</f>
        <v>34344</v>
      </c>
      <c r="M994" s="8">
        <f>最重要的表!AF47</f>
        <v>21465</v>
      </c>
      <c r="N994" s="6">
        <f>最重要的表!AG47</f>
        <v>6966</v>
      </c>
      <c r="O994" s="7">
        <f>最重要的表!AH47</f>
        <v>533</v>
      </c>
      <c r="P994" s="8">
        <f>最重要的表!AI47</f>
        <v>334</v>
      </c>
      <c r="Q994" s="6">
        <f t="shared" si="84"/>
        <v>999128</v>
      </c>
      <c r="R994" s="7">
        <f t="shared" si="85"/>
        <v>76451</v>
      </c>
      <c r="S994" s="8">
        <f t="shared" si="86"/>
        <v>47851</v>
      </c>
      <c r="T994" s="1">
        <v>43200</v>
      </c>
      <c r="U994" s="1">
        <v>0</v>
      </c>
      <c r="V994" s="1">
        <v>9100000</v>
      </c>
    </row>
    <row r="995" spans="1:27" x14ac:dyDescent="0.25">
      <c r="A995" s="11">
        <f t="shared" si="83"/>
        <v>41102</v>
      </c>
      <c r="B995" s="1">
        <v>4</v>
      </c>
      <c r="C995" s="1" t="s">
        <v>171</v>
      </c>
      <c r="D995" s="1">
        <v>18</v>
      </c>
      <c r="E995" s="1" t="s">
        <v>479</v>
      </c>
      <c r="F995" s="1">
        <v>46</v>
      </c>
      <c r="G995" s="1">
        <v>9</v>
      </c>
      <c r="H995" s="1">
        <v>1</v>
      </c>
      <c r="I995" s="1">
        <v>87</v>
      </c>
      <c r="K995" s="1">
        <f>最重要的表!AD48</f>
        <v>471723</v>
      </c>
      <c r="L995" s="1">
        <f>最重要的表!AE48</f>
        <v>36097</v>
      </c>
      <c r="M995" s="1">
        <f>最重要的表!AF48</f>
        <v>22561</v>
      </c>
      <c r="N995" s="1">
        <f>最重要的表!AG48</f>
        <v>7319</v>
      </c>
      <c r="O995" s="1">
        <f>最重要的表!AH48</f>
        <v>560</v>
      </c>
      <c r="P995" s="1">
        <f>最重要的表!AI48</f>
        <v>350</v>
      </c>
      <c r="Q995" s="1">
        <f t="shared" si="84"/>
        <v>1049924</v>
      </c>
      <c r="R995" s="1">
        <f t="shared" si="85"/>
        <v>80337</v>
      </c>
      <c r="S995" s="1">
        <f t="shared" si="86"/>
        <v>50211</v>
      </c>
      <c r="T995" s="1">
        <v>43800</v>
      </c>
      <c r="U995" s="1">
        <v>0</v>
      </c>
      <c r="V995" s="1">
        <v>9200000</v>
      </c>
    </row>
    <row r="996" spans="1:27" x14ac:dyDescent="0.25">
      <c r="A996" s="11">
        <f t="shared" si="83"/>
        <v>41103</v>
      </c>
      <c r="B996" s="1">
        <v>4</v>
      </c>
      <c r="C996" s="1" t="s">
        <v>171</v>
      </c>
      <c r="D996" s="1">
        <v>18</v>
      </c>
      <c r="E996" s="1" t="s">
        <v>471</v>
      </c>
      <c r="F996" s="1">
        <v>47</v>
      </c>
      <c r="G996" s="1">
        <v>9</v>
      </c>
      <c r="H996" s="1">
        <v>2</v>
      </c>
      <c r="I996" s="1">
        <v>87</v>
      </c>
      <c r="K996" s="1">
        <f>最重要的表!AD49</f>
        <v>494618</v>
      </c>
      <c r="L996" s="1">
        <f>最重要的表!AE49</f>
        <v>37849</v>
      </c>
      <c r="M996" s="1">
        <f>最重要的表!AF49</f>
        <v>23656</v>
      </c>
      <c r="N996" s="1">
        <f>最重要的表!AG49</f>
        <v>7672</v>
      </c>
      <c r="O996" s="1">
        <f>最重要的表!AH49</f>
        <v>587</v>
      </c>
      <c r="P996" s="1">
        <f>最重要的表!AI49</f>
        <v>367</v>
      </c>
      <c r="Q996" s="1">
        <f t="shared" si="84"/>
        <v>1100706</v>
      </c>
      <c r="R996" s="1">
        <f t="shared" si="85"/>
        <v>84222</v>
      </c>
      <c r="S996" s="1">
        <f t="shared" si="86"/>
        <v>52649</v>
      </c>
      <c r="T996" s="1">
        <v>44400</v>
      </c>
      <c r="U996" s="1">
        <v>0</v>
      </c>
      <c r="V996" s="1">
        <v>9300000</v>
      </c>
    </row>
    <row r="997" spans="1:27" x14ac:dyDescent="0.25">
      <c r="A997" s="11">
        <f t="shared" si="83"/>
        <v>41104</v>
      </c>
      <c r="B997" s="1">
        <v>4</v>
      </c>
      <c r="C997" s="1" t="s">
        <v>171</v>
      </c>
      <c r="D997" s="1">
        <v>18</v>
      </c>
      <c r="E997" s="1" t="s">
        <v>472</v>
      </c>
      <c r="F997" s="1">
        <v>48</v>
      </c>
      <c r="G997" s="1">
        <v>9</v>
      </c>
      <c r="H997" s="1">
        <v>3</v>
      </c>
      <c r="I997" s="1">
        <v>87</v>
      </c>
      <c r="K997" s="1">
        <f>最重要的表!AD50</f>
        <v>517514</v>
      </c>
      <c r="L997" s="1">
        <f>最重要的表!AE50</f>
        <v>39601</v>
      </c>
      <c r="M997" s="1">
        <f>最重要的表!AF50</f>
        <v>24751</v>
      </c>
      <c r="N997" s="1">
        <f>最重要的表!AG50</f>
        <v>8037</v>
      </c>
      <c r="O997" s="1">
        <f>最重要的表!AH50</f>
        <v>615</v>
      </c>
      <c r="P997" s="1">
        <f>最重要的表!AI50</f>
        <v>385</v>
      </c>
      <c r="Q997" s="1">
        <f t="shared" si="84"/>
        <v>1152437</v>
      </c>
      <c r="R997" s="1">
        <f t="shared" si="85"/>
        <v>88186</v>
      </c>
      <c r="S997" s="1">
        <f t="shared" si="86"/>
        <v>55166</v>
      </c>
      <c r="T997" s="1">
        <v>45000</v>
      </c>
      <c r="U997" s="1">
        <v>0</v>
      </c>
      <c r="V997" s="1">
        <v>9400000</v>
      </c>
    </row>
    <row r="998" spans="1:27" x14ac:dyDescent="0.25">
      <c r="A998" s="11">
        <f t="shared" si="83"/>
        <v>41105</v>
      </c>
      <c r="B998" s="1">
        <v>4</v>
      </c>
      <c r="C998" s="1" t="s">
        <v>171</v>
      </c>
      <c r="D998" s="1">
        <v>18</v>
      </c>
      <c r="E998" s="1" t="s">
        <v>473</v>
      </c>
      <c r="F998" s="1">
        <v>49</v>
      </c>
      <c r="G998" s="1">
        <v>9</v>
      </c>
      <c r="H998" s="1">
        <v>4</v>
      </c>
      <c r="I998" s="1">
        <v>90</v>
      </c>
      <c r="K998" s="1">
        <f>最重要的表!AD51</f>
        <v>540422</v>
      </c>
      <c r="L998" s="1">
        <f>最重要的表!AE51</f>
        <v>41354</v>
      </c>
      <c r="M998" s="1">
        <f>最重要的表!AF51</f>
        <v>25847</v>
      </c>
      <c r="N998" s="1">
        <f>最重要的表!AG51</f>
        <v>8390</v>
      </c>
      <c r="O998" s="1">
        <f>最重要的表!AH51</f>
        <v>642</v>
      </c>
      <c r="P998" s="1">
        <f>最重要的表!AI51</f>
        <v>402</v>
      </c>
      <c r="Q998" s="1">
        <f t="shared" si="84"/>
        <v>1203232</v>
      </c>
      <c r="R998" s="1">
        <f t="shared" si="85"/>
        <v>92072</v>
      </c>
      <c r="S998" s="1">
        <f t="shared" si="86"/>
        <v>57605</v>
      </c>
      <c r="T998" s="1">
        <v>45600</v>
      </c>
      <c r="U998" s="1">
        <v>18</v>
      </c>
      <c r="V998" s="1">
        <v>9500000</v>
      </c>
    </row>
    <row r="999" spans="1:27" x14ac:dyDescent="0.25">
      <c r="A999" s="11">
        <f t="shared" si="83"/>
        <v>41111</v>
      </c>
      <c r="B999" s="1">
        <v>4</v>
      </c>
      <c r="C999" s="1" t="s">
        <v>171</v>
      </c>
      <c r="D999" s="1">
        <v>18</v>
      </c>
      <c r="E999" s="1" t="s">
        <v>480</v>
      </c>
      <c r="F999" s="1">
        <v>50</v>
      </c>
      <c r="G999" s="1">
        <v>10</v>
      </c>
      <c r="H999" s="1">
        <v>0</v>
      </c>
      <c r="I999" s="1">
        <v>0</v>
      </c>
      <c r="K999" s="6">
        <f>最重要的表!AD52</f>
        <v>601424</v>
      </c>
      <c r="L999" s="7">
        <f>最重要的表!AE52</f>
        <v>46022</v>
      </c>
      <c r="M999" s="8">
        <f>最重要的表!AF52</f>
        <v>28764</v>
      </c>
      <c r="N999" s="6">
        <f>最重要的表!AG52</f>
        <v>9331</v>
      </c>
      <c r="O999" s="7">
        <f>最重要的表!AH52</f>
        <v>714</v>
      </c>
      <c r="P999" s="8">
        <f>最重要的表!AI52</f>
        <v>447</v>
      </c>
      <c r="Q999" s="6">
        <f t="shared" si="84"/>
        <v>1338573</v>
      </c>
      <c r="R999" s="7">
        <f t="shared" si="85"/>
        <v>102428</v>
      </c>
      <c r="S999" s="8">
        <f t="shared" si="86"/>
        <v>64077</v>
      </c>
      <c r="T999" s="1">
        <v>0</v>
      </c>
      <c r="U999" s="1">
        <v>0</v>
      </c>
      <c r="V999" s="1">
        <v>0</v>
      </c>
    </row>
    <row r="1000" spans="1:27" x14ac:dyDescent="0.25">
      <c r="A1000" s="11">
        <f t="shared" si="83"/>
        <v>41112</v>
      </c>
      <c r="B1000" s="1">
        <v>4</v>
      </c>
      <c r="C1000" s="1" t="s">
        <v>171</v>
      </c>
      <c r="D1000" s="1">
        <v>15</v>
      </c>
      <c r="E1000" s="1" t="s">
        <v>365</v>
      </c>
      <c r="F1000" s="1">
        <v>0</v>
      </c>
      <c r="G1000" s="1">
        <v>0</v>
      </c>
      <c r="H1000" s="1">
        <v>0</v>
      </c>
      <c r="I1000" s="1">
        <v>1</v>
      </c>
      <c r="K1000" s="6">
        <f>最重要的表!AD53</f>
        <v>9867</v>
      </c>
      <c r="L1000" s="7">
        <f>最重要的表!AE53</f>
        <v>755</v>
      </c>
      <c r="M1000" s="8">
        <f>最重要的表!AF53</f>
        <v>472</v>
      </c>
      <c r="N1000" s="6">
        <f>最重要的表!AG53</f>
        <v>157</v>
      </c>
      <c r="O1000" s="7">
        <f>最重要的表!AH53</f>
        <v>12</v>
      </c>
      <c r="P1000" s="8">
        <f>最重要的表!AI53</f>
        <v>8</v>
      </c>
      <c r="Q1000" s="6">
        <f t="shared" si="84"/>
        <v>22270</v>
      </c>
      <c r="R1000" s="7">
        <f t="shared" si="85"/>
        <v>1703</v>
      </c>
      <c r="S1000" s="8">
        <f t="shared" si="86"/>
        <v>1104</v>
      </c>
      <c r="T1000" s="6">
        <v>30</v>
      </c>
      <c r="U1000" s="7">
        <v>0</v>
      </c>
      <c r="V1000" s="8">
        <v>9000</v>
      </c>
    </row>
    <row r="1001" spans="1:27" x14ac:dyDescent="0.25">
      <c r="A1001" s="11">
        <f t="shared" si="83"/>
        <v>41113</v>
      </c>
      <c r="B1001" s="1">
        <v>4</v>
      </c>
      <c r="C1001" s="1" t="s">
        <v>171</v>
      </c>
      <c r="D1001" s="1">
        <v>15</v>
      </c>
      <c r="E1001" s="1" t="s">
        <v>366</v>
      </c>
      <c r="F1001" s="1">
        <v>1</v>
      </c>
      <c r="G1001" s="1">
        <v>0</v>
      </c>
      <c r="H1001" s="1">
        <v>1</v>
      </c>
      <c r="I1001" s="1">
        <v>5</v>
      </c>
      <c r="K1001" s="1">
        <f>最重要的表!AD54</f>
        <v>11200</v>
      </c>
      <c r="L1001" s="1">
        <f>最重要的表!AE54</f>
        <v>857</v>
      </c>
      <c r="M1001" s="1">
        <f>最重要的表!AF54</f>
        <v>536</v>
      </c>
      <c r="N1001" s="1">
        <f>最重要的表!AG54</f>
        <v>170</v>
      </c>
      <c r="O1001" s="1">
        <f>最重要的表!AH54</f>
        <v>13</v>
      </c>
      <c r="P1001" s="1">
        <f>最重要的表!AI54</f>
        <v>9</v>
      </c>
      <c r="Q1001" s="1">
        <f t="shared" si="84"/>
        <v>24630</v>
      </c>
      <c r="R1001" s="1">
        <f t="shared" si="85"/>
        <v>1884</v>
      </c>
      <c r="S1001" s="1">
        <f t="shared" si="86"/>
        <v>1247</v>
      </c>
      <c r="T1001" s="1">
        <v>108</v>
      </c>
      <c r="U1001" s="1">
        <v>0</v>
      </c>
      <c r="V1001" s="1">
        <v>25000</v>
      </c>
    </row>
    <row r="1002" spans="1:27" x14ac:dyDescent="0.25">
      <c r="A1002" s="11">
        <f t="shared" si="83"/>
        <v>41114</v>
      </c>
      <c r="B1002" s="1">
        <v>4</v>
      </c>
      <c r="C1002" s="1" t="s">
        <v>171</v>
      </c>
      <c r="D1002" s="1">
        <v>15</v>
      </c>
      <c r="E1002" s="1" t="s">
        <v>107</v>
      </c>
      <c r="F1002" s="1">
        <v>2</v>
      </c>
      <c r="G1002" s="1">
        <v>0</v>
      </c>
      <c r="H1002" s="1">
        <v>2</v>
      </c>
      <c r="I1002" s="1">
        <v>5</v>
      </c>
      <c r="K1002" s="1">
        <f>最重要的表!AD55</f>
        <v>12546</v>
      </c>
      <c r="L1002" s="1">
        <f>最重要的表!AE55</f>
        <v>960</v>
      </c>
      <c r="M1002" s="1">
        <f>最重要的表!AF55</f>
        <v>600</v>
      </c>
      <c r="N1002" s="1">
        <f>最重要的表!AG55</f>
        <v>197</v>
      </c>
      <c r="O1002" s="1">
        <f>最重要的表!AH55</f>
        <v>15</v>
      </c>
      <c r="P1002" s="1">
        <f>最重要的表!AI55</f>
        <v>10</v>
      </c>
      <c r="Q1002" s="1">
        <f t="shared" si="84"/>
        <v>28109</v>
      </c>
      <c r="R1002" s="1">
        <f t="shared" si="85"/>
        <v>2145</v>
      </c>
      <c r="S1002" s="1">
        <f t="shared" si="86"/>
        <v>1390</v>
      </c>
      <c r="T1002" s="1">
        <v>210</v>
      </c>
      <c r="U1002" s="1">
        <v>0</v>
      </c>
      <c r="V1002" s="1">
        <v>43000</v>
      </c>
    </row>
    <row r="1003" spans="1:27" x14ac:dyDescent="0.25">
      <c r="A1003" s="11">
        <f t="shared" si="83"/>
        <v>41115</v>
      </c>
      <c r="B1003" s="1">
        <v>4</v>
      </c>
      <c r="C1003" s="1" t="s">
        <v>171</v>
      </c>
      <c r="D1003" s="1">
        <v>15</v>
      </c>
      <c r="E1003" s="1" t="s">
        <v>153</v>
      </c>
      <c r="F1003" s="1">
        <v>3</v>
      </c>
      <c r="G1003" s="1">
        <v>0</v>
      </c>
      <c r="H1003" s="1">
        <v>3</v>
      </c>
      <c r="I1003" s="1">
        <v>5</v>
      </c>
      <c r="K1003" s="1">
        <f>最重要的表!AD56</f>
        <v>13879</v>
      </c>
      <c r="L1003" s="1">
        <f>最重要的表!AE56</f>
        <v>1062</v>
      </c>
      <c r="M1003" s="1">
        <f>最重要的表!AF56</f>
        <v>664</v>
      </c>
      <c r="N1003" s="1">
        <f>最重要的表!AG56</f>
        <v>223</v>
      </c>
      <c r="O1003" s="1">
        <f>最重要的表!AH56</f>
        <v>17</v>
      </c>
      <c r="P1003" s="1">
        <f>最重要的表!AI56</f>
        <v>11</v>
      </c>
      <c r="Q1003" s="1">
        <f t="shared" si="84"/>
        <v>31496</v>
      </c>
      <c r="R1003" s="1">
        <f t="shared" si="85"/>
        <v>2405</v>
      </c>
      <c r="S1003" s="1">
        <f t="shared" si="86"/>
        <v>1533</v>
      </c>
      <c r="T1003" s="1">
        <v>360</v>
      </c>
      <c r="U1003" s="1">
        <v>0</v>
      </c>
      <c r="V1003" s="1">
        <v>67000</v>
      </c>
    </row>
    <row r="1004" spans="1:27" x14ac:dyDescent="0.25">
      <c r="A1004" s="11">
        <f t="shared" si="83"/>
        <v>41121</v>
      </c>
      <c r="B1004" s="1">
        <v>4</v>
      </c>
      <c r="C1004" s="1" t="s">
        <v>171</v>
      </c>
      <c r="D1004" s="1">
        <v>15</v>
      </c>
      <c r="E1004" s="1" t="s">
        <v>154</v>
      </c>
      <c r="F1004" s="1">
        <v>4</v>
      </c>
      <c r="G1004" s="1">
        <v>0</v>
      </c>
      <c r="H1004" s="1">
        <v>4</v>
      </c>
      <c r="I1004" s="1">
        <v>20</v>
      </c>
      <c r="K1004" s="1">
        <f>最重要的表!AD57</f>
        <v>15225</v>
      </c>
      <c r="L1004" s="1">
        <f>最重要的表!AE57</f>
        <v>1165</v>
      </c>
      <c r="M1004" s="1">
        <f>最重要的表!AF57</f>
        <v>729</v>
      </c>
      <c r="N1004" s="1">
        <f>最重要的表!AG57</f>
        <v>236</v>
      </c>
      <c r="O1004" s="1">
        <f>最重要的表!AH57</f>
        <v>18</v>
      </c>
      <c r="P1004" s="1">
        <f>最重要的表!AI57</f>
        <v>12</v>
      </c>
      <c r="Q1004" s="1">
        <f t="shared" si="84"/>
        <v>33869</v>
      </c>
      <c r="R1004" s="1">
        <f t="shared" si="85"/>
        <v>2587</v>
      </c>
      <c r="S1004" s="1">
        <f t="shared" si="86"/>
        <v>1677</v>
      </c>
      <c r="T1004" s="1">
        <v>600</v>
      </c>
      <c r="U1004" s="1">
        <v>1</v>
      </c>
      <c r="V1004" s="1">
        <v>100000</v>
      </c>
    </row>
    <row r="1005" spans="1:27" x14ac:dyDescent="0.25">
      <c r="A1005" s="11">
        <f t="shared" si="83"/>
        <v>41122</v>
      </c>
      <c r="B1005" s="1">
        <v>4</v>
      </c>
      <c r="C1005" s="1" t="s">
        <v>171</v>
      </c>
      <c r="D1005" s="1">
        <v>15</v>
      </c>
      <c r="E1005" s="1" t="s">
        <v>44</v>
      </c>
      <c r="F1005" s="1">
        <v>5</v>
      </c>
      <c r="G1005" s="1">
        <v>1</v>
      </c>
      <c r="H1005" s="1">
        <v>0</v>
      </c>
      <c r="I1005" s="1">
        <v>20</v>
      </c>
      <c r="K1005" s="6">
        <f>最重要的表!AD58</f>
        <v>18740</v>
      </c>
      <c r="L1005" s="7">
        <f>最重要的表!AE58</f>
        <v>1434</v>
      </c>
      <c r="M1005" s="8">
        <f>最重要的表!AF58</f>
        <v>897</v>
      </c>
      <c r="N1005" s="6">
        <f>最重要的表!AG58</f>
        <v>288</v>
      </c>
      <c r="O1005" s="7">
        <f>最重要的表!AH58</f>
        <v>22</v>
      </c>
      <c r="P1005" s="8">
        <f>最重要的表!AI58</f>
        <v>14</v>
      </c>
      <c r="Q1005" s="6">
        <f t="shared" si="84"/>
        <v>41492</v>
      </c>
      <c r="R1005" s="7">
        <f t="shared" si="85"/>
        <v>3172</v>
      </c>
      <c r="S1005" s="8">
        <f t="shared" si="86"/>
        <v>2003</v>
      </c>
      <c r="T1005" s="6">
        <v>900</v>
      </c>
      <c r="U1005" s="7">
        <v>0</v>
      </c>
      <c r="V1005" s="8">
        <v>140000</v>
      </c>
    </row>
    <row r="1006" spans="1:27" x14ac:dyDescent="0.25">
      <c r="A1006" s="11">
        <f t="shared" si="83"/>
        <v>41123</v>
      </c>
      <c r="B1006" s="1">
        <v>4</v>
      </c>
      <c r="C1006" s="1" t="s">
        <v>171</v>
      </c>
      <c r="D1006" s="1">
        <v>15</v>
      </c>
      <c r="E1006" s="1" t="s">
        <v>367</v>
      </c>
      <c r="F1006" s="1">
        <v>6</v>
      </c>
      <c r="G1006" s="1">
        <v>1</v>
      </c>
      <c r="H1006" s="1">
        <v>1</v>
      </c>
      <c r="I1006" s="1">
        <v>20</v>
      </c>
      <c r="K1006" s="1">
        <f>最重要的表!AD59</f>
        <v>20714</v>
      </c>
      <c r="L1006" s="1">
        <f>最重要的表!AE59</f>
        <v>1585</v>
      </c>
      <c r="M1006" s="1">
        <f>最重要的表!AF59</f>
        <v>991</v>
      </c>
      <c r="N1006" s="1">
        <f>最重要的表!AG59</f>
        <v>314</v>
      </c>
      <c r="O1006" s="1">
        <f>最重要的表!AH59</f>
        <v>24</v>
      </c>
      <c r="P1006" s="1">
        <f>最重要的表!AI59</f>
        <v>15</v>
      </c>
      <c r="Q1006" s="1">
        <f t="shared" si="84"/>
        <v>45520</v>
      </c>
      <c r="R1006" s="1">
        <f t="shared" si="85"/>
        <v>3481</v>
      </c>
      <c r="S1006" s="1">
        <f t="shared" si="86"/>
        <v>2176</v>
      </c>
      <c r="T1006" s="1">
        <v>1500</v>
      </c>
      <c r="U1006" s="1">
        <v>0</v>
      </c>
      <c r="V1006" s="1">
        <v>210000</v>
      </c>
    </row>
    <row r="1007" spans="1:27" x14ac:dyDescent="0.25">
      <c r="A1007" s="11">
        <f t="shared" si="83"/>
        <v>41124</v>
      </c>
      <c r="B1007" s="1">
        <v>4</v>
      </c>
      <c r="C1007" s="1" t="s">
        <v>171</v>
      </c>
      <c r="D1007" s="1">
        <v>15</v>
      </c>
      <c r="E1007" s="1" t="s">
        <v>108</v>
      </c>
      <c r="F1007" s="1">
        <v>7</v>
      </c>
      <c r="G1007" s="1">
        <v>1</v>
      </c>
      <c r="H1007" s="1">
        <v>2</v>
      </c>
      <c r="I1007" s="1">
        <v>20</v>
      </c>
      <c r="K1007" s="1">
        <f>最重要的表!AD60</f>
        <v>22700</v>
      </c>
      <c r="L1007" s="1">
        <f>最重要的表!AE60</f>
        <v>1737</v>
      </c>
      <c r="M1007" s="1">
        <f>最重要的表!AF60</f>
        <v>1086</v>
      </c>
      <c r="N1007" s="1">
        <f>最重要的表!AG60</f>
        <v>353</v>
      </c>
      <c r="O1007" s="1">
        <f>最重要的表!AH60</f>
        <v>27</v>
      </c>
      <c r="P1007" s="1">
        <f>最重要的表!AI60</f>
        <v>17</v>
      </c>
      <c r="Q1007" s="1">
        <f t="shared" si="84"/>
        <v>50587</v>
      </c>
      <c r="R1007" s="1">
        <f t="shared" si="85"/>
        <v>3870</v>
      </c>
      <c r="S1007" s="1">
        <f t="shared" si="86"/>
        <v>2429</v>
      </c>
      <c r="T1007" s="1">
        <v>2100</v>
      </c>
      <c r="U1007" s="1">
        <v>0</v>
      </c>
      <c r="V1007" s="1">
        <v>270000</v>
      </c>
    </row>
    <row r="1008" spans="1:27" x14ac:dyDescent="0.25">
      <c r="A1008" s="11">
        <f t="shared" si="83"/>
        <v>41125</v>
      </c>
      <c r="B1008" s="1">
        <v>4</v>
      </c>
      <c r="C1008" s="1" t="s">
        <v>171</v>
      </c>
      <c r="D1008" s="1">
        <v>15</v>
      </c>
      <c r="E1008" s="1" t="s">
        <v>109</v>
      </c>
      <c r="F1008" s="1">
        <v>8</v>
      </c>
      <c r="G1008" s="1">
        <v>1</v>
      </c>
      <c r="H1008" s="1">
        <v>3</v>
      </c>
      <c r="I1008" s="1">
        <v>20</v>
      </c>
      <c r="K1008" s="1">
        <f>最重要的表!AD61</f>
        <v>24673</v>
      </c>
      <c r="L1008" s="1">
        <f>最重要的表!AE61</f>
        <v>1888</v>
      </c>
      <c r="M1008" s="1">
        <f>最重要的表!AF61</f>
        <v>1180</v>
      </c>
      <c r="N1008" s="1">
        <f>最重要的表!AG61</f>
        <v>393</v>
      </c>
      <c r="O1008" s="1">
        <f>最重要的表!AH61</f>
        <v>30</v>
      </c>
      <c r="P1008" s="1">
        <f>最重要的表!AI61</f>
        <v>19</v>
      </c>
      <c r="Q1008" s="1">
        <f t="shared" si="84"/>
        <v>55720</v>
      </c>
      <c r="R1008" s="1">
        <f t="shared" si="85"/>
        <v>4258</v>
      </c>
      <c r="S1008" s="1">
        <f t="shared" si="86"/>
        <v>2681</v>
      </c>
      <c r="T1008" s="1">
        <v>3000</v>
      </c>
      <c r="U1008" s="1">
        <v>0</v>
      </c>
      <c r="V1008" s="1">
        <v>360000</v>
      </c>
    </row>
    <row r="1009" spans="1:22" x14ac:dyDescent="0.25">
      <c r="A1009" s="11">
        <f t="shared" si="83"/>
        <v>41131</v>
      </c>
      <c r="B1009" s="1">
        <v>4</v>
      </c>
      <c r="C1009" s="1" t="s">
        <v>171</v>
      </c>
      <c r="D1009" s="1">
        <v>15</v>
      </c>
      <c r="E1009" s="1" t="s">
        <v>149</v>
      </c>
      <c r="F1009" s="1">
        <v>9</v>
      </c>
      <c r="G1009" s="1">
        <v>1</v>
      </c>
      <c r="H1009" s="1">
        <v>4</v>
      </c>
      <c r="I1009" s="1">
        <v>30</v>
      </c>
      <c r="K1009" s="1">
        <f>最重要的表!AD62</f>
        <v>26647</v>
      </c>
      <c r="L1009" s="1">
        <f>最重要的表!AE62</f>
        <v>2039</v>
      </c>
      <c r="M1009" s="1">
        <f>最重要的表!AF62</f>
        <v>1275</v>
      </c>
      <c r="N1009" s="1">
        <f>最重要的表!AG62</f>
        <v>419</v>
      </c>
      <c r="O1009" s="1">
        <f>最重要的表!AH62</f>
        <v>32</v>
      </c>
      <c r="P1009" s="1">
        <f>最重要的表!AI62</f>
        <v>20</v>
      </c>
      <c r="Q1009" s="1">
        <f t="shared" si="84"/>
        <v>59748</v>
      </c>
      <c r="R1009" s="1">
        <f t="shared" si="85"/>
        <v>4567</v>
      </c>
      <c r="S1009" s="1">
        <f t="shared" si="86"/>
        <v>2855</v>
      </c>
      <c r="T1009" s="1">
        <v>3900</v>
      </c>
      <c r="U1009" s="1">
        <v>2</v>
      </c>
      <c r="V1009" s="1">
        <v>450000</v>
      </c>
    </row>
    <row r="1010" spans="1:22" x14ac:dyDescent="0.25">
      <c r="A1010" s="11">
        <f t="shared" si="83"/>
        <v>41132</v>
      </c>
      <c r="B1010" s="1">
        <v>4</v>
      </c>
      <c r="C1010" s="1" t="s">
        <v>171</v>
      </c>
      <c r="D1010" s="1">
        <v>15</v>
      </c>
      <c r="E1010" s="1" t="s">
        <v>45</v>
      </c>
      <c r="F1010" s="1">
        <v>10</v>
      </c>
      <c r="G1010" s="1">
        <v>2</v>
      </c>
      <c r="H1010" s="1">
        <v>0</v>
      </c>
      <c r="I1010" s="1">
        <v>30</v>
      </c>
      <c r="K1010" s="6">
        <f>最重要的表!AD63</f>
        <v>31861</v>
      </c>
      <c r="L1010" s="7">
        <f>最重要的表!AE63</f>
        <v>2438</v>
      </c>
      <c r="M1010" s="8">
        <f>最重要的表!AF63</f>
        <v>1524</v>
      </c>
      <c r="N1010" s="6">
        <f>最重要的表!AG63</f>
        <v>484</v>
      </c>
      <c r="O1010" s="7">
        <f>最重要的表!AH63</f>
        <v>37</v>
      </c>
      <c r="P1010" s="8">
        <f>最重要的表!AI63</f>
        <v>24</v>
      </c>
      <c r="Q1010" s="6">
        <f t="shared" si="84"/>
        <v>70097</v>
      </c>
      <c r="R1010" s="7">
        <f t="shared" si="85"/>
        <v>5361</v>
      </c>
      <c r="S1010" s="8">
        <f t="shared" si="86"/>
        <v>3420</v>
      </c>
      <c r="T1010" s="6">
        <v>4500</v>
      </c>
      <c r="U1010" s="7">
        <v>0</v>
      </c>
      <c r="V1010" s="8">
        <v>580000</v>
      </c>
    </row>
    <row r="1011" spans="1:22" x14ac:dyDescent="0.25">
      <c r="A1011" s="11">
        <f t="shared" si="83"/>
        <v>41133</v>
      </c>
      <c r="B1011" s="1">
        <v>4</v>
      </c>
      <c r="C1011" s="1" t="s">
        <v>171</v>
      </c>
      <c r="D1011" s="1">
        <v>15</v>
      </c>
      <c r="E1011" s="1" t="s">
        <v>368</v>
      </c>
      <c r="F1011" s="1">
        <v>11</v>
      </c>
      <c r="G1011" s="1">
        <v>2</v>
      </c>
      <c r="H1011" s="1">
        <v>1</v>
      </c>
      <c r="I1011" s="1">
        <v>30</v>
      </c>
      <c r="K1011" s="1">
        <f>最重要的表!AD64</f>
        <v>34736</v>
      </c>
      <c r="L1011" s="1">
        <f>最重要的表!AE64</f>
        <v>2658</v>
      </c>
      <c r="M1011" s="1">
        <f>最重要的表!AF64</f>
        <v>1662</v>
      </c>
      <c r="N1011" s="1">
        <f>最重要的表!AG64</f>
        <v>536</v>
      </c>
      <c r="O1011" s="1">
        <f>最重要的表!AH64</f>
        <v>41</v>
      </c>
      <c r="P1011" s="1">
        <f>最重要的表!AI64</f>
        <v>26</v>
      </c>
      <c r="Q1011" s="1">
        <f t="shared" si="84"/>
        <v>77080</v>
      </c>
      <c r="R1011" s="1">
        <f t="shared" si="85"/>
        <v>5897</v>
      </c>
      <c r="S1011" s="1">
        <f t="shared" si="86"/>
        <v>3716</v>
      </c>
      <c r="T1011" s="1">
        <v>5100</v>
      </c>
      <c r="U1011" s="1">
        <v>0</v>
      </c>
      <c r="V1011" s="1">
        <v>730000</v>
      </c>
    </row>
    <row r="1012" spans="1:22" x14ac:dyDescent="0.25">
      <c r="A1012" s="11">
        <f t="shared" si="83"/>
        <v>41134</v>
      </c>
      <c r="B1012" s="1">
        <v>4</v>
      </c>
      <c r="C1012" s="1" t="s">
        <v>171</v>
      </c>
      <c r="D1012" s="1">
        <v>15</v>
      </c>
      <c r="E1012" s="1" t="s">
        <v>110</v>
      </c>
      <c r="F1012" s="1">
        <v>12</v>
      </c>
      <c r="G1012" s="1">
        <v>2</v>
      </c>
      <c r="H1012" s="1">
        <v>2</v>
      </c>
      <c r="I1012" s="1">
        <v>30</v>
      </c>
      <c r="K1012" s="1">
        <f>最重要的表!AD65</f>
        <v>37598</v>
      </c>
      <c r="L1012" s="1">
        <f>最重要的表!AE65</f>
        <v>2877</v>
      </c>
      <c r="M1012" s="1">
        <f>最重要的表!AF65</f>
        <v>1799</v>
      </c>
      <c r="N1012" s="1">
        <f>最重要的表!AG65</f>
        <v>575</v>
      </c>
      <c r="O1012" s="1">
        <f>最重要的表!AH65</f>
        <v>44</v>
      </c>
      <c r="P1012" s="1">
        <f>最重要的表!AI65</f>
        <v>28</v>
      </c>
      <c r="Q1012" s="1">
        <f t="shared" si="84"/>
        <v>83023</v>
      </c>
      <c r="R1012" s="1">
        <f t="shared" si="85"/>
        <v>6353</v>
      </c>
      <c r="S1012" s="1">
        <f t="shared" si="86"/>
        <v>4011</v>
      </c>
      <c r="T1012" s="1">
        <v>5400</v>
      </c>
      <c r="U1012" s="1">
        <v>0</v>
      </c>
      <c r="V1012" s="1">
        <v>870000</v>
      </c>
    </row>
    <row r="1013" spans="1:22" x14ac:dyDescent="0.25">
      <c r="A1013" s="11">
        <f t="shared" si="83"/>
        <v>41135</v>
      </c>
      <c r="B1013" s="1">
        <v>4</v>
      </c>
      <c r="C1013" s="1" t="s">
        <v>171</v>
      </c>
      <c r="D1013" s="1">
        <v>15</v>
      </c>
      <c r="E1013" s="1" t="s">
        <v>111</v>
      </c>
      <c r="F1013" s="1">
        <v>13</v>
      </c>
      <c r="G1013" s="1">
        <v>2</v>
      </c>
      <c r="H1013" s="1">
        <v>3</v>
      </c>
      <c r="I1013" s="1">
        <v>30</v>
      </c>
      <c r="K1013" s="1">
        <f>最重要的表!AD66</f>
        <v>40473</v>
      </c>
      <c r="L1013" s="1">
        <f>最重要的表!AE66</f>
        <v>3097</v>
      </c>
      <c r="M1013" s="1">
        <f>最重要的表!AF66</f>
        <v>1936</v>
      </c>
      <c r="N1013" s="1">
        <f>最重要的表!AG66</f>
        <v>615</v>
      </c>
      <c r="O1013" s="1">
        <f>最重要的表!AH66</f>
        <v>47</v>
      </c>
      <c r="P1013" s="1">
        <f>最重要的表!AI66</f>
        <v>30</v>
      </c>
      <c r="Q1013" s="1">
        <f t="shared" si="84"/>
        <v>89058</v>
      </c>
      <c r="R1013" s="1">
        <f t="shared" si="85"/>
        <v>6810</v>
      </c>
      <c r="S1013" s="1">
        <f t="shared" si="86"/>
        <v>4306</v>
      </c>
      <c r="T1013" s="1">
        <v>6000</v>
      </c>
      <c r="U1013" s="1">
        <v>0</v>
      </c>
      <c r="V1013" s="1">
        <v>1050000</v>
      </c>
    </row>
    <row r="1014" spans="1:22" x14ac:dyDescent="0.25">
      <c r="A1014" s="11">
        <f t="shared" si="83"/>
        <v>41141</v>
      </c>
      <c r="B1014" s="1">
        <v>4</v>
      </c>
      <c r="C1014" s="1" t="s">
        <v>171</v>
      </c>
      <c r="D1014" s="1">
        <v>15</v>
      </c>
      <c r="E1014" s="1" t="s">
        <v>112</v>
      </c>
      <c r="F1014" s="1">
        <v>14</v>
      </c>
      <c r="G1014" s="1">
        <v>2</v>
      </c>
      <c r="H1014" s="1">
        <v>4</v>
      </c>
      <c r="I1014" s="1">
        <v>40</v>
      </c>
      <c r="K1014" s="1">
        <f>最重要的表!AD67</f>
        <v>43335</v>
      </c>
      <c r="L1014" s="1">
        <f>最重要的表!AE67</f>
        <v>3316</v>
      </c>
      <c r="M1014" s="1">
        <f>最重要的表!AF67</f>
        <v>2073</v>
      </c>
      <c r="N1014" s="1">
        <f>最重要的表!AG67</f>
        <v>667</v>
      </c>
      <c r="O1014" s="1">
        <f>最重要的表!AH67</f>
        <v>51</v>
      </c>
      <c r="P1014" s="1">
        <f>最重要的表!AI67</f>
        <v>32</v>
      </c>
      <c r="Q1014" s="1">
        <f t="shared" si="84"/>
        <v>96028</v>
      </c>
      <c r="R1014" s="1">
        <f t="shared" si="85"/>
        <v>7345</v>
      </c>
      <c r="S1014" s="1">
        <f t="shared" si="86"/>
        <v>4601</v>
      </c>
      <c r="T1014" s="1">
        <v>6900</v>
      </c>
      <c r="U1014" s="1">
        <v>4</v>
      </c>
      <c r="V1014" s="1">
        <v>1270000</v>
      </c>
    </row>
    <row r="1015" spans="1:22" x14ac:dyDescent="0.25">
      <c r="A1015" s="11">
        <f t="shared" si="83"/>
        <v>41142</v>
      </c>
      <c r="B1015" s="1">
        <v>4</v>
      </c>
      <c r="C1015" s="1" t="s">
        <v>171</v>
      </c>
      <c r="D1015" s="1">
        <v>15</v>
      </c>
      <c r="E1015" s="1" t="s">
        <v>46</v>
      </c>
      <c r="F1015" s="1">
        <v>15</v>
      </c>
      <c r="G1015" s="1">
        <v>3</v>
      </c>
      <c r="H1015" s="1">
        <v>0</v>
      </c>
      <c r="I1015" s="1">
        <v>40</v>
      </c>
      <c r="K1015" s="6">
        <f>最重要的表!AD68</f>
        <v>50979</v>
      </c>
      <c r="L1015" s="7">
        <f>最重要的表!AE68</f>
        <v>3901</v>
      </c>
      <c r="M1015" s="8">
        <f>最重要的表!AF68</f>
        <v>2439</v>
      </c>
      <c r="N1015" s="6">
        <f>最重要的表!AG68</f>
        <v>772</v>
      </c>
      <c r="O1015" s="7">
        <f>最重要的表!AH68</f>
        <v>59</v>
      </c>
      <c r="P1015" s="8">
        <f>最重要的表!AI68</f>
        <v>37</v>
      </c>
      <c r="Q1015" s="6">
        <f t="shared" si="84"/>
        <v>111967</v>
      </c>
      <c r="R1015" s="7">
        <f t="shared" si="85"/>
        <v>8562</v>
      </c>
      <c r="S1015" s="8">
        <f t="shared" si="86"/>
        <v>5362</v>
      </c>
      <c r="T1015" s="6">
        <v>8100</v>
      </c>
      <c r="U1015" s="7">
        <v>0</v>
      </c>
      <c r="V1015" s="8">
        <v>1500000</v>
      </c>
    </row>
    <row r="1016" spans="1:22" x14ac:dyDescent="0.25">
      <c r="A1016" s="11">
        <f t="shared" si="83"/>
        <v>41143</v>
      </c>
      <c r="B1016" s="1">
        <v>4</v>
      </c>
      <c r="C1016" s="1" t="s">
        <v>171</v>
      </c>
      <c r="D1016" s="1">
        <v>15</v>
      </c>
      <c r="E1016" s="1" t="s">
        <v>196</v>
      </c>
      <c r="F1016" s="1">
        <v>16</v>
      </c>
      <c r="G1016" s="1">
        <v>3</v>
      </c>
      <c r="H1016" s="1">
        <v>1</v>
      </c>
      <c r="I1016" s="1">
        <v>40</v>
      </c>
      <c r="K1016" s="1">
        <f>最重要的表!AD69</f>
        <v>53868</v>
      </c>
      <c r="L1016" s="1">
        <f>最重要的表!AE69</f>
        <v>4122</v>
      </c>
      <c r="M1016" s="1">
        <f>最重要的表!AF69</f>
        <v>2577</v>
      </c>
      <c r="N1016" s="1">
        <f>最重要的表!AG69</f>
        <v>837</v>
      </c>
      <c r="O1016" s="1">
        <f>最重要的表!AH69</f>
        <v>64</v>
      </c>
      <c r="P1016" s="1">
        <f>最重要的表!AI69</f>
        <v>40</v>
      </c>
      <c r="Q1016" s="1">
        <f t="shared" si="84"/>
        <v>119991</v>
      </c>
      <c r="R1016" s="1">
        <f t="shared" si="85"/>
        <v>9178</v>
      </c>
      <c r="S1016" s="1">
        <f t="shared" si="86"/>
        <v>5737</v>
      </c>
      <c r="T1016" s="1">
        <v>9000</v>
      </c>
      <c r="U1016" s="1">
        <v>0</v>
      </c>
      <c r="V1016" s="1">
        <v>1760000</v>
      </c>
    </row>
    <row r="1017" spans="1:22" x14ac:dyDescent="0.25">
      <c r="A1017" s="11">
        <f t="shared" si="83"/>
        <v>41144</v>
      </c>
      <c r="B1017" s="1">
        <v>4</v>
      </c>
      <c r="C1017" s="1" t="s">
        <v>171</v>
      </c>
      <c r="D1017" s="1">
        <v>15</v>
      </c>
      <c r="E1017" s="1" t="s">
        <v>197</v>
      </c>
      <c r="F1017" s="1">
        <v>17</v>
      </c>
      <c r="G1017" s="1">
        <v>3</v>
      </c>
      <c r="H1017" s="1">
        <v>2</v>
      </c>
      <c r="I1017" s="1">
        <v>40</v>
      </c>
      <c r="K1017" s="1">
        <f>最重要的表!AD70</f>
        <v>56756</v>
      </c>
      <c r="L1017" s="1">
        <f>最重要的表!AE70</f>
        <v>4343</v>
      </c>
      <c r="M1017" s="1">
        <f>最重要的表!AF70</f>
        <v>2715</v>
      </c>
      <c r="N1017" s="1">
        <f>最重要的表!AG70</f>
        <v>889</v>
      </c>
      <c r="O1017" s="1">
        <f>最重要的表!AH70</f>
        <v>68</v>
      </c>
      <c r="P1017" s="1">
        <f>最重要的表!AI70</f>
        <v>43</v>
      </c>
      <c r="Q1017" s="1">
        <f t="shared" si="84"/>
        <v>126987</v>
      </c>
      <c r="R1017" s="1">
        <f t="shared" si="85"/>
        <v>9715</v>
      </c>
      <c r="S1017" s="1">
        <f t="shared" si="86"/>
        <v>6112</v>
      </c>
      <c r="T1017" s="1">
        <v>10200</v>
      </c>
      <c r="U1017" s="1">
        <v>0</v>
      </c>
      <c r="V1017" s="1">
        <v>2000000</v>
      </c>
    </row>
    <row r="1018" spans="1:22" x14ac:dyDescent="0.25">
      <c r="A1018" s="11">
        <f t="shared" si="83"/>
        <v>41145</v>
      </c>
      <c r="B1018" s="1">
        <v>4</v>
      </c>
      <c r="C1018" s="1" t="s">
        <v>171</v>
      </c>
      <c r="D1018" s="1">
        <v>15</v>
      </c>
      <c r="E1018" s="1" t="s">
        <v>198</v>
      </c>
      <c r="F1018" s="1">
        <v>18</v>
      </c>
      <c r="G1018" s="1">
        <v>3</v>
      </c>
      <c r="H1018" s="1">
        <v>3</v>
      </c>
      <c r="I1018" s="1">
        <v>40</v>
      </c>
      <c r="K1018" s="1">
        <f>最重要的表!AD71</f>
        <v>59657</v>
      </c>
      <c r="L1018" s="1">
        <f>最重要的表!AE71</f>
        <v>4565</v>
      </c>
      <c r="M1018" s="1">
        <f>最重要的表!AF71</f>
        <v>2854</v>
      </c>
      <c r="N1018" s="1">
        <f>最重要的表!AG71</f>
        <v>941</v>
      </c>
      <c r="O1018" s="1">
        <f>最重要的表!AH71</f>
        <v>72</v>
      </c>
      <c r="P1018" s="1">
        <f>最重要的表!AI71</f>
        <v>45</v>
      </c>
      <c r="Q1018" s="1">
        <f t="shared" si="84"/>
        <v>133996</v>
      </c>
      <c r="R1018" s="1">
        <f t="shared" si="85"/>
        <v>10253</v>
      </c>
      <c r="S1018" s="1">
        <f t="shared" si="86"/>
        <v>6409</v>
      </c>
      <c r="T1018" s="1">
        <v>11100</v>
      </c>
      <c r="U1018" s="1">
        <v>0</v>
      </c>
      <c r="V1018" s="1">
        <v>2300000</v>
      </c>
    </row>
    <row r="1019" spans="1:22" x14ac:dyDescent="0.25">
      <c r="A1019" s="11">
        <f t="shared" ref="A1019:A1082" si="87">A1014+10</f>
        <v>41151</v>
      </c>
      <c r="B1019" s="1">
        <v>4</v>
      </c>
      <c r="C1019" s="1" t="s">
        <v>171</v>
      </c>
      <c r="D1019" s="1">
        <v>15</v>
      </c>
      <c r="E1019" s="1" t="s">
        <v>199</v>
      </c>
      <c r="F1019" s="1">
        <v>19</v>
      </c>
      <c r="G1019" s="1">
        <v>3</v>
      </c>
      <c r="H1019" s="1">
        <v>4</v>
      </c>
      <c r="I1019" s="1">
        <v>50</v>
      </c>
      <c r="K1019" s="1">
        <f>最重要的表!AD72</f>
        <v>62545</v>
      </c>
      <c r="L1019" s="1">
        <f>最重要的表!AE72</f>
        <v>4786</v>
      </c>
      <c r="M1019" s="1">
        <f>最重要的表!AF72</f>
        <v>2992</v>
      </c>
      <c r="N1019" s="1">
        <f>最重要的表!AG72</f>
        <v>1007</v>
      </c>
      <c r="O1019" s="1">
        <f>最重要的表!AH72</f>
        <v>77</v>
      </c>
      <c r="P1019" s="1">
        <f>最重要的表!AI72</f>
        <v>49</v>
      </c>
      <c r="Q1019" s="1">
        <f t="shared" si="84"/>
        <v>142098</v>
      </c>
      <c r="R1019" s="1">
        <f t="shared" si="85"/>
        <v>10869</v>
      </c>
      <c r="S1019" s="1">
        <f t="shared" si="86"/>
        <v>6863</v>
      </c>
      <c r="T1019" s="1">
        <v>12600</v>
      </c>
      <c r="U1019" s="1">
        <v>6</v>
      </c>
      <c r="V1019" s="1">
        <v>2600000</v>
      </c>
    </row>
    <row r="1020" spans="1:22" x14ac:dyDescent="0.25">
      <c r="A1020" s="11">
        <f t="shared" si="87"/>
        <v>41152</v>
      </c>
      <c r="B1020" s="1">
        <v>4</v>
      </c>
      <c r="C1020" s="1" t="s">
        <v>171</v>
      </c>
      <c r="D1020" s="1">
        <v>15</v>
      </c>
      <c r="E1020" s="1" t="s">
        <v>200</v>
      </c>
      <c r="F1020" s="1">
        <v>20</v>
      </c>
      <c r="G1020" s="1">
        <v>4</v>
      </c>
      <c r="H1020" s="1">
        <v>0</v>
      </c>
      <c r="I1020" s="1">
        <v>50</v>
      </c>
      <c r="K1020" s="6">
        <f>最重要的表!AD73</f>
        <v>70229</v>
      </c>
      <c r="L1020" s="7">
        <f>最重要的表!AE73</f>
        <v>5374</v>
      </c>
      <c r="M1020" s="8">
        <f>最重要的表!AF73</f>
        <v>3359</v>
      </c>
      <c r="N1020" s="6">
        <f>最重要的表!AG73</f>
        <v>1085</v>
      </c>
      <c r="O1020" s="7">
        <f>最重要的表!AH73</f>
        <v>83</v>
      </c>
      <c r="P1020" s="8">
        <f>最重要的表!AI73</f>
        <v>52</v>
      </c>
      <c r="Q1020" s="6">
        <f t="shared" si="84"/>
        <v>155944</v>
      </c>
      <c r="R1020" s="7">
        <f t="shared" si="85"/>
        <v>11931</v>
      </c>
      <c r="S1020" s="8">
        <f t="shared" si="86"/>
        <v>7467</v>
      </c>
      <c r="T1020" s="6">
        <v>14100</v>
      </c>
      <c r="U1020" s="7">
        <v>0</v>
      </c>
      <c r="V1020" s="8">
        <v>2900000</v>
      </c>
    </row>
    <row r="1021" spans="1:22" x14ac:dyDescent="0.25">
      <c r="A1021" s="11">
        <f t="shared" si="87"/>
        <v>41153</v>
      </c>
      <c r="B1021" s="1">
        <v>4</v>
      </c>
      <c r="C1021" s="1" t="s">
        <v>171</v>
      </c>
      <c r="D1021" s="1">
        <v>15</v>
      </c>
      <c r="E1021" s="1" t="s">
        <v>201</v>
      </c>
      <c r="F1021" s="1">
        <v>21</v>
      </c>
      <c r="G1021" s="1">
        <v>4</v>
      </c>
      <c r="H1021" s="1">
        <v>1</v>
      </c>
      <c r="I1021" s="1">
        <v>50</v>
      </c>
      <c r="K1021" s="1">
        <f>最重要的表!AD74</f>
        <v>73705</v>
      </c>
      <c r="L1021" s="1">
        <f>最重要的表!AE74</f>
        <v>5640</v>
      </c>
      <c r="M1021" s="1">
        <f>最重要的表!AF74</f>
        <v>3525</v>
      </c>
      <c r="N1021" s="1">
        <f>最重要的表!AG74</f>
        <v>1137</v>
      </c>
      <c r="O1021" s="1">
        <f>最重要的表!AH74</f>
        <v>87</v>
      </c>
      <c r="P1021" s="1">
        <f>最重要的表!AI74</f>
        <v>55</v>
      </c>
      <c r="Q1021" s="1">
        <f t="shared" si="84"/>
        <v>163528</v>
      </c>
      <c r="R1021" s="1">
        <f t="shared" si="85"/>
        <v>12513</v>
      </c>
      <c r="S1021" s="1">
        <f t="shared" si="86"/>
        <v>7870</v>
      </c>
      <c r="T1021" s="1">
        <v>15600</v>
      </c>
      <c r="U1021" s="1">
        <v>0</v>
      </c>
      <c r="V1021" s="1">
        <v>3200000</v>
      </c>
    </row>
    <row r="1022" spans="1:22" x14ac:dyDescent="0.25">
      <c r="A1022" s="11">
        <f t="shared" si="87"/>
        <v>41154</v>
      </c>
      <c r="B1022" s="1">
        <v>4</v>
      </c>
      <c r="C1022" s="1" t="s">
        <v>171</v>
      </c>
      <c r="D1022" s="1">
        <v>15</v>
      </c>
      <c r="E1022" s="1" t="s">
        <v>202</v>
      </c>
      <c r="F1022" s="1">
        <v>22</v>
      </c>
      <c r="G1022" s="1">
        <v>4</v>
      </c>
      <c r="H1022" s="1">
        <v>2</v>
      </c>
      <c r="I1022" s="1">
        <v>50</v>
      </c>
      <c r="K1022" s="1">
        <f>最重要的表!AD75</f>
        <v>77194</v>
      </c>
      <c r="L1022" s="1">
        <f>最重要的表!AE75</f>
        <v>5907</v>
      </c>
      <c r="M1022" s="1">
        <f>最重要的表!AF75</f>
        <v>3692</v>
      </c>
      <c r="N1022" s="1">
        <f>最重要的表!AG75</f>
        <v>1190</v>
      </c>
      <c r="O1022" s="1">
        <f>最重要的表!AH75</f>
        <v>91</v>
      </c>
      <c r="P1022" s="1">
        <f>最重要的表!AI75</f>
        <v>57</v>
      </c>
      <c r="Q1022" s="1">
        <f t="shared" si="84"/>
        <v>171204</v>
      </c>
      <c r="R1022" s="1">
        <f t="shared" si="85"/>
        <v>13096</v>
      </c>
      <c r="S1022" s="1">
        <f t="shared" si="86"/>
        <v>8195</v>
      </c>
      <c r="T1022" s="1">
        <v>17100</v>
      </c>
      <c r="U1022" s="1">
        <v>0</v>
      </c>
      <c r="V1022" s="1">
        <v>3600000</v>
      </c>
    </row>
    <row r="1023" spans="1:22" x14ac:dyDescent="0.25">
      <c r="A1023" s="11">
        <f t="shared" si="87"/>
        <v>41155</v>
      </c>
      <c r="B1023" s="1">
        <v>4</v>
      </c>
      <c r="C1023" s="1" t="s">
        <v>171</v>
      </c>
      <c r="D1023" s="1">
        <v>15</v>
      </c>
      <c r="E1023" s="1" t="s">
        <v>203</v>
      </c>
      <c r="F1023" s="1">
        <v>23</v>
      </c>
      <c r="G1023" s="1">
        <v>4</v>
      </c>
      <c r="H1023" s="1">
        <v>3</v>
      </c>
      <c r="I1023" s="1">
        <v>50</v>
      </c>
      <c r="K1023" s="1">
        <f>最重要的表!AD76</f>
        <v>80670</v>
      </c>
      <c r="L1023" s="1">
        <f>最重要的表!AE76</f>
        <v>6173</v>
      </c>
      <c r="M1023" s="1">
        <f>最重要的表!AF76</f>
        <v>3859</v>
      </c>
      <c r="N1023" s="1">
        <f>最重要的表!AG76</f>
        <v>1242</v>
      </c>
      <c r="O1023" s="1">
        <f>最重要的表!AH76</f>
        <v>95</v>
      </c>
      <c r="P1023" s="1">
        <f>最重要的表!AI76</f>
        <v>60</v>
      </c>
      <c r="Q1023" s="1">
        <f t="shared" si="84"/>
        <v>178788</v>
      </c>
      <c r="R1023" s="1">
        <f t="shared" si="85"/>
        <v>13678</v>
      </c>
      <c r="S1023" s="1">
        <f t="shared" si="86"/>
        <v>8599</v>
      </c>
      <c r="T1023" s="1">
        <v>18600</v>
      </c>
      <c r="U1023" s="1">
        <v>0</v>
      </c>
      <c r="V1023" s="1">
        <v>4000000</v>
      </c>
    </row>
    <row r="1024" spans="1:22" x14ac:dyDescent="0.25">
      <c r="A1024" s="11">
        <f t="shared" si="87"/>
        <v>41161</v>
      </c>
      <c r="B1024" s="1">
        <v>4</v>
      </c>
      <c r="C1024" s="1" t="s">
        <v>171</v>
      </c>
      <c r="D1024" s="1">
        <v>15</v>
      </c>
      <c r="E1024" s="1" t="s">
        <v>204</v>
      </c>
      <c r="F1024" s="1">
        <v>24</v>
      </c>
      <c r="G1024" s="1">
        <v>4</v>
      </c>
      <c r="H1024" s="1">
        <v>4</v>
      </c>
      <c r="I1024" s="1">
        <v>60</v>
      </c>
      <c r="K1024" s="1">
        <f>最重要的表!AD77</f>
        <v>84160</v>
      </c>
      <c r="L1024" s="1">
        <f>最重要的表!AE77</f>
        <v>6440</v>
      </c>
      <c r="M1024" s="1">
        <f>最重要的表!AF77</f>
        <v>4025</v>
      </c>
      <c r="N1024" s="1">
        <f>最重要的表!AG77</f>
        <v>1307</v>
      </c>
      <c r="O1024" s="1">
        <f>最重要的表!AH77</f>
        <v>100</v>
      </c>
      <c r="P1024" s="1">
        <f>最重要的表!AI77</f>
        <v>63</v>
      </c>
      <c r="Q1024" s="1">
        <f t="shared" si="84"/>
        <v>187413</v>
      </c>
      <c r="R1024" s="1">
        <f t="shared" si="85"/>
        <v>14340</v>
      </c>
      <c r="S1024" s="1">
        <f t="shared" si="86"/>
        <v>9002</v>
      </c>
      <c r="T1024" s="1">
        <v>20100</v>
      </c>
      <c r="U1024" s="1">
        <v>8</v>
      </c>
      <c r="V1024" s="1">
        <v>4400000</v>
      </c>
    </row>
    <row r="1025" spans="1:22" x14ac:dyDescent="0.25">
      <c r="A1025" s="11">
        <f t="shared" si="87"/>
        <v>41162</v>
      </c>
      <c r="B1025" s="1">
        <v>4</v>
      </c>
      <c r="C1025" s="1" t="s">
        <v>171</v>
      </c>
      <c r="D1025" s="1">
        <v>15</v>
      </c>
      <c r="E1025" s="1" t="s">
        <v>205</v>
      </c>
      <c r="F1025" s="1">
        <v>25</v>
      </c>
      <c r="G1025" s="1">
        <v>5</v>
      </c>
      <c r="H1025" s="1">
        <v>0</v>
      </c>
      <c r="I1025" s="1">
        <v>60</v>
      </c>
      <c r="K1025" s="6">
        <f>最重要的表!AD78</f>
        <v>93399</v>
      </c>
      <c r="L1025" s="7">
        <f>最重要的表!AE78</f>
        <v>7147</v>
      </c>
      <c r="M1025" s="8">
        <f>最重要的表!AF78</f>
        <v>4467</v>
      </c>
      <c r="N1025" s="6">
        <f>最重要的表!AG78</f>
        <v>1438</v>
      </c>
      <c r="O1025" s="7">
        <f>最重要的表!AH78</f>
        <v>110</v>
      </c>
      <c r="P1025" s="8">
        <f>最重要的表!AI78</f>
        <v>69</v>
      </c>
      <c r="Q1025" s="6">
        <f t="shared" si="84"/>
        <v>207001</v>
      </c>
      <c r="R1025" s="7">
        <f t="shared" si="85"/>
        <v>15837</v>
      </c>
      <c r="S1025" s="8">
        <f t="shared" si="86"/>
        <v>9918</v>
      </c>
      <c r="T1025" s="6">
        <v>21600</v>
      </c>
      <c r="U1025" s="7">
        <v>0</v>
      </c>
      <c r="V1025" s="8">
        <v>4800000</v>
      </c>
    </row>
    <row r="1026" spans="1:22" x14ac:dyDescent="0.25">
      <c r="A1026" s="11">
        <f t="shared" si="87"/>
        <v>41163</v>
      </c>
      <c r="B1026" s="1">
        <v>4</v>
      </c>
      <c r="C1026" s="1" t="s">
        <v>171</v>
      </c>
      <c r="D1026" s="1">
        <v>15</v>
      </c>
      <c r="E1026" s="1" t="s">
        <v>206</v>
      </c>
      <c r="F1026" s="1">
        <v>26</v>
      </c>
      <c r="G1026" s="1">
        <v>5</v>
      </c>
      <c r="H1026" s="1">
        <v>1</v>
      </c>
      <c r="I1026" s="1">
        <v>60</v>
      </c>
      <c r="K1026" s="1">
        <f>最重要的表!AD79</f>
        <v>98038</v>
      </c>
      <c r="L1026" s="1">
        <f>最重要的表!AE79</f>
        <v>7502</v>
      </c>
      <c r="M1026" s="1">
        <f>最重要的表!AF79</f>
        <v>4689</v>
      </c>
      <c r="N1026" s="1">
        <f>最重要的表!AG79</f>
        <v>1516</v>
      </c>
      <c r="O1026" s="1">
        <f>最重要的表!AH79</f>
        <v>116</v>
      </c>
      <c r="P1026" s="1">
        <f>最重要的表!AI79</f>
        <v>73</v>
      </c>
      <c r="Q1026" s="1">
        <f t="shared" si="84"/>
        <v>217802</v>
      </c>
      <c r="R1026" s="1">
        <f t="shared" si="85"/>
        <v>16666</v>
      </c>
      <c r="S1026" s="1">
        <f t="shared" si="86"/>
        <v>10456</v>
      </c>
      <c r="T1026" s="1">
        <v>23400</v>
      </c>
      <c r="U1026" s="1">
        <v>0</v>
      </c>
      <c r="V1026" s="1">
        <v>5200000</v>
      </c>
    </row>
    <row r="1027" spans="1:22" x14ac:dyDescent="0.25">
      <c r="A1027" s="11">
        <f t="shared" si="87"/>
        <v>41164</v>
      </c>
      <c r="B1027" s="1">
        <v>4</v>
      </c>
      <c r="C1027" s="1" t="s">
        <v>171</v>
      </c>
      <c r="D1027" s="1">
        <v>15</v>
      </c>
      <c r="E1027" s="1" t="s">
        <v>207</v>
      </c>
      <c r="F1027" s="1">
        <v>27</v>
      </c>
      <c r="G1027" s="1">
        <v>5</v>
      </c>
      <c r="H1027" s="1">
        <v>2</v>
      </c>
      <c r="I1027" s="1">
        <v>60</v>
      </c>
      <c r="K1027" s="1">
        <f>最重要的表!AD80</f>
        <v>102664</v>
      </c>
      <c r="L1027" s="1">
        <f>最重要的表!AE80</f>
        <v>7856</v>
      </c>
      <c r="M1027" s="1">
        <f>最重要的表!AF80</f>
        <v>4910</v>
      </c>
      <c r="N1027" s="1">
        <f>最重要的表!AG80</f>
        <v>1595</v>
      </c>
      <c r="O1027" s="1">
        <f>最重要的表!AH80</f>
        <v>122</v>
      </c>
      <c r="P1027" s="1">
        <f>最重要的表!AI80</f>
        <v>77</v>
      </c>
      <c r="Q1027" s="1">
        <f t="shared" si="84"/>
        <v>228669</v>
      </c>
      <c r="R1027" s="1">
        <f t="shared" si="85"/>
        <v>17494</v>
      </c>
      <c r="S1027" s="1">
        <f t="shared" si="86"/>
        <v>10993</v>
      </c>
      <c r="T1027" s="1">
        <v>25200</v>
      </c>
      <c r="U1027" s="1">
        <v>0</v>
      </c>
      <c r="V1027" s="1">
        <v>5600000</v>
      </c>
    </row>
    <row r="1028" spans="1:22" x14ac:dyDescent="0.25">
      <c r="A1028" s="11">
        <f t="shared" si="87"/>
        <v>41165</v>
      </c>
      <c r="B1028" s="1">
        <v>4</v>
      </c>
      <c r="C1028" s="1" t="s">
        <v>171</v>
      </c>
      <c r="D1028" s="1">
        <v>15</v>
      </c>
      <c r="E1028" s="1" t="s">
        <v>208</v>
      </c>
      <c r="F1028" s="1">
        <v>28</v>
      </c>
      <c r="G1028" s="1">
        <v>5</v>
      </c>
      <c r="H1028" s="1">
        <v>3</v>
      </c>
      <c r="I1028" s="1">
        <v>60</v>
      </c>
      <c r="K1028" s="1">
        <f>最重要的表!AD81</f>
        <v>107303</v>
      </c>
      <c r="L1028" s="1">
        <f>最重要的表!AE81</f>
        <v>8211</v>
      </c>
      <c r="M1028" s="1">
        <f>最重要的表!AF81</f>
        <v>5132</v>
      </c>
      <c r="N1028" s="1">
        <f>最重要的表!AG81</f>
        <v>1673</v>
      </c>
      <c r="O1028" s="1">
        <f>最重要的表!AH81</f>
        <v>128</v>
      </c>
      <c r="P1028" s="1">
        <f>最重要的表!AI81</f>
        <v>80</v>
      </c>
      <c r="Q1028" s="1">
        <f t="shared" si="84"/>
        <v>239470</v>
      </c>
      <c r="R1028" s="1">
        <f t="shared" si="85"/>
        <v>18323</v>
      </c>
      <c r="S1028" s="1">
        <f t="shared" si="86"/>
        <v>11452</v>
      </c>
      <c r="T1028" s="1">
        <v>27000</v>
      </c>
      <c r="U1028" s="1">
        <v>0</v>
      </c>
      <c r="V1028" s="1">
        <v>6000000</v>
      </c>
    </row>
    <row r="1029" spans="1:22" x14ac:dyDescent="0.25">
      <c r="A1029" s="11">
        <f t="shared" si="87"/>
        <v>41171</v>
      </c>
      <c r="B1029" s="1">
        <v>4</v>
      </c>
      <c r="C1029" s="1" t="s">
        <v>171</v>
      </c>
      <c r="D1029" s="1">
        <v>15</v>
      </c>
      <c r="E1029" s="1" t="s">
        <v>209</v>
      </c>
      <c r="F1029" s="1">
        <v>29</v>
      </c>
      <c r="G1029" s="1">
        <v>5</v>
      </c>
      <c r="H1029" s="1">
        <v>4</v>
      </c>
      <c r="I1029" s="1">
        <v>70</v>
      </c>
      <c r="K1029" s="1">
        <f>最重要的表!AD82</f>
        <v>111943</v>
      </c>
      <c r="L1029" s="1">
        <f>最重要的表!AE82</f>
        <v>8566</v>
      </c>
      <c r="M1029" s="1">
        <f>最重要的表!AF82</f>
        <v>5354</v>
      </c>
      <c r="N1029" s="1">
        <f>最重要的表!AG82</f>
        <v>1752</v>
      </c>
      <c r="O1029" s="1">
        <f>最重要的表!AH82</f>
        <v>134</v>
      </c>
      <c r="P1029" s="1">
        <f>最重要的表!AI82</f>
        <v>84</v>
      </c>
      <c r="Q1029" s="1">
        <f t="shared" si="84"/>
        <v>250351</v>
      </c>
      <c r="R1029" s="1">
        <f t="shared" si="85"/>
        <v>19152</v>
      </c>
      <c r="S1029" s="1">
        <f t="shared" si="86"/>
        <v>11990</v>
      </c>
      <c r="T1029" s="1">
        <v>28800</v>
      </c>
      <c r="U1029" s="1">
        <v>10</v>
      </c>
      <c r="V1029" s="1">
        <v>6400000</v>
      </c>
    </row>
    <row r="1030" spans="1:22" x14ac:dyDescent="0.25">
      <c r="A1030" s="11">
        <f t="shared" si="87"/>
        <v>41172</v>
      </c>
      <c r="B1030" s="1">
        <v>4</v>
      </c>
      <c r="C1030" s="1" t="s">
        <v>171</v>
      </c>
      <c r="D1030" s="1">
        <v>15</v>
      </c>
      <c r="E1030" s="1" t="s">
        <v>395</v>
      </c>
      <c r="F1030" s="1">
        <v>30</v>
      </c>
      <c r="G1030" s="1">
        <v>6</v>
      </c>
      <c r="H1030" s="1">
        <v>0</v>
      </c>
      <c r="I1030" s="1">
        <v>70</v>
      </c>
      <c r="K1030" s="6">
        <f>最重要的表!AD83</f>
        <v>124227</v>
      </c>
      <c r="L1030" s="7">
        <f>最重要的表!AE83</f>
        <v>9506</v>
      </c>
      <c r="M1030" s="8">
        <f>最重要的表!AF83</f>
        <v>5942</v>
      </c>
      <c r="N1030" s="6">
        <f>最重要的表!AG83</f>
        <v>1922</v>
      </c>
      <c r="O1030" s="7">
        <f>最重要的表!AH83</f>
        <v>147</v>
      </c>
      <c r="P1030" s="8">
        <f>最重要的表!AI83</f>
        <v>92</v>
      </c>
      <c r="Q1030" s="6">
        <f t="shared" si="84"/>
        <v>276065</v>
      </c>
      <c r="R1030" s="7">
        <f t="shared" si="85"/>
        <v>21119</v>
      </c>
      <c r="S1030" s="8">
        <f t="shared" si="86"/>
        <v>13210</v>
      </c>
      <c r="T1030" s="1">
        <v>30600</v>
      </c>
      <c r="U1030" s="1">
        <v>0</v>
      </c>
      <c r="V1030" s="8">
        <v>6800000</v>
      </c>
    </row>
    <row r="1031" spans="1:22" x14ac:dyDescent="0.25">
      <c r="A1031" s="11">
        <f t="shared" si="87"/>
        <v>41173</v>
      </c>
      <c r="B1031" s="1">
        <v>4</v>
      </c>
      <c r="C1031" s="1" t="s">
        <v>171</v>
      </c>
      <c r="D1031" s="1">
        <v>15</v>
      </c>
      <c r="E1031" s="1" t="s">
        <v>501</v>
      </c>
      <c r="F1031" s="1">
        <v>31</v>
      </c>
      <c r="G1031" s="1">
        <v>6</v>
      </c>
      <c r="H1031" s="1">
        <v>1</v>
      </c>
      <c r="I1031" s="1">
        <v>70</v>
      </c>
      <c r="K1031" s="1">
        <f>最重要的表!AD84</f>
        <v>130382</v>
      </c>
      <c r="L1031" s="1">
        <f>最重要的表!AE84</f>
        <v>9977</v>
      </c>
      <c r="M1031" s="1">
        <f>最重要的表!AF84</f>
        <v>6236</v>
      </c>
      <c r="N1031" s="1">
        <f>最重要的表!AG84</f>
        <v>2013</v>
      </c>
      <c r="O1031" s="1">
        <f>最重要的表!AH84</f>
        <v>154</v>
      </c>
      <c r="P1031" s="1">
        <f>最重要的表!AI84</f>
        <v>97</v>
      </c>
      <c r="Q1031" s="1">
        <f t="shared" si="84"/>
        <v>289409</v>
      </c>
      <c r="R1031" s="1">
        <f t="shared" si="85"/>
        <v>22143</v>
      </c>
      <c r="S1031" s="1">
        <f t="shared" si="86"/>
        <v>13899</v>
      </c>
      <c r="T1031" s="1">
        <v>32400</v>
      </c>
      <c r="U1031" s="1">
        <v>0</v>
      </c>
      <c r="V1031" s="1">
        <v>7200000</v>
      </c>
    </row>
    <row r="1032" spans="1:22" x14ac:dyDescent="0.25">
      <c r="A1032" s="11">
        <f t="shared" si="87"/>
        <v>41174</v>
      </c>
      <c r="B1032" s="1">
        <v>4</v>
      </c>
      <c r="C1032" s="1" t="s">
        <v>171</v>
      </c>
      <c r="D1032" s="1">
        <v>15</v>
      </c>
      <c r="E1032" s="1" t="s">
        <v>502</v>
      </c>
      <c r="F1032" s="1">
        <v>32</v>
      </c>
      <c r="G1032" s="1">
        <v>6</v>
      </c>
      <c r="H1032" s="1">
        <v>2</v>
      </c>
      <c r="I1032" s="1">
        <v>70</v>
      </c>
      <c r="K1032" s="1">
        <f>最重要的表!AD85</f>
        <v>136537</v>
      </c>
      <c r="L1032" s="1">
        <f>最重要的表!AE85</f>
        <v>10448</v>
      </c>
      <c r="M1032" s="1">
        <f>最重要的表!AF85</f>
        <v>6530</v>
      </c>
      <c r="N1032" s="1">
        <f>最重要的表!AG85</f>
        <v>2118</v>
      </c>
      <c r="O1032" s="1">
        <f>最重要的表!AH85</f>
        <v>162</v>
      </c>
      <c r="P1032" s="1">
        <f>最重要的表!AI85</f>
        <v>102</v>
      </c>
      <c r="Q1032" s="1">
        <f t="shared" si="84"/>
        <v>303859</v>
      </c>
      <c r="R1032" s="1">
        <f t="shared" si="85"/>
        <v>23246</v>
      </c>
      <c r="S1032" s="1">
        <f t="shared" si="86"/>
        <v>14588</v>
      </c>
      <c r="T1032" s="1">
        <v>34200</v>
      </c>
      <c r="U1032" s="1">
        <v>0</v>
      </c>
      <c r="V1032" s="1">
        <v>7600000</v>
      </c>
    </row>
    <row r="1033" spans="1:22" x14ac:dyDescent="0.25">
      <c r="A1033" s="11">
        <f t="shared" si="87"/>
        <v>41175</v>
      </c>
      <c r="B1033" s="1">
        <v>4</v>
      </c>
      <c r="C1033" s="1" t="s">
        <v>171</v>
      </c>
      <c r="D1033" s="1">
        <v>15</v>
      </c>
      <c r="E1033" s="1" t="s">
        <v>503</v>
      </c>
      <c r="F1033" s="1">
        <v>33</v>
      </c>
      <c r="G1033" s="1">
        <v>6</v>
      </c>
      <c r="H1033" s="1">
        <v>3</v>
      </c>
      <c r="I1033" s="1">
        <v>70</v>
      </c>
      <c r="K1033" s="1">
        <f>最重要的表!AD86</f>
        <v>142679</v>
      </c>
      <c r="L1033" s="1">
        <f>最重要的表!AE86</f>
        <v>10918</v>
      </c>
      <c r="M1033" s="1">
        <f>最重要的表!AF86</f>
        <v>6824</v>
      </c>
      <c r="N1033" s="1">
        <f>最重要的表!AG86</f>
        <v>2222</v>
      </c>
      <c r="O1033" s="1">
        <f>最重要的表!AH86</f>
        <v>170</v>
      </c>
      <c r="P1033" s="1">
        <f>最重要的表!AI86</f>
        <v>107</v>
      </c>
      <c r="Q1033" s="1">
        <f t="shared" si="84"/>
        <v>318217</v>
      </c>
      <c r="R1033" s="1">
        <f t="shared" si="85"/>
        <v>24348</v>
      </c>
      <c r="S1033" s="1">
        <f t="shared" si="86"/>
        <v>15277</v>
      </c>
      <c r="T1033" s="1">
        <v>36000</v>
      </c>
      <c r="U1033" s="1">
        <v>0</v>
      </c>
      <c r="V1033" s="1">
        <v>8000000</v>
      </c>
    </row>
    <row r="1034" spans="1:22" x14ac:dyDescent="0.25">
      <c r="A1034" s="11">
        <f t="shared" si="87"/>
        <v>41181</v>
      </c>
      <c r="B1034" s="1">
        <v>4</v>
      </c>
      <c r="C1034" s="1" t="s">
        <v>171</v>
      </c>
      <c r="D1034" s="1">
        <v>15</v>
      </c>
      <c r="E1034" s="1" t="s">
        <v>504</v>
      </c>
      <c r="F1034" s="1">
        <v>34</v>
      </c>
      <c r="G1034" s="1">
        <v>6</v>
      </c>
      <c r="H1034" s="1">
        <v>4</v>
      </c>
      <c r="I1034" s="1">
        <v>80</v>
      </c>
      <c r="K1034" s="1">
        <f>最重要的表!AD87</f>
        <v>148834</v>
      </c>
      <c r="L1034" s="1">
        <f>最重要的表!AE87</f>
        <v>11389</v>
      </c>
      <c r="M1034" s="1">
        <f>最重要的表!AF87</f>
        <v>7119</v>
      </c>
      <c r="N1034" s="1">
        <f>最重要的表!AG87</f>
        <v>2314</v>
      </c>
      <c r="O1034" s="1">
        <f>最重要的表!AH87</f>
        <v>177</v>
      </c>
      <c r="P1034" s="1">
        <f>最重要的表!AI87</f>
        <v>111</v>
      </c>
      <c r="Q1034" s="1">
        <f t="shared" si="84"/>
        <v>331640</v>
      </c>
      <c r="R1034" s="1">
        <f t="shared" si="85"/>
        <v>25372</v>
      </c>
      <c r="S1034" s="1">
        <f t="shared" si="86"/>
        <v>15888</v>
      </c>
      <c r="T1034" s="1">
        <v>36600</v>
      </c>
      <c r="U1034" s="1">
        <v>12</v>
      </c>
      <c r="V1034" s="1">
        <v>8000000</v>
      </c>
    </row>
    <row r="1035" spans="1:22" x14ac:dyDescent="0.25">
      <c r="A1035" s="11">
        <f t="shared" si="87"/>
        <v>41182</v>
      </c>
      <c r="B1035" s="1">
        <v>4</v>
      </c>
      <c r="C1035" s="1" t="s">
        <v>171</v>
      </c>
      <c r="D1035" s="1">
        <v>15</v>
      </c>
      <c r="E1035" s="1" t="s">
        <v>505</v>
      </c>
      <c r="F1035" s="1">
        <v>35</v>
      </c>
      <c r="G1035" s="1">
        <v>7</v>
      </c>
      <c r="H1035" s="1">
        <v>0</v>
      </c>
      <c r="I1035" s="1">
        <v>80</v>
      </c>
      <c r="K1035" s="6">
        <f>最重要的表!AD88</f>
        <v>165222</v>
      </c>
      <c r="L1035" s="7">
        <f>最重要的表!AE88</f>
        <v>12643</v>
      </c>
      <c r="M1035" s="8">
        <f>最重要的表!AF88</f>
        <v>7902</v>
      </c>
      <c r="N1035" s="6">
        <f>最重要的表!AG88</f>
        <v>2549</v>
      </c>
      <c r="O1035" s="7">
        <f>最重要的表!AH88</f>
        <v>195</v>
      </c>
      <c r="P1035" s="8">
        <f>最重要的表!AI88</f>
        <v>122</v>
      </c>
      <c r="Q1035" s="6">
        <f t="shared" si="84"/>
        <v>366593</v>
      </c>
      <c r="R1035" s="7">
        <f t="shared" si="85"/>
        <v>28048</v>
      </c>
      <c r="S1035" s="8">
        <f t="shared" si="86"/>
        <v>17540</v>
      </c>
      <c r="T1035" s="1">
        <v>37200</v>
      </c>
      <c r="U1035" s="1">
        <v>0</v>
      </c>
      <c r="V1035" s="1">
        <v>8100000</v>
      </c>
    </row>
    <row r="1036" spans="1:22" x14ac:dyDescent="0.25">
      <c r="A1036" s="11">
        <f t="shared" si="87"/>
        <v>41183</v>
      </c>
      <c r="B1036" s="1">
        <v>4</v>
      </c>
      <c r="C1036" s="1" t="s">
        <v>171</v>
      </c>
      <c r="D1036" s="1">
        <v>15</v>
      </c>
      <c r="E1036" s="1" t="s">
        <v>506</v>
      </c>
      <c r="F1036" s="1">
        <v>36</v>
      </c>
      <c r="G1036" s="1">
        <v>7</v>
      </c>
      <c r="H1036" s="1">
        <v>1</v>
      </c>
      <c r="I1036" s="1">
        <v>80</v>
      </c>
      <c r="K1036" s="1">
        <f>最重要的表!AD89</f>
        <v>173415</v>
      </c>
      <c r="L1036" s="1">
        <f>最重要的表!AE89</f>
        <v>13270</v>
      </c>
      <c r="M1036" s="1">
        <f>最重要的表!AF89</f>
        <v>8294</v>
      </c>
      <c r="N1036" s="1">
        <f>最重要的表!AG89</f>
        <v>2693</v>
      </c>
      <c r="O1036" s="1">
        <f>最重要的表!AH89</f>
        <v>206</v>
      </c>
      <c r="P1036" s="1">
        <f>最重要的表!AI89</f>
        <v>129</v>
      </c>
      <c r="Q1036" s="1">
        <f t="shared" si="84"/>
        <v>386162</v>
      </c>
      <c r="R1036" s="1">
        <f t="shared" si="85"/>
        <v>29544</v>
      </c>
      <c r="S1036" s="1">
        <f t="shared" si="86"/>
        <v>18485</v>
      </c>
      <c r="T1036" s="1">
        <v>37800</v>
      </c>
      <c r="U1036" s="1">
        <v>0</v>
      </c>
      <c r="V1036" s="1">
        <v>8200000</v>
      </c>
    </row>
    <row r="1037" spans="1:22" x14ac:dyDescent="0.25">
      <c r="A1037" s="11">
        <f t="shared" si="87"/>
        <v>41184</v>
      </c>
      <c r="B1037" s="1">
        <v>4</v>
      </c>
      <c r="C1037" s="1" t="s">
        <v>171</v>
      </c>
      <c r="D1037" s="1">
        <v>15</v>
      </c>
      <c r="E1037" s="1" t="s">
        <v>507</v>
      </c>
      <c r="F1037" s="1">
        <v>37</v>
      </c>
      <c r="G1037" s="1">
        <v>7</v>
      </c>
      <c r="H1037" s="1">
        <v>2</v>
      </c>
      <c r="I1037" s="1">
        <v>80</v>
      </c>
      <c r="K1037" s="1">
        <f>最重要的表!AD90</f>
        <v>181596</v>
      </c>
      <c r="L1037" s="1">
        <f>最重要的表!AE90</f>
        <v>13896</v>
      </c>
      <c r="M1037" s="1">
        <f>最重要的表!AF90</f>
        <v>8685</v>
      </c>
      <c r="N1037" s="1">
        <f>最重要的表!AG90</f>
        <v>2823</v>
      </c>
      <c r="O1037" s="1">
        <f>最重要的表!AH90</f>
        <v>216</v>
      </c>
      <c r="P1037" s="1">
        <f>最重要的表!AI90</f>
        <v>135</v>
      </c>
      <c r="Q1037" s="1">
        <f t="shared" si="84"/>
        <v>404613</v>
      </c>
      <c r="R1037" s="1">
        <f t="shared" si="85"/>
        <v>30960</v>
      </c>
      <c r="S1037" s="1">
        <f t="shared" si="86"/>
        <v>19350</v>
      </c>
      <c r="T1037" s="1">
        <v>38400</v>
      </c>
      <c r="U1037" s="1">
        <v>0</v>
      </c>
      <c r="V1037" s="1">
        <v>8300000</v>
      </c>
    </row>
    <row r="1038" spans="1:22" x14ac:dyDescent="0.25">
      <c r="A1038" s="11">
        <f t="shared" si="87"/>
        <v>41185</v>
      </c>
      <c r="B1038" s="1">
        <v>4</v>
      </c>
      <c r="C1038" s="1" t="s">
        <v>171</v>
      </c>
      <c r="D1038" s="1">
        <v>15</v>
      </c>
      <c r="E1038" s="1" t="s">
        <v>508</v>
      </c>
      <c r="F1038" s="1">
        <v>38</v>
      </c>
      <c r="G1038" s="1">
        <v>7</v>
      </c>
      <c r="H1038" s="1">
        <v>3</v>
      </c>
      <c r="I1038" s="1">
        <v>80</v>
      </c>
      <c r="K1038" s="1">
        <f>最重要的表!AD91</f>
        <v>189777</v>
      </c>
      <c r="L1038" s="1">
        <f>最重要的表!AE91</f>
        <v>14522</v>
      </c>
      <c r="M1038" s="1">
        <f>最重要的表!AF91</f>
        <v>9077</v>
      </c>
      <c r="N1038" s="1">
        <f>最重要的表!AG91</f>
        <v>2954</v>
      </c>
      <c r="O1038" s="1">
        <f>最重要的表!AH91</f>
        <v>226</v>
      </c>
      <c r="P1038" s="1">
        <f>最重要的表!AI91</f>
        <v>142</v>
      </c>
      <c r="Q1038" s="1">
        <f t="shared" si="84"/>
        <v>423143</v>
      </c>
      <c r="R1038" s="1">
        <f t="shared" si="85"/>
        <v>32376</v>
      </c>
      <c r="S1038" s="1">
        <f t="shared" si="86"/>
        <v>20295</v>
      </c>
      <c r="T1038" s="1">
        <v>39000</v>
      </c>
      <c r="U1038" s="1">
        <v>0</v>
      </c>
      <c r="V1038" s="1">
        <v>8400000</v>
      </c>
    </row>
    <row r="1039" spans="1:22" x14ac:dyDescent="0.25">
      <c r="A1039" s="11">
        <f t="shared" si="87"/>
        <v>41191</v>
      </c>
      <c r="B1039" s="1">
        <v>4</v>
      </c>
      <c r="C1039" s="1" t="s">
        <v>171</v>
      </c>
      <c r="D1039" s="1">
        <v>15</v>
      </c>
      <c r="E1039" s="1" t="s">
        <v>509</v>
      </c>
      <c r="F1039" s="1">
        <v>39</v>
      </c>
      <c r="G1039" s="1">
        <v>7</v>
      </c>
      <c r="H1039" s="1">
        <v>4</v>
      </c>
      <c r="I1039" s="1">
        <v>84</v>
      </c>
      <c r="K1039" s="1">
        <f>最重要的表!AD92</f>
        <v>197957</v>
      </c>
      <c r="L1039" s="1">
        <f>最重要的表!AE92</f>
        <v>15148</v>
      </c>
      <c r="M1039" s="1">
        <f>最重要的表!AF92</f>
        <v>9468</v>
      </c>
      <c r="N1039" s="1">
        <f>最重要的表!AG92</f>
        <v>3085</v>
      </c>
      <c r="O1039" s="1">
        <f>最重要的表!AH92</f>
        <v>236</v>
      </c>
      <c r="P1039" s="1">
        <f>最重要的表!AI92</f>
        <v>148</v>
      </c>
      <c r="Q1039" s="1">
        <f t="shared" si="84"/>
        <v>441672</v>
      </c>
      <c r="R1039" s="1">
        <f t="shared" si="85"/>
        <v>33792</v>
      </c>
      <c r="S1039" s="1">
        <f t="shared" si="86"/>
        <v>21160</v>
      </c>
      <c r="T1039" s="1">
        <v>39600</v>
      </c>
      <c r="U1039" s="1">
        <v>14</v>
      </c>
      <c r="V1039" s="1">
        <v>8500000</v>
      </c>
    </row>
    <row r="1040" spans="1:22" x14ac:dyDescent="0.25">
      <c r="A1040" s="11">
        <f t="shared" si="87"/>
        <v>41192</v>
      </c>
      <c r="B1040" s="1">
        <v>4</v>
      </c>
      <c r="C1040" s="1" t="s">
        <v>171</v>
      </c>
      <c r="D1040" s="1">
        <v>15</v>
      </c>
      <c r="E1040" s="1" t="s">
        <v>510</v>
      </c>
      <c r="F1040" s="1">
        <v>40</v>
      </c>
      <c r="G1040" s="1">
        <v>8</v>
      </c>
      <c r="H1040" s="1">
        <v>0</v>
      </c>
      <c r="I1040" s="1">
        <v>84</v>
      </c>
      <c r="K1040" s="6">
        <f>最重要的表!AD93</f>
        <v>219755</v>
      </c>
      <c r="L1040" s="7">
        <f>最重要的表!AE93</f>
        <v>16816</v>
      </c>
      <c r="M1040" s="8">
        <f>最重要的表!AF93</f>
        <v>10510</v>
      </c>
      <c r="N1040" s="6">
        <f>最重要的表!AG93</f>
        <v>3398</v>
      </c>
      <c r="O1040" s="7">
        <f>最重要的表!AH93</f>
        <v>260</v>
      </c>
      <c r="P1040" s="8">
        <f>最重要的表!AI93</f>
        <v>163</v>
      </c>
      <c r="Q1040" s="6">
        <f t="shared" si="84"/>
        <v>488197</v>
      </c>
      <c r="R1040" s="7">
        <f t="shared" si="85"/>
        <v>37356</v>
      </c>
      <c r="S1040" s="8">
        <f t="shared" si="86"/>
        <v>23387</v>
      </c>
      <c r="T1040" s="1">
        <v>40200</v>
      </c>
      <c r="U1040" s="1">
        <v>0</v>
      </c>
      <c r="V1040" s="1">
        <v>8600000</v>
      </c>
    </row>
    <row r="1041" spans="1:22" x14ac:dyDescent="0.25">
      <c r="A1041" s="11">
        <f t="shared" si="87"/>
        <v>41193</v>
      </c>
      <c r="B1041" s="1">
        <v>4</v>
      </c>
      <c r="C1041" s="1" t="s">
        <v>171</v>
      </c>
      <c r="D1041" s="1">
        <v>15</v>
      </c>
      <c r="E1041" s="1" t="s">
        <v>511</v>
      </c>
      <c r="F1041" s="1">
        <v>41</v>
      </c>
      <c r="G1041" s="1">
        <v>8</v>
      </c>
      <c r="H1041" s="1">
        <v>1</v>
      </c>
      <c r="I1041" s="1">
        <v>84</v>
      </c>
      <c r="K1041" s="1">
        <f>最重要的表!AD94</f>
        <v>230641</v>
      </c>
      <c r="L1041" s="1">
        <f>最重要的表!AE94</f>
        <v>17649</v>
      </c>
      <c r="M1041" s="1">
        <f>最重要的表!AF94</f>
        <v>11031</v>
      </c>
      <c r="N1041" s="1">
        <f>最重要的表!AG94</f>
        <v>3581</v>
      </c>
      <c r="O1041" s="1">
        <f>最重要的表!AH94</f>
        <v>274</v>
      </c>
      <c r="P1041" s="1">
        <f>最重要的表!AI94</f>
        <v>172</v>
      </c>
      <c r="Q1041" s="1">
        <f t="shared" si="84"/>
        <v>513540</v>
      </c>
      <c r="R1041" s="1">
        <f t="shared" si="85"/>
        <v>39295</v>
      </c>
      <c r="S1041" s="1">
        <f t="shared" si="86"/>
        <v>24619</v>
      </c>
      <c r="T1041" s="1">
        <v>40800</v>
      </c>
      <c r="U1041" s="1">
        <v>0</v>
      </c>
      <c r="V1041" s="1">
        <v>8700000</v>
      </c>
    </row>
    <row r="1042" spans="1:22" x14ac:dyDescent="0.25">
      <c r="A1042" s="11">
        <f t="shared" si="87"/>
        <v>41194</v>
      </c>
      <c r="B1042" s="1">
        <v>4</v>
      </c>
      <c r="C1042" s="1" t="s">
        <v>171</v>
      </c>
      <c r="D1042" s="1">
        <v>15</v>
      </c>
      <c r="E1042" s="1" t="s">
        <v>512</v>
      </c>
      <c r="F1042" s="1">
        <v>42</v>
      </c>
      <c r="G1042" s="1">
        <v>8</v>
      </c>
      <c r="H1042" s="1">
        <v>2</v>
      </c>
      <c r="I1042" s="1">
        <v>84</v>
      </c>
      <c r="K1042" s="1">
        <f>最重要的表!AD95</f>
        <v>241527</v>
      </c>
      <c r="L1042" s="1">
        <f>最重要的表!AE95</f>
        <v>18482</v>
      </c>
      <c r="M1042" s="1">
        <f>最重要的表!AF95</f>
        <v>11552</v>
      </c>
      <c r="N1042" s="1">
        <f>最重要的表!AG95</f>
        <v>3764</v>
      </c>
      <c r="O1042" s="1">
        <f>最重要的表!AH95</f>
        <v>288</v>
      </c>
      <c r="P1042" s="1">
        <f>最重要的表!AI95</f>
        <v>180</v>
      </c>
      <c r="Q1042" s="1">
        <f t="shared" si="84"/>
        <v>538883</v>
      </c>
      <c r="R1042" s="1">
        <f t="shared" si="85"/>
        <v>41234</v>
      </c>
      <c r="S1042" s="1">
        <f t="shared" si="86"/>
        <v>25772</v>
      </c>
      <c r="T1042" s="1">
        <v>41400</v>
      </c>
      <c r="U1042" s="1">
        <v>0</v>
      </c>
      <c r="V1042" s="1">
        <v>8800000</v>
      </c>
    </row>
    <row r="1043" spans="1:22" x14ac:dyDescent="0.25">
      <c r="A1043" s="11">
        <f t="shared" si="87"/>
        <v>41195</v>
      </c>
      <c r="B1043" s="1">
        <v>4</v>
      </c>
      <c r="C1043" s="1" t="s">
        <v>171</v>
      </c>
      <c r="D1043" s="1">
        <v>15</v>
      </c>
      <c r="E1043" s="1" t="s">
        <v>513</v>
      </c>
      <c r="F1043" s="1">
        <v>43</v>
      </c>
      <c r="G1043" s="1">
        <v>8</v>
      </c>
      <c r="H1043" s="1">
        <v>3</v>
      </c>
      <c r="I1043" s="1">
        <v>84</v>
      </c>
      <c r="K1043" s="1">
        <f>最重要的表!AD96</f>
        <v>252412</v>
      </c>
      <c r="L1043" s="1">
        <f>最重要的表!AE96</f>
        <v>19315</v>
      </c>
      <c r="M1043" s="1">
        <f>最重要的表!AF96</f>
        <v>12072</v>
      </c>
      <c r="N1043" s="1">
        <f>最重要的表!AG96</f>
        <v>3934</v>
      </c>
      <c r="O1043" s="1">
        <f>最重要的表!AH96</f>
        <v>301</v>
      </c>
      <c r="P1043" s="1">
        <f>最重要的表!AI96</f>
        <v>189</v>
      </c>
      <c r="Q1043" s="1">
        <f t="shared" si="84"/>
        <v>563198</v>
      </c>
      <c r="R1043" s="1">
        <f t="shared" si="85"/>
        <v>43094</v>
      </c>
      <c r="S1043" s="1">
        <f t="shared" si="86"/>
        <v>27003</v>
      </c>
      <c r="T1043" s="1">
        <v>42000</v>
      </c>
      <c r="U1043" s="1">
        <v>0</v>
      </c>
      <c r="V1043" s="1">
        <v>8900000</v>
      </c>
    </row>
    <row r="1044" spans="1:22" x14ac:dyDescent="0.25">
      <c r="A1044" s="11">
        <f t="shared" si="87"/>
        <v>41201</v>
      </c>
      <c r="B1044" s="1">
        <v>4</v>
      </c>
      <c r="C1044" s="1" t="s">
        <v>171</v>
      </c>
      <c r="D1044" s="1">
        <v>15</v>
      </c>
      <c r="E1044" s="1" t="s">
        <v>514</v>
      </c>
      <c r="F1044" s="1">
        <v>44</v>
      </c>
      <c r="G1044" s="1">
        <v>8</v>
      </c>
      <c r="H1044" s="1">
        <v>4</v>
      </c>
      <c r="I1044" s="1">
        <v>87</v>
      </c>
      <c r="K1044" s="1">
        <f>最重要的表!AD97</f>
        <v>263298</v>
      </c>
      <c r="L1044" s="1">
        <f>最重要的表!AE97</f>
        <v>20148</v>
      </c>
      <c r="M1044" s="1">
        <f>最重要的表!AF97</f>
        <v>12593</v>
      </c>
      <c r="N1044" s="1">
        <f>最重要的表!AG97</f>
        <v>4117</v>
      </c>
      <c r="O1044" s="1">
        <f>最重要的表!AH97</f>
        <v>315</v>
      </c>
      <c r="P1044" s="1">
        <f>最重要的表!AI97</f>
        <v>197</v>
      </c>
      <c r="Q1044" s="1">
        <f t="shared" si="84"/>
        <v>588541</v>
      </c>
      <c r="R1044" s="1">
        <f t="shared" si="85"/>
        <v>45033</v>
      </c>
      <c r="S1044" s="1">
        <f t="shared" si="86"/>
        <v>28156</v>
      </c>
      <c r="T1044" s="1">
        <v>42600</v>
      </c>
      <c r="U1044" s="1">
        <v>16</v>
      </c>
      <c r="V1044" s="1">
        <v>9000000</v>
      </c>
    </row>
    <row r="1045" spans="1:22" x14ac:dyDescent="0.25">
      <c r="A1045" s="11">
        <f t="shared" si="87"/>
        <v>41202</v>
      </c>
      <c r="B1045" s="1">
        <v>4</v>
      </c>
      <c r="C1045" s="1" t="s">
        <v>171</v>
      </c>
      <c r="D1045" s="1">
        <v>15</v>
      </c>
      <c r="E1045" s="1" t="s">
        <v>515</v>
      </c>
      <c r="F1045" s="1">
        <v>45</v>
      </c>
      <c r="G1045" s="1">
        <v>9</v>
      </c>
      <c r="H1045" s="1">
        <v>0</v>
      </c>
      <c r="I1045" s="1">
        <v>87</v>
      </c>
      <c r="K1045" s="6">
        <f>最重要的表!AD98</f>
        <v>292283</v>
      </c>
      <c r="L1045" s="7">
        <f>最重要的表!AE98</f>
        <v>22366</v>
      </c>
      <c r="M1045" s="8">
        <f>最重要的表!AF98</f>
        <v>13979</v>
      </c>
      <c r="N1045" s="6">
        <f>最重要的表!AG98</f>
        <v>4535</v>
      </c>
      <c r="O1045" s="7">
        <f>最重要的表!AH98</f>
        <v>347</v>
      </c>
      <c r="P1045" s="8">
        <f>最重要的表!AI98</f>
        <v>217</v>
      </c>
      <c r="Q1045" s="6">
        <f t="shared" si="84"/>
        <v>650548</v>
      </c>
      <c r="R1045" s="7">
        <f t="shared" si="85"/>
        <v>49779</v>
      </c>
      <c r="S1045" s="8">
        <f t="shared" si="86"/>
        <v>31122</v>
      </c>
      <c r="T1045" s="1">
        <v>43200</v>
      </c>
      <c r="U1045" s="1">
        <v>0</v>
      </c>
      <c r="V1045" s="1">
        <v>9100000</v>
      </c>
    </row>
    <row r="1046" spans="1:22" x14ac:dyDescent="0.25">
      <c r="A1046" s="11">
        <f t="shared" si="87"/>
        <v>41203</v>
      </c>
      <c r="B1046" s="1">
        <v>4</v>
      </c>
      <c r="C1046" s="1" t="s">
        <v>171</v>
      </c>
      <c r="D1046" s="1">
        <v>15</v>
      </c>
      <c r="E1046" s="1" t="s">
        <v>516</v>
      </c>
      <c r="F1046" s="1">
        <v>46</v>
      </c>
      <c r="G1046" s="1">
        <v>9</v>
      </c>
      <c r="H1046" s="1">
        <v>1</v>
      </c>
      <c r="I1046" s="1">
        <v>87</v>
      </c>
      <c r="K1046" s="1">
        <f>最重要的表!AD99</f>
        <v>306750</v>
      </c>
      <c r="L1046" s="1">
        <f>最重要的表!AE99</f>
        <v>23473</v>
      </c>
      <c r="M1046" s="1">
        <f>最重要的表!AF99</f>
        <v>14671</v>
      </c>
      <c r="N1046" s="1">
        <f>最重要的表!AG99</f>
        <v>4757</v>
      </c>
      <c r="O1046" s="1">
        <f>最重要的表!AH99</f>
        <v>364</v>
      </c>
      <c r="P1046" s="1">
        <f>最重要的表!AI99</f>
        <v>228</v>
      </c>
      <c r="Q1046" s="1">
        <f t="shared" si="84"/>
        <v>682553</v>
      </c>
      <c r="R1046" s="1">
        <f t="shared" si="85"/>
        <v>52229</v>
      </c>
      <c r="S1046" s="1">
        <f t="shared" si="86"/>
        <v>32683</v>
      </c>
      <c r="T1046" s="1">
        <v>43800</v>
      </c>
      <c r="U1046" s="1">
        <v>0</v>
      </c>
      <c r="V1046" s="1">
        <v>9200000</v>
      </c>
    </row>
    <row r="1047" spans="1:22" x14ac:dyDescent="0.25">
      <c r="A1047" s="11">
        <f t="shared" si="87"/>
        <v>41204</v>
      </c>
      <c r="B1047" s="1">
        <v>4</v>
      </c>
      <c r="C1047" s="1" t="s">
        <v>171</v>
      </c>
      <c r="D1047" s="1">
        <v>15</v>
      </c>
      <c r="E1047" s="1" t="s">
        <v>517</v>
      </c>
      <c r="F1047" s="1">
        <v>47</v>
      </c>
      <c r="G1047" s="1">
        <v>9</v>
      </c>
      <c r="H1047" s="1">
        <v>2</v>
      </c>
      <c r="I1047" s="1">
        <v>87</v>
      </c>
      <c r="K1047" s="1">
        <f>最重要的表!AD100</f>
        <v>321229</v>
      </c>
      <c r="L1047" s="1">
        <f>最重要的表!AE100</f>
        <v>24581</v>
      </c>
      <c r="M1047" s="1">
        <f>最重要的表!AF100</f>
        <v>15364</v>
      </c>
      <c r="N1047" s="1">
        <f>最重要的表!AG100</f>
        <v>4993</v>
      </c>
      <c r="O1047" s="1">
        <f>最重要的表!AH100</f>
        <v>382</v>
      </c>
      <c r="P1047" s="1">
        <f>最重要的表!AI100</f>
        <v>239</v>
      </c>
      <c r="Q1047" s="1">
        <f t="shared" si="84"/>
        <v>715676</v>
      </c>
      <c r="R1047" s="1">
        <f t="shared" si="85"/>
        <v>54759</v>
      </c>
      <c r="S1047" s="1">
        <f t="shared" si="86"/>
        <v>34245</v>
      </c>
      <c r="T1047" s="1">
        <v>44400</v>
      </c>
      <c r="U1047" s="1">
        <v>0</v>
      </c>
      <c r="V1047" s="1">
        <v>9300000</v>
      </c>
    </row>
    <row r="1048" spans="1:22" x14ac:dyDescent="0.25">
      <c r="A1048" s="11">
        <f t="shared" si="87"/>
        <v>41205</v>
      </c>
      <c r="B1048" s="1">
        <v>4</v>
      </c>
      <c r="C1048" s="1" t="s">
        <v>171</v>
      </c>
      <c r="D1048" s="1">
        <v>15</v>
      </c>
      <c r="E1048" s="1" t="s">
        <v>518</v>
      </c>
      <c r="F1048" s="1">
        <v>48</v>
      </c>
      <c r="G1048" s="1">
        <v>9</v>
      </c>
      <c r="H1048" s="1">
        <v>3</v>
      </c>
      <c r="I1048" s="1">
        <v>87</v>
      </c>
      <c r="K1048" s="1">
        <f>最重要的表!AD101</f>
        <v>335696</v>
      </c>
      <c r="L1048" s="1">
        <f>最重要的表!AE101</f>
        <v>25688</v>
      </c>
      <c r="M1048" s="1">
        <f>最重要的表!AF101</f>
        <v>16055</v>
      </c>
      <c r="N1048" s="1">
        <f>最重要的表!AG101</f>
        <v>5228</v>
      </c>
      <c r="O1048" s="1">
        <f>最重要的表!AH101</f>
        <v>400</v>
      </c>
      <c r="P1048" s="1">
        <f>最重要的表!AI101</f>
        <v>250</v>
      </c>
      <c r="Q1048" s="1">
        <f t="shared" si="84"/>
        <v>748708</v>
      </c>
      <c r="R1048" s="1">
        <f t="shared" si="85"/>
        <v>57288</v>
      </c>
      <c r="S1048" s="1">
        <f t="shared" si="86"/>
        <v>35805</v>
      </c>
      <c r="T1048" s="1">
        <v>45000</v>
      </c>
      <c r="U1048" s="1">
        <v>0</v>
      </c>
      <c r="V1048" s="1">
        <v>9400000</v>
      </c>
    </row>
    <row r="1049" spans="1:22" x14ac:dyDescent="0.25">
      <c r="A1049" s="11">
        <f t="shared" si="87"/>
        <v>41211</v>
      </c>
      <c r="B1049" s="1">
        <v>4</v>
      </c>
      <c r="C1049" s="1" t="s">
        <v>171</v>
      </c>
      <c r="D1049" s="1">
        <v>15</v>
      </c>
      <c r="E1049" s="1" t="s">
        <v>519</v>
      </c>
      <c r="F1049" s="1">
        <v>49</v>
      </c>
      <c r="G1049" s="1">
        <v>9</v>
      </c>
      <c r="H1049" s="1">
        <v>4</v>
      </c>
      <c r="I1049" s="1">
        <v>90</v>
      </c>
      <c r="K1049" s="1">
        <f>最重要的表!AD102</f>
        <v>350162</v>
      </c>
      <c r="L1049" s="1">
        <f>最重要的表!AE102</f>
        <v>26795</v>
      </c>
      <c r="M1049" s="1">
        <f>最重要的表!AF102</f>
        <v>16747</v>
      </c>
      <c r="N1049" s="1">
        <f>最重要的表!AG102</f>
        <v>5463</v>
      </c>
      <c r="O1049" s="1">
        <f>最重要的表!AH102</f>
        <v>418</v>
      </c>
      <c r="P1049" s="1">
        <f>最重要的表!AI102</f>
        <v>262</v>
      </c>
      <c r="Q1049" s="1">
        <f t="shared" si="84"/>
        <v>781739</v>
      </c>
      <c r="R1049" s="1">
        <f t="shared" si="85"/>
        <v>59817</v>
      </c>
      <c r="S1049" s="1">
        <f t="shared" si="86"/>
        <v>37445</v>
      </c>
      <c r="T1049" s="1">
        <v>45600</v>
      </c>
      <c r="U1049" s="1">
        <v>18</v>
      </c>
      <c r="V1049" s="1">
        <v>9500000</v>
      </c>
    </row>
    <row r="1050" spans="1:22" x14ac:dyDescent="0.25">
      <c r="A1050" s="11">
        <f t="shared" si="87"/>
        <v>41212</v>
      </c>
      <c r="B1050" s="1">
        <v>4</v>
      </c>
      <c r="C1050" s="1" t="s">
        <v>171</v>
      </c>
      <c r="D1050" s="1">
        <v>15</v>
      </c>
      <c r="E1050" s="1" t="s">
        <v>520</v>
      </c>
      <c r="F1050" s="1">
        <v>50</v>
      </c>
      <c r="G1050" s="1">
        <v>10</v>
      </c>
      <c r="H1050" s="1">
        <v>0</v>
      </c>
      <c r="I1050" s="1">
        <v>0</v>
      </c>
      <c r="K1050" s="6">
        <f>最重要的表!AD103</f>
        <v>388740</v>
      </c>
      <c r="L1050" s="7">
        <f>最重要的表!AE103</f>
        <v>29747</v>
      </c>
      <c r="M1050" s="8">
        <f>最重要的表!AF103</f>
        <v>18592</v>
      </c>
      <c r="N1050" s="6">
        <f>最重要的表!AG103</f>
        <v>6025</v>
      </c>
      <c r="O1050" s="7">
        <f>最重要的表!AH103</f>
        <v>461</v>
      </c>
      <c r="P1050" s="8">
        <f>最重要的表!AI103</f>
        <v>289</v>
      </c>
      <c r="Q1050" s="6">
        <f t="shared" si="84"/>
        <v>864715</v>
      </c>
      <c r="R1050" s="7">
        <f t="shared" si="85"/>
        <v>66166</v>
      </c>
      <c r="S1050" s="8">
        <f t="shared" si="86"/>
        <v>41423</v>
      </c>
      <c r="T1050" s="1">
        <v>0</v>
      </c>
      <c r="U1050" s="1">
        <v>0</v>
      </c>
      <c r="V1050" s="1">
        <v>0</v>
      </c>
    </row>
    <row r="1051" spans="1:22" x14ac:dyDescent="0.25">
      <c r="A1051" s="11">
        <f t="shared" si="87"/>
        <v>41213</v>
      </c>
      <c r="B1051" s="1">
        <v>4</v>
      </c>
      <c r="C1051" s="1" t="s">
        <v>171</v>
      </c>
      <c r="D1051" s="1">
        <v>13</v>
      </c>
      <c r="E1051" s="1" t="s">
        <v>369</v>
      </c>
      <c r="F1051" s="1">
        <v>0</v>
      </c>
      <c r="G1051" s="1">
        <v>0</v>
      </c>
      <c r="H1051" s="1">
        <v>0</v>
      </c>
      <c r="I1051" s="1">
        <v>1</v>
      </c>
      <c r="K1051" s="6">
        <f>最重要的表!AD104</f>
        <v>8220</v>
      </c>
      <c r="L1051" s="7">
        <f>最重要的表!AE104</f>
        <v>629</v>
      </c>
      <c r="M1051" s="8">
        <f>最重要的表!AF104</f>
        <v>394</v>
      </c>
      <c r="N1051" s="6">
        <f>最重要的表!AG104</f>
        <v>131</v>
      </c>
      <c r="O1051" s="7">
        <f>最重要的表!AH104</f>
        <v>10</v>
      </c>
      <c r="P1051" s="8">
        <f>最重要的表!AI104</f>
        <v>7</v>
      </c>
      <c r="Q1051" s="6">
        <f t="shared" si="84"/>
        <v>18569</v>
      </c>
      <c r="R1051" s="7">
        <f t="shared" si="85"/>
        <v>1419</v>
      </c>
      <c r="S1051" s="8">
        <f t="shared" si="86"/>
        <v>947</v>
      </c>
      <c r="T1051" s="6">
        <v>30</v>
      </c>
      <c r="U1051" s="7">
        <v>0</v>
      </c>
      <c r="V1051" s="8">
        <v>9000</v>
      </c>
    </row>
    <row r="1052" spans="1:22" x14ac:dyDescent="0.25">
      <c r="A1052" s="11">
        <f t="shared" si="87"/>
        <v>41214</v>
      </c>
      <c r="B1052" s="1">
        <v>4</v>
      </c>
      <c r="C1052" s="1" t="s">
        <v>171</v>
      </c>
      <c r="D1052" s="1">
        <v>13</v>
      </c>
      <c r="E1052" s="1" t="s">
        <v>370</v>
      </c>
      <c r="F1052" s="1">
        <v>1</v>
      </c>
      <c r="G1052" s="1">
        <v>0</v>
      </c>
      <c r="H1052" s="1">
        <v>1</v>
      </c>
      <c r="I1052" s="1">
        <v>5</v>
      </c>
      <c r="K1052" s="1">
        <f>最重要的表!AD105</f>
        <v>9462</v>
      </c>
      <c r="L1052" s="1">
        <f>最重要的表!AE105</f>
        <v>724</v>
      </c>
      <c r="M1052" s="1">
        <f>最重要的表!AF105</f>
        <v>453</v>
      </c>
      <c r="N1052" s="1">
        <f>最重要的表!AG105</f>
        <v>157</v>
      </c>
      <c r="O1052" s="1">
        <f>最重要的表!AH105</f>
        <v>12</v>
      </c>
      <c r="P1052" s="1">
        <f>最重要的表!AI105</f>
        <v>8</v>
      </c>
      <c r="Q1052" s="1">
        <f t="shared" si="84"/>
        <v>21865</v>
      </c>
      <c r="R1052" s="1">
        <f t="shared" si="85"/>
        <v>1672</v>
      </c>
      <c r="S1052" s="1">
        <f t="shared" si="86"/>
        <v>1085</v>
      </c>
      <c r="T1052" s="1">
        <v>108</v>
      </c>
      <c r="U1052" s="1">
        <v>0</v>
      </c>
      <c r="V1052" s="1">
        <v>25000</v>
      </c>
    </row>
    <row r="1053" spans="1:22" x14ac:dyDescent="0.25">
      <c r="A1053" s="11">
        <f t="shared" si="87"/>
        <v>41215</v>
      </c>
      <c r="B1053" s="1">
        <v>4</v>
      </c>
      <c r="C1053" s="1" t="s">
        <v>171</v>
      </c>
      <c r="D1053" s="1">
        <v>13</v>
      </c>
      <c r="E1053" s="1" t="s">
        <v>113</v>
      </c>
      <c r="F1053" s="1">
        <v>2</v>
      </c>
      <c r="G1053" s="1">
        <v>0</v>
      </c>
      <c r="H1053" s="1">
        <v>2</v>
      </c>
      <c r="I1053" s="1">
        <v>5</v>
      </c>
      <c r="K1053" s="1">
        <f>最重要的表!AD106</f>
        <v>10703</v>
      </c>
      <c r="L1053" s="1">
        <f>最重要的表!AE106</f>
        <v>819</v>
      </c>
      <c r="M1053" s="1">
        <f>最重要的表!AF106</f>
        <v>512</v>
      </c>
      <c r="N1053" s="1">
        <f>最重要的表!AG106</f>
        <v>170</v>
      </c>
      <c r="O1053" s="1">
        <f>最重要的表!AH106</f>
        <v>13</v>
      </c>
      <c r="P1053" s="1">
        <f>最重要的表!AI106</f>
        <v>9</v>
      </c>
      <c r="Q1053" s="1">
        <f t="shared" si="84"/>
        <v>24133</v>
      </c>
      <c r="R1053" s="1">
        <f t="shared" si="85"/>
        <v>1846</v>
      </c>
      <c r="S1053" s="1">
        <f t="shared" si="86"/>
        <v>1223</v>
      </c>
      <c r="T1053" s="1">
        <v>210</v>
      </c>
      <c r="U1053" s="1">
        <v>0</v>
      </c>
      <c r="V1053" s="1">
        <v>43000</v>
      </c>
    </row>
    <row r="1054" spans="1:22" x14ac:dyDescent="0.25">
      <c r="A1054" s="11">
        <f t="shared" si="87"/>
        <v>41221</v>
      </c>
      <c r="B1054" s="1">
        <v>4</v>
      </c>
      <c r="C1054" s="1" t="s">
        <v>171</v>
      </c>
      <c r="D1054" s="1">
        <v>13</v>
      </c>
      <c r="E1054" s="1" t="s">
        <v>155</v>
      </c>
      <c r="F1054" s="1">
        <v>3</v>
      </c>
      <c r="G1054" s="1">
        <v>0</v>
      </c>
      <c r="H1054" s="1">
        <v>3</v>
      </c>
      <c r="I1054" s="1">
        <v>5</v>
      </c>
      <c r="K1054" s="1">
        <f>最重要的表!AD107</f>
        <v>11945</v>
      </c>
      <c r="L1054" s="1">
        <f>最重要的表!AE107</f>
        <v>914</v>
      </c>
      <c r="M1054" s="1">
        <f>最重要的表!AF107</f>
        <v>572</v>
      </c>
      <c r="N1054" s="1">
        <f>最重要的表!AG107</f>
        <v>197</v>
      </c>
      <c r="O1054" s="1">
        <f>最重要的表!AH107</f>
        <v>15</v>
      </c>
      <c r="P1054" s="1">
        <f>最重要的表!AI107</f>
        <v>10</v>
      </c>
      <c r="Q1054" s="1">
        <f t="shared" si="84"/>
        <v>27508</v>
      </c>
      <c r="R1054" s="1">
        <f t="shared" si="85"/>
        <v>2099</v>
      </c>
      <c r="S1054" s="1">
        <f t="shared" si="86"/>
        <v>1362</v>
      </c>
      <c r="T1054" s="1">
        <v>360</v>
      </c>
      <c r="U1054" s="1">
        <v>0</v>
      </c>
      <c r="V1054" s="1">
        <v>67000</v>
      </c>
    </row>
    <row r="1055" spans="1:22" x14ac:dyDescent="0.25">
      <c r="A1055" s="11">
        <f t="shared" si="87"/>
        <v>41222</v>
      </c>
      <c r="B1055" s="1">
        <v>4</v>
      </c>
      <c r="C1055" s="1" t="s">
        <v>171</v>
      </c>
      <c r="D1055" s="1">
        <v>13</v>
      </c>
      <c r="E1055" s="1" t="s">
        <v>156</v>
      </c>
      <c r="F1055" s="1">
        <v>4</v>
      </c>
      <c r="G1055" s="1">
        <v>0</v>
      </c>
      <c r="H1055" s="1">
        <v>4</v>
      </c>
      <c r="I1055" s="1">
        <v>20</v>
      </c>
      <c r="K1055" s="1">
        <f>最重要的表!AD108</f>
        <v>13186</v>
      </c>
      <c r="L1055" s="1">
        <f>最重要的表!AE108</f>
        <v>1009</v>
      </c>
      <c r="M1055" s="1">
        <f>最重要的表!AF108</f>
        <v>631</v>
      </c>
      <c r="N1055" s="1">
        <f>最重要的表!AG108</f>
        <v>223</v>
      </c>
      <c r="O1055" s="1">
        <f>最重要的表!AH108</f>
        <v>17</v>
      </c>
      <c r="P1055" s="1">
        <f>最重要的表!AI108</f>
        <v>11</v>
      </c>
      <c r="Q1055" s="1">
        <f t="shared" si="84"/>
        <v>30803</v>
      </c>
      <c r="R1055" s="1">
        <f t="shared" si="85"/>
        <v>2352</v>
      </c>
      <c r="S1055" s="1">
        <f t="shared" si="86"/>
        <v>1500</v>
      </c>
      <c r="T1055" s="1">
        <v>600</v>
      </c>
      <c r="U1055" s="1">
        <v>1</v>
      </c>
      <c r="V1055" s="1">
        <v>100000</v>
      </c>
    </row>
    <row r="1056" spans="1:22" x14ac:dyDescent="0.25">
      <c r="A1056" s="11">
        <f t="shared" si="87"/>
        <v>41223</v>
      </c>
      <c r="B1056" s="1">
        <v>4</v>
      </c>
      <c r="C1056" s="1" t="s">
        <v>171</v>
      </c>
      <c r="D1056" s="1">
        <v>13</v>
      </c>
      <c r="E1056" s="1" t="s">
        <v>47</v>
      </c>
      <c r="F1056" s="1">
        <v>5</v>
      </c>
      <c r="G1056" s="1">
        <v>1</v>
      </c>
      <c r="H1056" s="1">
        <v>0</v>
      </c>
      <c r="I1056" s="1">
        <v>20</v>
      </c>
      <c r="K1056" s="6">
        <f>最重要的表!AD109</f>
        <v>16440</v>
      </c>
      <c r="L1056" s="7">
        <f>最重要的表!AE109</f>
        <v>1258</v>
      </c>
      <c r="M1056" s="8">
        <f>最重要的表!AF109</f>
        <v>787</v>
      </c>
      <c r="N1056" s="6">
        <f>最重要的表!AG109</f>
        <v>249</v>
      </c>
      <c r="O1056" s="7">
        <f>最重要的表!AH109</f>
        <v>19</v>
      </c>
      <c r="P1056" s="8">
        <f>最重要的表!AI109</f>
        <v>12</v>
      </c>
      <c r="Q1056" s="6">
        <f t="shared" ref="Q1056:Q1119" si="88">K1056+N1056*79</f>
        <v>36111</v>
      </c>
      <c r="R1056" s="7">
        <f t="shared" ref="R1056:R1119" si="89">L1056+O1056*79</f>
        <v>2759</v>
      </c>
      <c r="S1056" s="8">
        <f t="shared" ref="S1056:S1119" si="90">M1056+P1056*79</f>
        <v>1735</v>
      </c>
      <c r="T1056" s="6">
        <v>900</v>
      </c>
      <c r="U1056" s="7">
        <v>0</v>
      </c>
      <c r="V1056" s="8">
        <v>140000</v>
      </c>
    </row>
    <row r="1057" spans="1:22" x14ac:dyDescent="0.25">
      <c r="A1057" s="11">
        <f t="shared" si="87"/>
        <v>41224</v>
      </c>
      <c r="B1057" s="1">
        <v>4</v>
      </c>
      <c r="C1057" s="1" t="s">
        <v>171</v>
      </c>
      <c r="D1057" s="1">
        <v>13</v>
      </c>
      <c r="E1057" s="1" t="s">
        <v>371</v>
      </c>
      <c r="F1057" s="1">
        <v>6</v>
      </c>
      <c r="G1057" s="1">
        <v>1</v>
      </c>
      <c r="H1057" s="1">
        <v>1</v>
      </c>
      <c r="I1057" s="1">
        <v>20</v>
      </c>
      <c r="K1057" s="1">
        <f>最重要的表!AD110</f>
        <v>18178</v>
      </c>
      <c r="L1057" s="1">
        <f>最重要的表!AE110</f>
        <v>1391</v>
      </c>
      <c r="M1057" s="1">
        <f>最重要的表!AF110</f>
        <v>870</v>
      </c>
      <c r="N1057" s="1">
        <f>最重要的表!AG110</f>
        <v>288</v>
      </c>
      <c r="O1057" s="1">
        <f>最重要的表!AH110</f>
        <v>22</v>
      </c>
      <c r="P1057" s="1">
        <f>最重要的表!AI110</f>
        <v>14</v>
      </c>
      <c r="Q1057" s="1">
        <f t="shared" si="88"/>
        <v>40930</v>
      </c>
      <c r="R1057" s="1">
        <f t="shared" si="89"/>
        <v>3129</v>
      </c>
      <c r="S1057" s="1">
        <f t="shared" si="90"/>
        <v>1976</v>
      </c>
      <c r="T1057" s="1">
        <v>1500</v>
      </c>
      <c r="U1057" s="1">
        <v>0</v>
      </c>
      <c r="V1057" s="1">
        <v>210000</v>
      </c>
    </row>
    <row r="1058" spans="1:22" x14ac:dyDescent="0.25">
      <c r="A1058" s="11">
        <f t="shared" si="87"/>
        <v>41225</v>
      </c>
      <c r="B1058" s="1">
        <v>4</v>
      </c>
      <c r="C1058" s="1" t="s">
        <v>171</v>
      </c>
      <c r="D1058" s="1">
        <v>13</v>
      </c>
      <c r="E1058" s="1" t="s">
        <v>114</v>
      </c>
      <c r="F1058" s="1">
        <v>7</v>
      </c>
      <c r="G1058" s="1">
        <v>1</v>
      </c>
      <c r="H1058" s="1">
        <v>2</v>
      </c>
      <c r="I1058" s="1">
        <v>20</v>
      </c>
      <c r="K1058" s="1">
        <f>最重要的表!AD111</f>
        <v>19903</v>
      </c>
      <c r="L1058" s="1">
        <f>最重要的表!AE111</f>
        <v>1523</v>
      </c>
      <c r="M1058" s="1">
        <f>最重要的表!AF111</f>
        <v>952</v>
      </c>
      <c r="N1058" s="1">
        <f>最重要的表!AG111</f>
        <v>314</v>
      </c>
      <c r="O1058" s="1">
        <f>最重要的表!AH111</f>
        <v>24</v>
      </c>
      <c r="P1058" s="1">
        <f>最重要的表!AI111</f>
        <v>15</v>
      </c>
      <c r="Q1058" s="1">
        <f t="shared" si="88"/>
        <v>44709</v>
      </c>
      <c r="R1058" s="1">
        <f t="shared" si="89"/>
        <v>3419</v>
      </c>
      <c r="S1058" s="1">
        <f t="shared" si="90"/>
        <v>2137</v>
      </c>
      <c r="T1058" s="1">
        <v>2100</v>
      </c>
      <c r="U1058" s="1">
        <v>0</v>
      </c>
      <c r="V1058" s="1">
        <v>270000</v>
      </c>
    </row>
    <row r="1059" spans="1:22" x14ac:dyDescent="0.25">
      <c r="A1059" s="11">
        <f t="shared" si="87"/>
        <v>41231</v>
      </c>
      <c r="B1059" s="1">
        <v>4</v>
      </c>
      <c r="C1059" s="1" t="s">
        <v>171</v>
      </c>
      <c r="D1059" s="1">
        <v>13</v>
      </c>
      <c r="E1059" s="1" t="s">
        <v>115</v>
      </c>
      <c r="F1059" s="1">
        <v>8</v>
      </c>
      <c r="G1059" s="1">
        <v>1</v>
      </c>
      <c r="H1059" s="1">
        <v>3</v>
      </c>
      <c r="I1059" s="1">
        <v>20</v>
      </c>
      <c r="K1059" s="1">
        <f>最重要的表!AD112</f>
        <v>21628</v>
      </c>
      <c r="L1059" s="1">
        <f>最重要的表!AE112</f>
        <v>1655</v>
      </c>
      <c r="M1059" s="1">
        <f>最重要的表!AF112</f>
        <v>1035</v>
      </c>
      <c r="N1059" s="1">
        <f>最重要的表!AG112</f>
        <v>353</v>
      </c>
      <c r="O1059" s="1">
        <f>最重要的表!AH112</f>
        <v>27</v>
      </c>
      <c r="P1059" s="1">
        <f>最重要的表!AI112</f>
        <v>17</v>
      </c>
      <c r="Q1059" s="1">
        <f t="shared" si="88"/>
        <v>49515</v>
      </c>
      <c r="R1059" s="1">
        <f t="shared" si="89"/>
        <v>3788</v>
      </c>
      <c r="S1059" s="1">
        <f t="shared" si="90"/>
        <v>2378</v>
      </c>
      <c r="T1059" s="1">
        <v>3000</v>
      </c>
      <c r="U1059" s="1">
        <v>0</v>
      </c>
      <c r="V1059" s="1">
        <v>360000</v>
      </c>
    </row>
    <row r="1060" spans="1:22" x14ac:dyDescent="0.25">
      <c r="A1060" s="11">
        <f t="shared" si="87"/>
        <v>41232</v>
      </c>
      <c r="B1060" s="1">
        <v>4</v>
      </c>
      <c r="C1060" s="1" t="s">
        <v>171</v>
      </c>
      <c r="D1060" s="1">
        <v>13</v>
      </c>
      <c r="E1060" s="1" t="s">
        <v>116</v>
      </c>
      <c r="F1060" s="1">
        <v>9</v>
      </c>
      <c r="G1060" s="1">
        <v>1</v>
      </c>
      <c r="H1060" s="1">
        <v>4</v>
      </c>
      <c r="I1060" s="1">
        <v>30</v>
      </c>
      <c r="K1060" s="1">
        <f>最重要的表!AD113</f>
        <v>23366</v>
      </c>
      <c r="L1060" s="1">
        <f>最重要的表!AE113</f>
        <v>1788</v>
      </c>
      <c r="M1060" s="1">
        <f>最重要的表!AF113</f>
        <v>1118</v>
      </c>
      <c r="N1060" s="1">
        <f>最重要的表!AG113</f>
        <v>393</v>
      </c>
      <c r="O1060" s="1">
        <f>最重要的表!AH113</f>
        <v>30</v>
      </c>
      <c r="P1060" s="1">
        <f>最重要的表!AI113</f>
        <v>19</v>
      </c>
      <c r="Q1060" s="1">
        <f t="shared" si="88"/>
        <v>54413</v>
      </c>
      <c r="R1060" s="1">
        <f t="shared" si="89"/>
        <v>4158</v>
      </c>
      <c r="S1060" s="1">
        <f t="shared" si="90"/>
        <v>2619</v>
      </c>
      <c r="T1060" s="1">
        <v>3900</v>
      </c>
      <c r="U1060" s="1">
        <v>2</v>
      </c>
      <c r="V1060" s="1">
        <v>450000</v>
      </c>
    </row>
    <row r="1061" spans="1:22" x14ac:dyDescent="0.25">
      <c r="A1061" s="11">
        <f t="shared" si="87"/>
        <v>41233</v>
      </c>
      <c r="B1061" s="1">
        <v>4</v>
      </c>
      <c r="C1061" s="1" t="s">
        <v>171</v>
      </c>
      <c r="D1061" s="1">
        <v>13</v>
      </c>
      <c r="E1061" s="1" t="s">
        <v>48</v>
      </c>
      <c r="F1061" s="1">
        <v>10</v>
      </c>
      <c r="G1061" s="1">
        <v>2</v>
      </c>
      <c r="H1061" s="1">
        <v>0</v>
      </c>
      <c r="I1061" s="1">
        <v>30</v>
      </c>
      <c r="K1061" s="6">
        <f>最重要的表!AD114</f>
        <v>27953</v>
      </c>
      <c r="L1061" s="7">
        <f>最重要的表!AE114</f>
        <v>2139</v>
      </c>
      <c r="M1061" s="8">
        <f>最重要的表!AF114</f>
        <v>1337</v>
      </c>
      <c r="N1061" s="6">
        <f>最重要的表!AG114</f>
        <v>432</v>
      </c>
      <c r="O1061" s="7">
        <f>最重要的表!AH114</f>
        <v>33</v>
      </c>
      <c r="P1061" s="8">
        <f>最重要的表!AI114</f>
        <v>21</v>
      </c>
      <c r="Q1061" s="6">
        <f t="shared" si="88"/>
        <v>62081</v>
      </c>
      <c r="R1061" s="7">
        <f t="shared" si="89"/>
        <v>4746</v>
      </c>
      <c r="S1061" s="8">
        <f t="shared" si="90"/>
        <v>2996</v>
      </c>
      <c r="T1061" s="6">
        <v>4500</v>
      </c>
      <c r="U1061" s="7">
        <v>0</v>
      </c>
      <c r="V1061" s="8">
        <v>580000</v>
      </c>
    </row>
    <row r="1062" spans="1:22" x14ac:dyDescent="0.25">
      <c r="A1062" s="11">
        <f t="shared" si="87"/>
        <v>41234</v>
      </c>
      <c r="B1062" s="1">
        <v>4</v>
      </c>
      <c r="C1062" s="1" t="s">
        <v>171</v>
      </c>
      <c r="D1062" s="1">
        <v>13</v>
      </c>
      <c r="E1062" s="1" t="s">
        <v>372</v>
      </c>
      <c r="F1062" s="1">
        <v>11</v>
      </c>
      <c r="G1062" s="1">
        <v>2</v>
      </c>
      <c r="H1062" s="1">
        <v>1</v>
      </c>
      <c r="I1062" s="1">
        <v>30</v>
      </c>
      <c r="K1062" s="1">
        <f>最重要的表!AD115</f>
        <v>30475</v>
      </c>
      <c r="L1062" s="1">
        <f>最重要的表!AE115</f>
        <v>2332</v>
      </c>
      <c r="M1062" s="1">
        <f>最重要的表!AF115</f>
        <v>1458</v>
      </c>
      <c r="N1062" s="1">
        <f>最重要的表!AG115</f>
        <v>471</v>
      </c>
      <c r="O1062" s="1">
        <f>最重要的表!AH115</f>
        <v>36</v>
      </c>
      <c r="P1062" s="1">
        <f>最重要的表!AI115</f>
        <v>23</v>
      </c>
      <c r="Q1062" s="1">
        <f t="shared" si="88"/>
        <v>67684</v>
      </c>
      <c r="R1062" s="1">
        <f t="shared" si="89"/>
        <v>5176</v>
      </c>
      <c r="S1062" s="1">
        <f t="shared" si="90"/>
        <v>3275</v>
      </c>
      <c r="T1062" s="1">
        <v>5100</v>
      </c>
      <c r="U1062" s="1">
        <v>0</v>
      </c>
      <c r="V1062" s="1">
        <v>730000</v>
      </c>
    </row>
    <row r="1063" spans="1:22" x14ac:dyDescent="0.25">
      <c r="A1063" s="11">
        <f t="shared" si="87"/>
        <v>41235</v>
      </c>
      <c r="B1063" s="1">
        <v>4</v>
      </c>
      <c r="C1063" s="1" t="s">
        <v>171</v>
      </c>
      <c r="D1063" s="1">
        <v>13</v>
      </c>
      <c r="E1063" s="1" t="s">
        <v>117</v>
      </c>
      <c r="F1063" s="1">
        <v>12</v>
      </c>
      <c r="G1063" s="1">
        <v>2</v>
      </c>
      <c r="H1063" s="1">
        <v>2</v>
      </c>
      <c r="I1063" s="1">
        <v>30</v>
      </c>
      <c r="K1063" s="1">
        <f>最重要的表!AD116</f>
        <v>32998</v>
      </c>
      <c r="L1063" s="1">
        <f>最重要的表!AE116</f>
        <v>2525</v>
      </c>
      <c r="M1063" s="1">
        <f>最重要的表!AF116</f>
        <v>1579</v>
      </c>
      <c r="N1063" s="1">
        <f>最重要的表!AG116</f>
        <v>523</v>
      </c>
      <c r="O1063" s="1">
        <f>最重要的表!AH116</f>
        <v>40</v>
      </c>
      <c r="P1063" s="1">
        <f>最重要的表!AI116</f>
        <v>25</v>
      </c>
      <c r="Q1063" s="1">
        <f t="shared" si="88"/>
        <v>74315</v>
      </c>
      <c r="R1063" s="1">
        <f t="shared" si="89"/>
        <v>5685</v>
      </c>
      <c r="S1063" s="1">
        <f t="shared" si="90"/>
        <v>3554</v>
      </c>
      <c r="T1063" s="1">
        <v>5400</v>
      </c>
      <c r="U1063" s="1">
        <v>0</v>
      </c>
      <c r="V1063" s="1">
        <v>870000</v>
      </c>
    </row>
    <row r="1064" spans="1:22" x14ac:dyDescent="0.25">
      <c r="A1064" s="11">
        <f t="shared" si="87"/>
        <v>41241</v>
      </c>
      <c r="B1064" s="1">
        <v>4</v>
      </c>
      <c r="C1064" s="1" t="s">
        <v>171</v>
      </c>
      <c r="D1064" s="1">
        <v>13</v>
      </c>
      <c r="E1064" s="1" t="s">
        <v>118</v>
      </c>
      <c r="F1064" s="1">
        <v>13</v>
      </c>
      <c r="G1064" s="1">
        <v>2</v>
      </c>
      <c r="H1064" s="1">
        <v>3</v>
      </c>
      <c r="I1064" s="1">
        <v>30</v>
      </c>
      <c r="K1064" s="1">
        <f>最重要的表!AD117</f>
        <v>35520</v>
      </c>
      <c r="L1064" s="1">
        <f>最重要的表!AE117</f>
        <v>2718</v>
      </c>
      <c r="M1064" s="1">
        <f>最重要的表!AF117</f>
        <v>1699</v>
      </c>
      <c r="N1064" s="1">
        <f>最重要的表!AG117</f>
        <v>562</v>
      </c>
      <c r="O1064" s="1">
        <f>最重要的表!AH117</f>
        <v>43</v>
      </c>
      <c r="P1064" s="1">
        <f>最重要的表!AI117</f>
        <v>27</v>
      </c>
      <c r="Q1064" s="1">
        <f t="shared" si="88"/>
        <v>79918</v>
      </c>
      <c r="R1064" s="1">
        <f t="shared" si="89"/>
        <v>6115</v>
      </c>
      <c r="S1064" s="1">
        <f t="shared" si="90"/>
        <v>3832</v>
      </c>
      <c r="T1064" s="1">
        <v>6000</v>
      </c>
      <c r="U1064" s="1">
        <v>0</v>
      </c>
      <c r="V1064" s="1">
        <v>1050000</v>
      </c>
    </row>
    <row r="1065" spans="1:22" x14ac:dyDescent="0.25">
      <c r="A1065" s="11">
        <f t="shared" si="87"/>
        <v>41242</v>
      </c>
      <c r="B1065" s="1">
        <v>4</v>
      </c>
      <c r="C1065" s="1" t="s">
        <v>171</v>
      </c>
      <c r="D1065" s="1">
        <v>13</v>
      </c>
      <c r="E1065" s="1" t="s">
        <v>119</v>
      </c>
      <c r="F1065" s="1">
        <v>14</v>
      </c>
      <c r="G1065" s="1">
        <v>2</v>
      </c>
      <c r="H1065" s="1">
        <v>4</v>
      </c>
      <c r="I1065" s="1">
        <v>40</v>
      </c>
      <c r="K1065" s="1">
        <f>最重要的表!AD118</f>
        <v>38042</v>
      </c>
      <c r="L1065" s="1">
        <f>最重要的表!AE118</f>
        <v>2911</v>
      </c>
      <c r="M1065" s="1">
        <f>最重要的表!AF118</f>
        <v>1820</v>
      </c>
      <c r="N1065" s="1">
        <f>最重要的表!AG118</f>
        <v>615</v>
      </c>
      <c r="O1065" s="1">
        <f>最重要的表!AH118</f>
        <v>47</v>
      </c>
      <c r="P1065" s="1">
        <f>最重要的表!AI118</f>
        <v>30</v>
      </c>
      <c r="Q1065" s="1">
        <f t="shared" si="88"/>
        <v>86627</v>
      </c>
      <c r="R1065" s="1">
        <f t="shared" si="89"/>
        <v>6624</v>
      </c>
      <c r="S1065" s="1">
        <f t="shared" si="90"/>
        <v>4190</v>
      </c>
      <c r="T1065" s="1">
        <v>6900</v>
      </c>
      <c r="U1065" s="1">
        <v>4</v>
      </c>
      <c r="V1065" s="1">
        <v>1270000</v>
      </c>
    </row>
    <row r="1066" spans="1:22" x14ac:dyDescent="0.25">
      <c r="A1066" s="11">
        <f t="shared" si="87"/>
        <v>41243</v>
      </c>
      <c r="B1066" s="1">
        <v>4</v>
      </c>
      <c r="C1066" s="1" t="s">
        <v>171</v>
      </c>
      <c r="D1066" s="1">
        <v>13</v>
      </c>
      <c r="E1066" s="1" t="s">
        <v>49</v>
      </c>
      <c r="F1066" s="1">
        <v>15</v>
      </c>
      <c r="G1066" s="1">
        <v>3</v>
      </c>
      <c r="H1066" s="1">
        <v>0</v>
      </c>
      <c r="I1066" s="1">
        <v>40</v>
      </c>
      <c r="K1066" s="6">
        <f>最重要的表!AD119</f>
        <v>44720</v>
      </c>
      <c r="L1066" s="7">
        <f>最重要的表!AE119</f>
        <v>3422</v>
      </c>
      <c r="M1066" s="8">
        <f>最重要的表!AF119</f>
        <v>2139</v>
      </c>
      <c r="N1066" s="6">
        <f>最重要的表!AG119</f>
        <v>693</v>
      </c>
      <c r="O1066" s="7">
        <f>最重要的表!AH119</f>
        <v>53</v>
      </c>
      <c r="P1066" s="8">
        <f>最重要的表!AI119</f>
        <v>34</v>
      </c>
      <c r="Q1066" s="6">
        <f t="shared" si="88"/>
        <v>99467</v>
      </c>
      <c r="R1066" s="7">
        <f t="shared" si="89"/>
        <v>7609</v>
      </c>
      <c r="S1066" s="8">
        <f t="shared" si="90"/>
        <v>4825</v>
      </c>
      <c r="T1066" s="6">
        <v>8100</v>
      </c>
      <c r="U1066" s="7">
        <v>0</v>
      </c>
      <c r="V1066" s="8">
        <v>1500000</v>
      </c>
    </row>
    <row r="1067" spans="1:22" x14ac:dyDescent="0.25">
      <c r="A1067" s="11">
        <f t="shared" si="87"/>
        <v>41244</v>
      </c>
      <c r="B1067" s="1">
        <v>4</v>
      </c>
      <c r="C1067" s="1" t="s">
        <v>171</v>
      </c>
      <c r="D1067" s="1">
        <v>13</v>
      </c>
      <c r="E1067" s="1" t="s">
        <v>211</v>
      </c>
      <c r="F1067" s="1">
        <v>16</v>
      </c>
      <c r="G1067" s="1">
        <v>3</v>
      </c>
      <c r="H1067" s="1">
        <v>1</v>
      </c>
      <c r="I1067" s="1">
        <v>40</v>
      </c>
      <c r="K1067" s="1">
        <f>最重要的表!AD120</f>
        <v>46314</v>
      </c>
      <c r="L1067" s="1">
        <f>最重要的表!AE120</f>
        <v>3544</v>
      </c>
      <c r="M1067" s="1">
        <f>最重要的表!AF120</f>
        <v>2215</v>
      </c>
      <c r="N1067" s="1">
        <f>最重要的表!AG120</f>
        <v>719</v>
      </c>
      <c r="O1067" s="1">
        <f>最重要的表!AH120</f>
        <v>55</v>
      </c>
      <c r="P1067" s="1">
        <f>最重要的表!AI120</f>
        <v>35</v>
      </c>
      <c r="Q1067" s="1">
        <f t="shared" si="88"/>
        <v>103115</v>
      </c>
      <c r="R1067" s="1">
        <f t="shared" si="89"/>
        <v>7889</v>
      </c>
      <c r="S1067" s="1">
        <f t="shared" si="90"/>
        <v>4980</v>
      </c>
      <c r="T1067" s="1">
        <v>9000</v>
      </c>
      <c r="U1067" s="1">
        <v>0</v>
      </c>
      <c r="V1067" s="1">
        <v>1760000</v>
      </c>
    </row>
    <row r="1068" spans="1:22" x14ac:dyDescent="0.25">
      <c r="A1068" s="11">
        <f t="shared" si="87"/>
        <v>41245</v>
      </c>
      <c r="B1068" s="1">
        <v>4</v>
      </c>
      <c r="C1068" s="1" t="s">
        <v>171</v>
      </c>
      <c r="D1068" s="1">
        <v>13</v>
      </c>
      <c r="E1068" s="1" t="s">
        <v>212</v>
      </c>
      <c r="F1068" s="1">
        <v>17</v>
      </c>
      <c r="G1068" s="1">
        <v>3</v>
      </c>
      <c r="H1068" s="1">
        <v>2</v>
      </c>
      <c r="I1068" s="1">
        <v>40</v>
      </c>
      <c r="K1068" s="1">
        <f>最重要的表!AD121</f>
        <v>47895</v>
      </c>
      <c r="L1068" s="1">
        <f>最重要的表!AE121</f>
        <v>3665</v>
      </c>
      <c r="M1068" s="1">
        <f>最重要的表!AF121</f>
        <v>2291</v>
      </c>
      <c r="N1068" s="1">
        <f>最重要的表!AG121</f>
        <v>758</v>
      </c>
      <c r="O1068" s="1">
        <f>最重要的表!AH121</f>
        <v>58</v>
      </c>
      <c r="P1068" s="1">
        <f>最重要的表!AI121</f>
        <v>37</v>
      </c>
      <c r="Q1068" s="1">
        <f t="shared" si="88"/>
        <v>107777</v>
      </c>
      <c r="R1068" s="1">
        <f t="shared" si="89"/>
        <v>8247</v>
      </c>
      <c r="S1068" s="1">
        <f t="shared" si="90"/>
        <v>5214</v>
      </c>
      <c r="T1068" s="1">
        <v>10200</v>
      </c>
      <c r="U1068" s="1">
        <v>0</v>
      </c>
      <c r="V1068" s="1">
        <v>2000000</v>
      </c>
    </row>
    <row r="1069" spans="1:22" x14ac:dyDescent="0.25">
      <c r="A1069" s="11">
        <f t="shared" si="87"/>
        <v>41251</v>
      </c>
      <c r="B1069" s="1">
        <v>4</v>
      </c>
      <c r="C1069" s="1" t="s">
        <v>171</v>
      </c>
      <c r="D1069" s="1">
        <v>13</v>
      </c>
      <c r="E1069" s="1" t="s">
        <v>213</v>
      </c>
      <c r="F1069" s="1">
        <v>18</v>
      </c>
      <c r="G1069" s="1">
        <v>3</v>
      </c>
      <c r="H1069" s="1">
        <v>3</v>
      </c>
      <c r="I1069" s="1">
        <v>40</v>
      </c>
      <c r="K1069" s="1">
        <f>最重要的表!AD122</f>
        <v>49477</v>
      </c>
      <c r="L1069" s="1">
        <f>最重要的表!AE122</f>
        <v>3786</v>
      </c>
      <c r="M1069" s="1">
        <f>最重要的表!AF122</f>
        <v>2367</v>
      </c>
      <c r="N1069" s="1">
        <f>最重要的表!AG122</f>
        <v>785</v>
      </c>
      <c r="O1069" s="1">
        <f>最重要的表!AH122</f>
        <v>60</v>
      </c>
      <c r="P1069" s="1">
        <f>最重要的表!AI122</f>
        <v>38</v>
      </c>
      <c r="Q1069" s="1">
        <f t="shared" si="88"/>
        <v>111492</v>
      </c>
      <c r="R1069" s="1">
        <f t="shared" si="89"/>
        <v>8526</v>
      </c>
      <c r="S1069" s="1">
        <f t="shared" si="90"/>
        <v>5369</v>
      </c>
      <c r="T1069" s="1">
        <v>11100</v>
      </c>
      <c r="U1069" s="1">
        <v>0</v>
      </c>
      <c r="V1069" s="1">
        <v>2300000</v>
      </c>
    </row>
    <row r="1070" spans="1:22" x14ac:dyDescent="0.25">
      <c r="A1070" s="11">
        <f t="shared" si="87"/>
        <v>41252</v>
      </c>
      <c r="B1070" s="1">
        <v>4</v>
      </c>
      <c r="C1070" s="1" t="s">
        <v>171</v>
      </c>
      <c r="D1070" s="1">
        <v>13</v>
      </c>
      <c r="E1070" s="1" t="s">
        <v>214</v>
      </c>
      <c r="F1070" s="1">
        <v>19</v>
      </c>
      <c r="G1070" s="1">
        <v>3</v>
      </c>
      <c r="H1070" s="1">
        <v>4</v>
      </c>
      <c r="I1070" s="1">
        <v>50</v>
      </c>
      <c r="K1070" s="1">
        <f>最重要的表!AD123</f>
        <v>51071</v>
      </c>
      <c r="L1070" s="1">
        <f>最重要的表!AE123</f>
        <v>3908</v>
      </c>
      <c r="M1070" s="1">
        <f>最重要的表!AF123</f>
        <v>2443</v>
      </c>
      <c r="N1070" s="1">
        <f>最重要的表!AG123</f>
        <v>824</v>
      </c>
      <c r="O1070" s="1">
        <f>最重要的表!AH123</f>
        <v>63</v>
      </c>
      <c r="P1070" s="1">
        <f>最重要的表!AI123</f>
        <v>40</v>
      </c>
      <c r="Q1070" s="1">
        <f t="shared" si="88"/>
        <v>116167</v>
      </c>
      <c r="R1070" s="1">
        <f t="shared" si="89"/>
        <v>8885</v>
      </c>
      <c r="S1070" s="1">
        <f t="shared" si="90"/>
        <v>5603</v>
      </c>
      <c r="T1070" s="1">
        <v>12600</v>
      </c>
      <c r="U1070" s="1">
        <v>6</v>
      </c>
      <c r="V1070" s="1">
        <v>2600000</v>
      </c>
    </row>
    <row r="1071" spans="1:22" x14ac:dyDescent="0.25">
      <c r="A1071" s="11">
        <f t="shared" si="87"/>
        <v>41253</v>
      </c>
      <c r="B1071" s="1">
        <v>4</v>
      </c>
      <c r="C1071" s="1" t="s">
        <v>171</v>
      </c>
      <c r="D1071" s="1">
        <v>13</v>
      </c>
      <c r="E1071" s="1" t="s">
        <v>215</v>
      </c>
      <c r="F1071" s="1">
        <v>20</v>
      </c>
      <c r="G1071" s="1">
        <v>4</v>
      </c>
      <c r="H1071" s="1">
        <v>0</v>
      </c>
      <c r="I1071" s="1">
        <v>50</v>
      </c>
      <c r="K1071" s="6">
        <f>最重要的表!AD124</f>
        <v>55240</v>
      </c>
      <c r="L1071" s="7">
        <f>最重要的表!AE124</f>
        <v>4227</v>
      </c>
      <c r="M1071" s="8">
        <f>最重要的表!AF124</f>
        <v>2642</v>
      </c>
      <c r="N1071" s="6">
        <f>最重要的表!AG124</f>
        <v>850</v>
      </c>
      <c r="O1071" s="7">
        <f>最重要的表!AH124</f>
        <v>65</v>
      </c>
      <c r="P1071" s="8">
        <f>最重要的表!AI124</f>
        <v>41</v>
      </c>
      <c r="Q1071" s="6">
        <f t="shared" si="88"/>
        <v>122390</v>
      </c>
      <c r="R1071" s="7">
        <f t="shared" si="89"/>
        <v>9362</v>
      </c>
      <c r="S1071" s="8">
        <f t="shared" si="90"/>
        <v>5881</v>
      </c>
      <c r="T1071" s="6">
        <v>14100</v>
      </c>
      <c r="U1071" s="7">
        <v>0</v>
      </c>
      <c r="V1071" s="8">
        <v>2900000</v>
      </c>
    </row>
    <row r="1072" spans="1:22" x14ac:dyDescent="0.25">
      <c r="A1072" s="11">
        <f t="shared" si="87"/>
        <v>41254</v>
      </c>
      <c r="B1072" s="1">
        <v>4</v>
      </c>
      <c r="C1072" s="1" t="s">
        <v>171</v>
      </c>
      <c r="D1072" s="1">
        <v>13</v>
      </c>
      <c r="E1072" s="1" t="s">
        <v>216</v>
      </c>
      <c r="F1072" s="1">
        <v>21</v>
      </c>
      <c r="G1072" s="1">
        <v>4</v>
      </c>
      <c r="H1072" s="1">
        <v>1</v>
      </c>
      <c r="I1072" s="1">
        <v>50</v>
      </c>
      <c r="K1072" s="1">
        <f>最重要的表!AD125</f>
        <v>57200</v>
      </c>
      <c r="L1072" s="1">
        <f>最重要的表!AE125</f>
        <v>4377</v>
      </c>
      <c r="M1072" s="1">
        <f>最重要的表!AF125</f>
        <v>2736</v>
      </c>
      <c r="N1072" s="1">
        <f>最重要的表!AG125</f>
        <v>889</v>
      </c>
      <c r="O1072" s="1">
        <f>最重要的表!AH125</f>
        <v>68</v>
      </c>
      <c r="P1072" s="1">
        <f>最重要的表!AI125</f>
        <v>43</v>
      </c>
      <c r="Q1072" s="1">
        <f t="shared" si="88"/>
        <v>127431</v>
      </c>
      <c r="R1072" s="1">
        <f t="shared" si="89"/>
        <v>9749</v>
      </c>
      <c r="S1072" s="1">
        <f t="shared" si="90"/>
        <v>6133</v>
      </c>
      <c r="T1072" s="1">
        <v>15600</v>
      </c>
      <c r="U1072" s="1">
        <v>0</v>
      </c>
      <c r="V1072" s="1">
        <v>3200000</v>
      </c>
    </row>
    <row r="1073" spans="1:22" x14ac:dyDescent="0.25">
      <c r="A1073" s="11">
        <f t="shared" si="87"/>
        <v>41255</v>
      </c>
      <c r="B1073" s="1">
        <v>4</v>
      </c>
      <c r="C1073" s="1" t="s">
        <v>171</v>
      </c>
      <c r="D1073" s="1">
        <v>13</v>
      </c>
      <c r="E1073" s="1" t="s">
        <v>217</v>
      </c>
      <c r="F1073" s="1">
        <v>22</v>
      </c>
      <c r="G1073" s="1">
        <v>4</v>
      </c>
      <c r="H1073" s="1">
        <v>2</v>
      </c>
      <c r="I1073" s="1">
        <v>50</v>
      </c>
      <c r="K1073" s="1">
        <f>最重要的表!AD126</f>
        <v>59147</v>
      </c>
      <c r="L1073" s="1">
        <f>最重要的表!AE126</f>
        <v>4526</v>
      </c>
      <c r="M1073" s="1">
        <f>最重要的表!AF126</f>
        <v>2829</v>
      </c>
      <c r="N1073" s="1">
        <f>最重要的表!AG126</f>
        <v>928</v>
      </c>
      <c r="O1073" s="1">
        <f>最重要的表!AH126</f>
        <v>71</v>
      </c>
      <c r="P1073" s="1">
        <f>最重要的表!AI126</f>
        <v>45</v>
      </c>
      <c r="Q1073" s="1">
        <f t="shared" si="88"/>
        <v>132459</v>
      </c>
      <c r="R1073" s="1">
        <f t="shared" si="89"/>
        <v>10135</v>
      </c>
      <c r="S1073" s="1">
        <f t="shared" si="90"/>
        <v>6384</v>
      </c>
      <c r="T1073" s="1">
        <v>17100</v>
      </c>
      <c r="U1073" s="1">
        <v>0</v>
      </c>
      <c r="V1073" s="1">
        <v>3600000</v>
      </c>
    </row>
    <row r="1074" spans="1:22" x14ac:dyDescent="0.25">
      <c r="A1074" s="11">
        <f t="shared" si="87"/>
        <v>41261</v>
      </c>
      <c r="B1074" s="1">
        <v>4</v>
      </c>
      <c r="C1074" s="1" t="s">
        <v>171</v>
      </c>
      <c r="D1074" s="1">
        <v>13</v>
      </c>
      <c r="E1074" s="1" t="s">
        <v>218</v>
      </c>
      <c r="F1074" s="1">
        <v>23</v>
      </c>
      <c r="G1074" s="1">
        <v>4</v>
      </c>
      <c r="H1074" s="1">
        <v>3</v>
      </c>
      <c r="I1074" s="1">
        <v>50</v>
      </c>
      <c r="K1074" s="1">
        <f>最重要的表!AD127</f>
        <v>61107</v>
      </c>
      <c r="L1074" s="1">
        <f>最重要的表!AE127</f>
        <v>4676</v>
      </c>
      <c r="M1074" s="1">
        <f>最重要的表!AF127</f>
        <v>2923</v>
      </c>
      <c r="N1074" s="1">
        <f>最重要的表!AG127</f>
        <v>954</v>
      </c>
      <c r="O1074" s="1">
        <f>最重要的表!AH127</f>
        <v>73</v>
      </c>
      <c r="P1074" s="1">
        <f>最重要的表!AI127</f>
        <v>46</v>
      </c>
      <c r="Q1074" s="1">
        <f t="shared" si="88"/>
        <v>136473</v>
      </c>
      <c r="R1074" s="1">
        <f t="shared" si="89"/>
        <v>10443</v>
      </c>
      <c r="S1074" s="1">
        <f t="shared" si="90"/>
        <v>6557</v>
      </c>
      <c r="T1074" s="1">
        <v>18600</v>
      </c>
      <c r="U1074" s="1">
        <v>0</v>
      </c>
      <c r="V1074" s="1">
        <v>4000000</v>
      </c>
    </row>
    <row r="1075" spans="1:22" x14ac:dyDescent="0.25">
      <c r="A1075" s="11">
        <f t="shared" si="87"/>
        <v>41262</v>
      </c>
      <c r="B1075" s="1">
        <v>4</v>
      </c>
      <c r="C1075" s="1" t="s">
        <v>171</v>
      </c>
      <c r="D1075" s="1">
        <v>13</v>
      </c>
      <c r="E1075" s="1" t="s">
        <v>219</v>
      </c>
      <c r="F1075" s="1">
        <v>24</v>
      </c>
      <c r="G1075" s="1">
        <v>4</v>
      </c>
      <c r="H1075" s="1">
        <v>4</v>
      </c>
      <c r="I1075" s="1">
        <v>60</v>
      </c>
      <c r="K1075" s="1">
        <f>最重要的表!AD128</f>
        <v>63054</v>
      </c>
      <c r="L1075" s="1">
        <f>最重要的表!AE128</f>
        <v>4825</v>
      </c>
      <c r="M1075" s="1">
        <f>最重要的表!AF128</f>
        <v>3016</v>
      </c>
      <c r="N1075" s="1">
        <f>最重要的表!AG128</f>
        <v>994</v>
      </c>
      <c r="O1075" s="1">
        <f>最重要的表!AH128</f>
        <v>76</v>
      </c>
      <c r="P1075" s="1">
        <f>最重要的表!AI128</f>
        <v>48</v>
      </c>
      <c r="Q1075" s="1">
        <f t="shared" si="88"/>
        <v>141580</v>
      </c>
      <c r="R1075" s="1">
        <f t="shared" si="89"/>
        <v>10829</v>
      </c>
      <c r="S1075" s="1">
        <f t="shared" si="90"/>
        <v>6808</v>
      </c>
      <c r="T1075" s="1">
        <v>20100</v>
      </c>
      <c r="U1075" s="1">
        <v>8</v>
      </c>
      <c r="V1075" s="1">
        <v>4400000</v>
      </c>
    </row>
    <row r="1076" spans="1:22" x14ac:dyDescent="0.25">
      <c r="A1076" s="11">
        <f t="shared" si="87"/>
        <v>41263</v>
      </c>
      <c r="B1076" s="1">
        <v>4</v>
      </c>
      <c r="C1076" s="1" t="s">
        <v>171</v>
      </c>
      <c r="D1076" s="1">
        <v>13</v>
      </c>
      <c r="E1076" s="1" t="s">
        <v>220</v>
      </c>
      <c r="F1076" s="1">
        <v>25</v>
      </c>
      <c r="G1076" s="1">
        <v>5</v>
      </c>
      <c r="H1076" s="1">
        <v>0</v>
      </c>
      <c r="I1076" s="1">
        <v>60</v>
      </c>
      <c r="K1076" s="6">
        <f>最重要的表!AD129</f>
        <v>68229</v>
      </c>
      <c r="L1076" s="7">
        <f>最重要的表!AE129</f>
        <v>5221</v>
      </c>
      <c r="M1076" s="8">
        <f>最重要的表!AF129</f>
        <v>3264</v>
      </c>
      <c r="N1076" s="6">
        <f>最重要的表!AG129</f>
        <v>1059</v>
      </c>
      <c r="O1076" s="7">
        <f>最重要的表!AH129</f>
        <v>81</v>
      </c>
      <c r="P1076" s="8">
        <f>最重要的表!AI129</f>
        <v>51</v>
      </c>
      <c r="Q1076" s="6">
        <f t="shared" si="88"/>
        <v>151890</v>
      </c>
      <c r="R1076" s="7">
        <f t="shared" si="89"/>
        <v>11620</v>
      </c>
      <c r="S1076" s="8">
        <f t="shared" si="90"/>
        <v>7293</v>
      </c>
      <c r="T1076" s="6">
        <v>21600</v>
      </c>
      <c r="U1076" s="7">
        <v>0</v>
      </c>
      <c r="V1076" s="8">
        <v>4800000</v>
      </c>
    </row>
    <row r="1077" spans="1:22" x14ac:dyDescent="0.25">
      <c r="A1077" s="11">
        <f t="shared" si="87"/>
        <v>41264</v>
      </c>
      <c r="B1077" s="1">
        <v>4</v>
      </c>
      <c r="C1077" s="1" t="s">
        <v>171</v>
      </c>
      <c r="D1077" s="1">
        <v>13</v>
      </c>
      <c r="E1077" s="1" t="s">
        <v>221</v>
      </c>
      <c r="F1077" s="1">
        <v>26</v>
      </c>
      <c r="G1077" s="1">
        <v>5</v>
      </c>
      <c r="H1077" s="1">
        <v>1</v>
      </c>
      <c r="I1077" s="1">
        <v>60</v>
      </c>
      <c r="K1077" s="1">
        <f>最重要的表!AD130</f>
        <v>70634</v>
      </c>
      <c r="L1077" s="1">
        <f>最重要的表!AE130</f>
        <v>5405</v>
      </c>
      <c r="M1077" s="1">
        <f>最重要的表!AF130</f>
        <v>3379</v>
      </c>
      <c r="N1077" s="1">
        <f>最重要的表!AG130</f>
        <v>1098</v>
      </c>
      <c r="O1077" s="1">
        <f>最重要的表!AH130</f>
        <v>84</v>
      </c>
      <c r="P1077" s="1">
        <f>最重要的表!AI130</f>
        <v>53</v>
      </c>
      <c r="Q1077" s="1">
        <f t="shared" si="88"/>
        <v>157376</v>
      </c>
      <c r="R1077" s="1">
        <f t="shared" si="89"/>
        <v>12041</v>
      </c>
      <c r="S1077" s="1">
        <f t="shared" si="90"/>
        <v>7566</v>
      </c>
      <c r="T1077" s="1">
        <v>23400</v>
      </c>
      <c r="U1077" s="1">
        <v>0</v>
      </c>
      <c r="V1077" s="1">
        <v>5200000</v>
      </c>
    </row>
    <row r="1078" spans="1:22" x14ac:dyDescent="0.25">
      <c r="A1078" s="11">
        <f t="shared" si="87"/>
        <v>41265</v>
      </c>
      <c r="B1078" s="1">
        <v>4</v>
      </c>
      <c r="C1078" s="1" t="s">
        <v>171</v>
      </c>
      <c r="D1078" s="1">
        <v>13</v>
      </c>
      <c r="E1078" s="1" t="s">
        <v>222</v>
      </c>
      <c r="F1078" s="1">
        <v>27</v>
      </c>
      <c r="G1078" s="1">
        <v>5</v>
      </c>
      <c r="H1078" s="1">
        <v>2</v>
      </c>
      <c r="I1078" s="1">
        <v>60</v>
      </c>
      <c r="K1078" s="1">
        <f>最重要的表!AD131</f>
        <v>73052</v>
      </c>
      <c r="L1078" s="1">
        <f>最重要的表!AE131</f>
        <v>5590</v>
      </c>
      <c r="M1078" s="1">
        <f>最重要的表!AF131</f>
        <v>3494</v>
      </c>
      <c r="N1078" s="1">
        <f>最重要的表!AG131</f>
        <v>1150</v>
      </c>
      <c r="O1078" s="1">
        <f>最重要的表!AH131</f>
        <v>88</v>
      </c>
      <c r="P1078" s="1">
        <f>最重要的表!AI131</f>
        <v>55</v>
      </c>
      <c r="Q1078" s="1">
        <f t="shared" si="88"/>
        <v>163902</v>
      </c>
      <c r="R1078" s="1">
        <f t="shared" si="89"/>
        <v>12542</v>
      </c>
      <c r="S1078" s="1">
        <f t="shared" si="90"/>
        <v>7839</v>
      </c>
      <c r="T1078" s="1">
        <v>25200</v>
      </c>
      <c r="U1078" s="1">
        <v>0</v>
      </c>
      <c r="V1078" s="1">
        <v>5600000</v>
      </c>
    </row>
    <row r="1079" spans="1:22" x14ac:dyDescent="0.25">
      <c r="A1079" s="11">
        <f t="shared" si="87"/>
        <v>41271</v>
      </c>
      <c r="B1079" s="1">
        <v>4</v>
      </c>
      <c r="C1079" s="1" t="s">
        <v>171</v>
      </c>
      <c r="D1079" s="1">
        <v>13</v>
      </c>
      <c r="E1079" s="1" t="s">
        <v>223</v>
      </c>
      <c r="F1079" s="1">
        <v>28</v>
      </c>
      <c r="G1079" s="1">
        <v>5</v>
      </c>
      <c r="H1079" s="1">
        <v>3</v>
      </c>
      <c r="I1079" s="1">
        <v>60</v>
      </c>
      <c r="K1079" s="1">
        <f>最重要的表!AD132</f>
        <v>75456</v>
      </c>
      <c r="L1079" s="1">
        <f>最重要的表!AE132</f>
        <v>5774</v>
      </c>
      <c r="M1079" s="1">
        <f>最重要的表!AF132</f>
        <v>3609</v>
      </c>
      <c r="N1079" s="1">
        <f>最重要的表!AG132</f>
        <v>1190</v>
      </c>
      <c r="O1079" s="1">
        <f>最重要的表!AH132</f>
        <v>91</v>
      </c>
      <c r="P1079" s="1">
        <f>最重要的表!AI132</f>
        <v>57</v>
      </c>
      <c r="Q1079" s="1">
        <f t="shared" si="88"/>
        <v>169466</v>
      </c>
      <c r="R1079" s="1">
        <f t="shared" si="89"/>
        <v>12963</v>
      </c>
      <c r="S1079" s="1">
        <f t="shared" si="90"/>
        <v>8112</v>
      </c>
      <c r="T1079" s="1">
        <v>27000</v>
      </c>
      <c r="U1079" s="1">
        <v>0</v>
      </c>
      <c r="V1079" s="1">
        <v>6000000</v>
      </c>
    </row>
    <row r="1080" spans="1:22" x14ac:dyDescent="0.25">
      <c r="A1080" s="11">
        <f t="shared" si="87"/>
        <v>41272</v>
      </c>
      <c r="B1080" s="1">
        <v>4</v>
      </c>
      <c r="C1080" s="1" t="s">
        <v>171</v>
      </c>
      <c r="D1080" s="1">
        <v>13</v>
      </c>
      <c r="E1080" s="1" t="s">
        <v>224</v>
      </c>
      <c r="F1080" s="1">
        <v>29</v>
      </c>
      <c r="G1080" s="1">
        <v>5</v>
      </c>
      <c r="H1080" s="1">
        <v>4</v>
      </c>
      <c r="I1080" s="1">
        <v>70</v>
      </c>
      <c r="K1080" s="1">
        <f>最重要的表!AD133</f>
        <v>77874</v>
      </c>
      <c r="L1080" s="1">
        <f>最重要的表!AE133</f>
        <v>5959</v>
      </c>
      <c r="M1080" s="1">
        <f>最重要的表!AF133</f>
        <v>3725</v>
      </c>
      <c r="N1080" s="1">
        <f>最重要的表!AG133</f>
        <v>1229</v>
      </c>
      <c r="O1080" s="1">
        <f>最重要的表!AH133</f>
        <v>94</v>
      </c>
      <c r="P1080" s="1">
        <f>最重要的表!AI133</f>
        <v>59</v>
      </c>
      <c r="Q1080" s="1">
        <f t="shared" si="88"/>
        <v>174965</v>
      </c>
      <c r="R1080" s="1">
        <f t="shared" si="89"/>
        <v>13385</v>
      </c>
      <c r="S1080" s="1">
        <f t="shared" si="90"/>
        <v>8386</v>
      </c>
      <c r="T1080" s="1">
        <v>28800</v>
      </c>
      <c r="U1080" s="1">
        <v>10</v>
      </c>
      <c r="V1080" s="1">
        <v>6400000</v>
      </c>
    </row>
    <row r="1081" spans="1:22" x14ac:dyDescent="0.25">
      <c r="A1081" s="11">
        <f t="shared" si="87"/>
        <v>41273</v>
      </c>
      <c r="B1081" s="1">
        <v>4</v>
      </c>
      <c r="C1081" s="1" t="s">
        <v>171</v>
      </c>
      <c r="D1081" s="1">
        <v>13</v>
      </c>
      <c r="E1081" s="1" t="s">
        <v>385</v>
      </c>
      <c r="F1081" s="1">
        <v>30</v>
      </c>
      <c r="G1081" s="1">
        <v>6</v>
      </c>
      <c r="H1081" s="1">
        <v>0</v>
      </c>
      <c r="I1081" s="1">
        <v>70</v>
      </c>
      <c r="K1081" s="6">
        <f>最重要的表!AD134</f>
        <v>84264</v>
      </c>
      <c r="L1081" s="7">
        <f>最重要的表!AE134</f>
        <v>6448</v>
      </c>
      <c r="M1081" s="8">
        <f>最重要的表!AF134</f>
        <v>4030</v>
      </c>
      <c r="N1081" s="6">
        <f>最重要的表!AG134</f>
        <v>1307</v>
      </c>
      <c r="O1081" s="7">
        <f>最重要的表!AH134</f>
        <v>100</v>
      </c>
      <c r="P1081" s="8">
        <f>最重要的表!AI134</f>
        <v>63</v>
      </c>
      <c r="Q1081" s="6">
        <f t="shared" si="88"/>
        <v>187517</v>
      </c>
      <c r="R1081" s="7">
        <f t="shared" si="89"/>
        <v>14348</v>
      </c>
      <c r="S1081" s="8">
        <f t="shared" si="90"/>
        <v>9007</v>
      </c>
      <c r="T1081" s="1">
        <v>30600</v>
      </c>
      <c r="U1081" s="1">
        <v>0</v>
      </c>
      <c r="V1081" s="8">
        <v>6800000</v>
      </c>
    </row>
    <row r="1082" spans="1:22" x14ac:dyDescent="0.25">
      <c r="A1082" s="11">
        <f t="shared" si="87"/>
        <v>41274</v>
      </c>
      <c r="B1082" s="1">
        <v>4</v>
      </c>
      <c r="C1082" s="1" t="s">
        <v>171</v>
      </c>
      <c r="D1082" s="1">
        <v>13</v>
      </c>
      <c r="E1082" s="1" t="s">
        <v>481</v>
      </c>
      <c r="F1082" s="1">
        <v>31</v>
      </c>
      <c r="G1082" s="1">
        <v>6</v>
      </c>
      <c r="H1082" s="1">
        <v>1</v>
      </c>
      <c r="I1082" s="1">
        <v>70</v>
      </c>
      <c r="K1082" s="1">
        <f>最重要的表!AD135</f>
        <v>87244</v>
      </c>
      <c r="L1082" s="1">
        <f>最重要的表!AE135</f>
        <v>6676</v>
      </c>
      <c r="M1082" s="1">
        <f>最重要的表!AF135</f>
        <v>4173</v>
      </c>
      <c r="N1082" s="1">
        <f>最重要的表!AG135</f>
        <v>1373</v>
      </c>
      <c r="O1082" s="1">
        <f>最重要的表!AH135</f>
        <v>105</v>
      </c>
      <c r="P1082" s="1">
        <f>最重要的表!AI135</f>
        <v>66</v>
      </c>
      <c r="Q1082" s="1">
        <f t="shared" si="88"/>
        <v>195711</v>
      </c>
      <c r="R1082" s="1">
        <f t="shared" si="89"/>
        <v>14971</v>
      </c>
      <c r="S1082" s="1">
        <f t="shared" si="90"/>
        <v>9387</v>
      </c>
      <c r="T1082" s="1">
        <v>32400</v>
      </c>
      <c r="U1082" s="1">
        <v>0</v>
      </c>
      <c r="V1082" s="1">
        <v>7200000</v>
      </c>
    </row>
    <row r="1083" spans="1:22" x14ac:dyDescent="0.25">
      <c r="A1083" s="11">
        <f t="shared" ref="A1083:A1146" si="91">A1078+10</f>
        <v>41275</v>
      </c>
      <c r="B1083" s="1">
        <v>4</v>
      </c>
      <c r="C1083" s="1" t="s">
        <v>171</v>
      </c>
      <c r="D1083" s="1">
        <v>13</v>
      </c>
      <c r="E1083" s="1" t="s">
        <v>482</v>
      </c>
      <c r="F1083" s="1">
        <v>32</v>
      </c>
      <c r="G1083" s="1">
        <v>6</v>
      </c>
      <c r="H1083" s="1">
        <v>2</v>
      </c>
      <c r="I1083" s="1">
        <v>70</v>
      </c>
      <c r="K1083" s="1">
        <f>最重要的表!AD136</f>
        <v>90223</v>
      </c>
      <c r="L1083" s="1">
        <f>最重要的表!AE136</f>
        <v>6904</v>
      </c>
      <c r="M1083" s="1">
        <f>最重要的表!AF136</f>
        <v>4315</v>
      </c>
      <c r="N1083" s="1">
        <f>最重要的表!AG136</f>
        <v>1425</v>
      </c>
      <c r="O1083" s="1">
        <f>最重要的表!AH136</f>
        <v>109</v>
      </c>
      <c r="P1083" s="1">
        <f>最重要的表!AI136</f>
        <v>69</v>
      </c>
      <c r="Q1083" s="1">
        <f t="shared" si="88"/>
        <v>202798</v>
      </c>
      <c r="R1083" s="1">
        <f t="shared" si="89"/>
        <v>15515</v>
      </c>
      <c r="S1083" s="1">
        <f t="shared" si="90"/>
        <v>9766</v>
      </c>
      <c r="T1083" s="1">
        <v>34200</v>
      </c>
      <c r="U1083" s="1">
        <v>0</v>
      </c>
      <c r="V1083" s="1">
        <v>7600000</v>
      </c>
    </row>
    <row r="1084" spans="1:22" x14ac:dyDescent="0.25">
      <c r="A1084" s="11">
        <f t="shared" si="91"/>
        <v>41281</v>
      </c>
      <c r="B1084" s="1">
        <v>4</v>
      </c>
      <c r="C1084" s="1" t="s">
        <v>171</v>
      </c>
      <c r="D1084" s="1">
        <v>13</v>
      </c>
      <c r="E1084" s="1" t="s">
        <v>483</v>
      </c>
      <c r="F1084" s="1">
        <v>33</v>
      </c>
      <c r="G1084" s="1">
        <v>6</v>
      </c>
      <c r="H1084" s="1">
        <v>3</v>
      </c>
      <c r="I1084" s="1">
        <v>70</v>
      </c>
      <c r="K1084" s="1">
        <f>最重要的表!AD137</f>
        <v>93203</v>
      </c>
      <c r="L1084" s="1">
        <f>最重要的表!AE137</f>
        <v>7132</v>
      </c>
      <c r="M1084" s="1">
        <f>最重要的表!AF137</f>
        <v>4458</v>
      </c>
      <c r="N1084" s="1">
        <f>最重要的表!AG137</f>
        <v>1477</v>
      </c>
      <c r="O1084" s="1">
        <f>最重要的表!AH137</f>
        <v>113</v>
      </c>
      <c r="P1084" s="1">
        <f>最重要的表!AI137</f>
        <v>71</v>
      </c>
      <c r="Q1084" s="1">
        <f t="shared" si="88"/>
        <v>209886</v>
      </c>
      <c r="R1084" s="1">
        <f t="shared" si="89"/>
        <v>16059</v>
      </c>
      <c r="S1084" s="1">
        <f t="shared" si="90"/>
        <v>10067</v>
      </c>
      <c r="T1084" s="1">
        <v>36000</v>
      </c>
      <c r="U1084" s="1">
        <v>0</v>
      </c>
      <c r="V1084" s="1">
        <v>8000000</v>
      </c>
    </row>
    <row r="1085" spans="1:22" x14ac:dyDescent="0.25">
      <c r="A1085" s="11">
        <f t="shared" si="91"/>
        <v>41282</v>
      </c>
      <c r="B1085" s="1">
        <v>4</v>
      </c>
      <c r="C1085" s="1" t="s">
        <v>171</v>
      </c>
      <c r="D1085" s="1">
        <v>13</v>
      </c>
      <c r="E1085" s="1" t="s">
        <v>484</v>
      </c>
      <c r="F1085" s="1">
        <v>34</v>
      </c>
      <c r="G1085" s="1">
        <v>6</v>
      </c>
      <c r="H1085" s="1">
        <v>4</v>
      </c>
      <c r="I1085" s="1">
        <v>80</v>
      </c>
      <c r="K1085" s="1">
        <f>最重要的表!AD138</f>
        <v>96182</v>
      </c>
      <c r="L1085" s="1">
        <f>最重要的表!AE138</f>
        <v>7360</v>
      </c>
      <c r="M1085" s="1">
        <f>最重要的表!AF138</f>
        <v>4600</v>
      </c>
      <c r="N1085" s="1">
        <f>最重要的表!AG138</f>
        <v>1543</v>
      </c>
      <c r="O1085" s="1">
        <f>最重要的表!AH138</f>
        <v>118</v>
      </c>
      <c r="P1085" s="1">
        <f>最重要的表!AI138</f>
        <v>74</v>
      </c>
      <c r="Q1085" s="1">
        <f t="shared" si="88"/>
        <v>218079</v>
      </c>
      <c r="R1085" s="1">
        <f t="shared" si="89"/>
        <v>16682</v>
      </c>
      <c r="S1085" s="1">
        <f t="shared" si="90"/>
        <v>10446</v>
      </c>
      <c r="T1085" s="1">
        <v>36600</v>
      </c>
      <c r="U1085" s="1">
        <v>12</v>
      </c>
      <c r="V1085" s="1">
        <v>8000000</v>
      </c>
    </row>
    <row r="1086" spans="1:22" x14ac:dyDescent="0.25">
      <c r="A1086" s="11">
        <f t="shared" si="91"/>
        <v>41283</v>
      </c>
      <c r="B1086" s="1">
        <v>4</v>
      </c>
      <c r="C1086" s="1" t="s">
        <v>171</v>
      </c>
      <c r="D1086" s="1">
        <v>13</v>
      </c>
      <c r="E1086" s="1" t="s">
        <v>485</v>
      </c>
      <c r="F1086" s="1">
        <v>35</v>
      </c>
      <c r="G1086" s="1">
        <v>7</v>
      </c>
      <c r="H1086" s="1">
        <v>0</v>
      </c>
      <c r="I1086" s="1">
        <v>80</v>
      </c>
      <c r="K1086" s="6">
        <f>最重要的表!AD139</f>
        <v>104062</v>
      </c>
      <c r="L1086" s="7">
        <f>最重要的表!AE139</f>
        <v>7963</v>
      </c>
      <c r="M1086" s="8">
        <f>最重要的表!AF139</f>
        <v>4977</v>
      </c>
      <c r="N1086" s="6">
        <f>最重要的表!AG139</f>
        <v>1621</v>
      </c>
      <c r="O1086" s="7">
        <f>最重要的表!AH139</f>
        <v>124</v>
      </c>
      <c r="P1086" s="8">
        <f>最重要的表!AI139</f>
        <v>78</v>
      </c>
      <c r="Q1086" s="6">
        <f t="shared" si="88"/>
        <v>232121</v>
      </c>
      <c r="R1086" s="7">
        <f t="shared" si="89"/>
        <v>17759</v>
      </c>
      <c r="S1086" s="8">
        <f t="shared" si="90"/>
        <v>11139</v>
      </c>
      <c r="T1086" s="1">
        <v>37200</v>
      </c>
      <c r="U1086" s="1">
        <v>0</v>
      </c>
      <c r="V1086" s="1">
        <v>8100000</v>
      </c>
    </row>
    <row r="1087" spans="1:22" x14ac:dyDescent="0.25">
      <c r="A1087" s="11">
        <f t="shared" si="91"/>
        <v>41284</v>
      </c>
      <c r="B1087" s="1">
        <v>4</v>
      </c>
      <c r="C1087" s="1" t="s">
        <v>171</v>
      </c>
      <c r="D1087" s="1">
        <v>13</v>
      </c>
      <c r="E1087" s="1" t="s">
        <v>486</v>
      </c>
      <c r="F1087" s="1">
        <v>36</v>
      </c>
      <c r="G1087" s="1">
        <v>7</v>
      </c>
      <c r="H1087" s="1">
        <v>1</v>
      </c>
      <c r="I1087" s="1">
        <v>80</v>
      </c>
      <c r="K1087" s="1">
        <f>最重要的表!AD140</f>
        <v>107735</v>
      </c>
      <c r="L1087" s="1">
        <f>最重要的表!AE140</f>
        <v>8244</v>
      </c>
      <c r="M1087" s="1">
        <f>最重要的表!AF140</f>
        <v>5153</v>
      </c>
      <c r="N1087" s="1">
        <f>最重要的表!AG140</f>
        <v>1699</v>
      </c>
      <c r="O1087" s="1">
        <f>最重要的表!AH140</f>
        <v>130</v>
      </c>
      <c r="P1087" s="1">
        <f>最重要的表!AI140</f>
        <v>82</v>
      </c>
      <c r="Q1087" s="1">
        <f t="shared" si="88"/>
        <v>241956</v>
      </c>
      <c r="R1087" s="1">
        <f t="shared" si="89"/>
        <v>18514</v>
      </c>
      <c r="S1087" s="1">
        <f t="shared" si="90"/>
        <v>11631</v>
      </c>
      <c r="T1087" s="1">
        <v>37800</v>
      </c>
      <c r="U1087" s="1">
        <v>0</v>
      </c>
      <c r="V1087" s="1">
        <v>8200000</v>
      </c>
    </row>
    <row r="1088" spans="1:22" x14ac:dyDescent="0.25">
      <c r="A1088" s="11">
        <f t="shared" si="91"/>
        <v>41285</v>
      </c>
      <c r="B1088" s="1">
        <v>4</v>
      </c>
      <c r="C1088" s="1" t="s">
        <v>171</v>
      </c>
      <c r="D1088" s="1">
        <v>13</v>
      </c>
      <c r="E1088" s="1" t="s">
        <v>487</v>
      </c>
      <c r="F1088" s="1">
        <v>37</v>
      </c>
      <c r="G1088" s="1">
        <v>7</v>
      </c>
      <c r="H1088" s="1">
        <v>2</v>
      </c>
      <c r="I1088" s="1">
        <v>80</v>
      </c>
      <c r="K1088" s="1">
        <f>最重要的表!AD141</f>
        <v>111407</v>
      </c>
      <c r="L1088" s="1">
        <f>最重要的表!AE141</f>
        <v>8525</v>
      </c>
      <c r="M1088" s="1">
        <f>最重要的表!AF141</f>
        <v>5329</v>
      </c>
      <c r="N1088" s="1">
        <f>最重要的表!AG141</f>
        <v>1765</v>
      </c>
      <c r="O1088" s="1">
        <f>最重要的表!AH141</f>
        <v>135</v>
      </c>
      <c r="P1088" s="1">
        <f>最重要的表!AI141</f>
        <v>85</v>
      </c>
      <c r="Q1088" s="1">
        <f t="shared" si="88"/>
        <v>250842</v>
      </c>
      <c r="R1088" s="1">
        <f t="shared" si="89"/>
        <v>19190</v>
      </c>
      <c r="S1088" s="1">
        <f t="shared" si="90"/>
        <v>12044</v>
      </c>
      <c r="T1088" s="1">
        <v>38400</v>
      </c>
      <c r="U1088" s="1">
        <v>0</v>
      </c>
      <c r="V1088" s="1">
        <v>8300000</v>
      </c>
    </row>
    <row r="1089" spans="1:22" x14ac:dyDescent="0.25">
      <c r="A1089" s="11">
        <f t="shared" si="91"/>
        <v>41291</v>
      </c>
      <c r="B1089" s="1">
        <v>4</v>
      </c>
      <c r="C1089" s="1" t="s">
        <v>171</v>
      </c>
      <c r="D1089" s="1">
        <v>13</v>
      </c>
      <c r="E1089" s="1" t="s">
        <v>488</v>
      </c>
      <c r="F1089" s="1">
        <v>38</v>
      </c>
      <c r="G1089" s="1">
        <v>7</v>
      </c>
      <c r="H1089" s="1">
        <v>3</v>
      </c>
      <c r="I1089" s="1">
        <v>80</v>
      </c>
      <c r="K1089" s="1">
        <f>最重要的表!AD142</f>
        <v>115079</v>
      </c>
      <c r="L1089" s="1">
        <f>最重要的表!AE142</f>
        <v>8806</v>
      </c>
      <c r="M1089" s="1">
        <f>最重要的表!AF142</f>
        <v>5504</v>
      </c>
      <c r="N1089" s="1">
        <f>最重要的表!AG142</f>
        <v>1830</v>
      </c>
      <c r="O1089" s="1">
        <f>最重要的表!AH142</f>
        <v>140</v>
      </c>
      <c r="P1089" s="1">
        <f>最重要的表!AI142</f>
        <v>88</v>
      </c>
      <c r="Q1089" s="1">
        <f t="shared" si="88"/>
        <v>259649</v>
      </c>
      <c r="R1089" s="1">
        <f t="shared" si="89"/>
        <v>19866</v>
      </c>
      <c r="S1089" s="1">
        <f t="shared" si="90"/>
        <v>12456</v>
      </c>
      <c r="T1089" s="1">
        <v>39000</v>
      </c>
      <c r="U1089" s="1">
        <v>0</v>
      </c>
      <c r="V1089" s="1">
        <v>8400000</v>
      </c>
    </row>
    <row r="1090" spans="1:22" x14ac:dyDescent="0.25">
      <c r="A1090" s="11">
        <f t="shared" si="91"/>
        <v>41292</v>
      </c>
      <c r="B1090" s="1">
        <v>4</v>
      </c>
      <c r="C1090" s="1" t="s">
        <v>171</v>
      </c>
      <c r="D1090" s="1">
        <v>13</v>
      </c>
      <c r="E1090" s="1" t="s">
        <v>489</v>
      </c>
      <c r="F1090" s="1">
        <v>39</v>
      </c>
      <c r="G1090" s="1">
        <v>7</v>
      </c>
      <c r="H1090" s="1">
        <v>4</v>
      </c>
      <c r="I1090" s="1">
        <v>84</v>
      </c>
      <c r="K1090" s="1">
        <f>最重要的表!AD143</f>
        <v>118764</v>
      </c>
      <c r="L1090" s="1">
        <f>最重要的表!AE143</f>
        <v>9088</v>
      </c>
      <c r="M1090" s="1">
        <f>最重要的表!AF143</f>
        <v>5680</v>
      </c>
      <c r="N1090" s="1">
        <f>最重要的表!AG143</f>
        <v>1895</v>
      </c>
      <c r="O1090" s="1">
        <f>最重要的表!AH143</f>
        <v>145</v>
      </c>
      <c r="P1090" s="1">
        <f>最重要的表!AI143</f>
        <v>91</v>
      </c>
      <c r="Q1090" s="1">
        <f t="shared" si="88"/>
        <v>268469</v>
      </c>
      <c r="R1090" s="1">
        <f t="shared" si="89"/>
        <v>20543</v>
      </c>
      <c r="S1090" s="1">
        <f t="shared" si="90"/>
        <v>12869</v>
      </c>
      <c r="T1090" s="1">
        <v>39600</v>
      </c>
      <c r="U1090" s="1">
        <v>14</v>
      </c>
      <c r="V1090" s="1">
        <v>8500000</v>
      </c>
    </row>
    <row r="1091" spans="1:22" x14ac:dyDescent="0.25">
      <c r="A1091" s="11">
        <f t="shared" si="91"/>
        <v>41293</v>
      </c>
      <c r="B1091" s="1">
        <v>4</v>
      </c>
      <c r="C1091" s="1" t="s">
        <v>171</v>
      </c>
      <c r="D1091" s="1">
        <v>13</v>
      </c>
      <c r="E1091" s="1" t="s">
        <v>490</v>
      </c>
      <c r="F1091" s="1">
        <v>40</v>
      </c>
      <c r="G1091" s="1">
        <v>8</v>
      </c>
      <c r="H1091" s="1">
        <v>0</v>
      </c>
      <c r="I1091" s="1">
        <v>84</v>
      </c>
      <c r="K1091" s="6">
        <f>最重要的表!AD144</f>
        <v>128526</v>
      </c>
      <c r="L1091" s="7">
        <f>最重要的表!AE144</f>
        <v>9835</v>
      </c>
      <c r="M1091" s="8">
        <f>最重要的表!AF144</f>
        <v>6147</v>
      </c>
      <c r="N1091" s="6">
        <f>最重要的表!AG144</f>
        <v>2013</v>
      </c>
      <c r="O1091" s="7">
        <f>最重要的表!AH144</f>
        <v>154</v>
      </c>
      <c r="P1091" s="8">
        <f>最重要的表!AI144</f>
        <v>97</v>
      </c>
      <c r="Q1091" s="6">
        <f t="shared" si="88"/>
        <v>287553</v>
      </c>
      <c r="R1091" s="7">
        <f t="shared" si="89"/>
        <v>22001</v>
      </c>
      <c r="S1091" s="8">
        <f t="shared" si="90"/>
        <v>13810</v>
      </c>
      <c r="T1091" s="1">
        <v>40200</v>
      </c>
      <c r="U1091" s="1">
        <v>0</v>
      </c>
      <c r="V1091" s="1">
        <v>8600000</v>
      </c>
    </row>
    <row r="1092" spans="1:22" x14ac:dyDescent="0.25">
      <c r="A1092" s="11">
        <f t="shared" si="91"/>
        <v>41294</v>
      </c>
      <c r="B1092" s="1">
        <v>4</v>
      </c>
      <c r="C1092" s="1" t="s">
        <v>171</v>
      </c>
      <c r="D1092" s="1">
        <v>13</v>
      </c>
      <c r="E1092" s="1" t="s">
        <v>491</v>
      </c>
      <c r="F1092" s="1">
        <v>41</v>
      </c>
      <c r="G1092" s="1">
        <v>8</v>
      </c>
      <c r="H1092" s="1">
        <v>1</v>
      </c>
      <c r="I1092" s="1">
        <v>84</v>
      </c>
      <c r="K1092" s="1">
        <f>最重要的表!AD145</f>
        <v>133061</v>
      </c>
      <c r="L1092" s="1">
        <f>最重要的表!AE145</f>
        <v>10182</v>
      </c>
      <c r="M1092" s="1">
        <f>最重要的表!AF145</f>
        <v>6364</v>
      </c>
      <c r="N1092" s="1">
        <f>最重要的表!AG145</f>
        <v>2091</v>
      </c>
      <c r="O1092" s="1">
        <f>最重要的表!AH145</f>
        <v>160</v>
      </c>
      <c r="P1092" s="1">
        <f>最重要的表!AI145</f>
        <v>100</v>
      </c>
      <c r="Q1092" s="1">
        <f t="shared" si="88"/>
        <v>298250</v>
      </c>
      <c r="R1092" s="1">
        <f t="shared" si="89"/>
        <v>22822</v>
      </c>
      <c r="S1092" s="1">
        <f t="shared" si="90"/>
        <v>14264</v>
      </c>
      <c r="T1092" s="1">
        <v>40800</v>
      </c>
      <c r="U1092" s="1">
        <v>0</v>
      </c>
      <c r="V1092" s="1">
        <v>8700000</v>
      </c>
    </row>
    <row r="1093" spans="1:22" x14ac:dyDescent="0.25">
      <c r="A1093" s="11">
        <f t="shared" si="91"/>
        <v>41295</v>
      </c>
      <c r="B1093" s="1">
        <v>4</v>
      </c>
      <c r="C1093" s="1" t="s">
        <v>171</v>
      </c>
      <c r="D1093" s="1">
        <v>13</v>
      </c>
      <c r="E1093" s="1" t="s">
        <v>492</v>
      </c>
      <c r="F1093" s="1">
        <v>42</v>
      </c>
      <c r="G1093" s="1">
        <v>8</v>
      </c>
      <c r="H1093" s="1">
        <v>2</v>
      </c>
      <c r="I1093" s="1">
        <v>84</v>
      </c>
      <c r="K1093" s="1">
        <f>最重要的表!AD146</f>
        <v>137595</v>
      </c>
      <c r="L1093" s="1">
        <f>最重要的表!AE146</f>
        <v>10529</v>
      </c>
      <c r="M1093" s="1">
        <f>最重要的表!AF146</f>
        <v>6581</v>
      </c>
      <c r="N1093" s="1">
        <f>最重要的表!AG146</f>
        <v>2170</v>
      </c>
      <c r="O1093" s="1">
        <f>最重要的表!AH146</f>
        <v>166</v>
      </c>
      <c r="P1093" s="1">
        <f>最重要的表!AI146</f>
        <v>104</v>
      </c>
      <c r="Q1093" s="1">
        <f t="shared" si="88"/>
        <v>309025</v>
      </c>
      <c r="R1093" s="1">
        <f t="shared" si="89"/>
        <v>23643</v>
      </c>
      <c r="S1093" s="1">
        <f t="shared" si="90"/>
        <v>14797</v>
      </c>
      <c r="T1093" s="1">
        <v>41400</v>
      </c>
      <c r="U1093" s="1">
        <v>0</v>
      </c>
      <c r="V1093" s="1">
        <v>8800000</v>
      </c>
    </row>
    <row r="1094" spans="1:22" x14ac:dyDescent="0.25">
      <c r="A1094" s="11">
        <f t="shared" si="91"/>
        <v>41301</v>
      </c>
      <c r="B1094" s="1">
        <v>4</v>
      </c>
      <c r="C1094" s="1" t="s">
        <v>171</v>
      </c>
      <c r="D1094" s="1">
        <v>13</v>
      </c>
      <c r="E1094" s="1" t="s">
        <v>493</v>
      </c>
      <c r="F1094" s="1">
        <v>43</v>
      </c>
      <c r="G1094" s="1">
        <v>8</v>
      </c>
      <c r="H1094" s="1">
        <v>3</v>
      </c>
      <c r="I1094" s="1">
        <v>84</v>
      </c>
      <c r="K1094" s="1">
        <f>最重要的表!AD147</f>
        <v>142130</v>
      </c>
      <c r="L1094" s="1">
        <f>最重要的表!AE147</f>
        <v>10876</v>
      </c>
      <c r="M1094" s="1">
        <f>最重要的表!AF147</f>
        <v>6798</v>
      </c>
      <c r="N1094" s="1">
        <f>最重要的表!AG147</f>
        <v>2248</v>
      </c>
      <c r="O1094" s="1">
        <f>最重要的表!AH147</f>
        <v>172</v>
      </c>
      <c r="P1094" s="1">
        <f>最重要的表!AI147</f>
        <v>108</v>
      </c>
      <c r="Q1094" s="1">
        <f t="shared" si="88"/>
        <v>319722</v>
      </c>
      <c r="R1094" s="1">
        <f t="shared" si="89"/>
        <v>24464</v>
      </c>
      <c r="S1094" s="1">
        <f t="shared" si="90"/>
        <v>15330</v>
      </c>
      <c r="T1094" s="1">
        <v>42000</v>
      </c>
      <c r="U1094" s="1">
        <v>0</v>
      </c>
      <c r="V1094" s="1">
        <v>8900000</v>
      </c>
    </row>
    <row r="1095" spans="1:22" x14ac:dyDescent="0.25">
      <c r="A1095" s="11">
        <f t="shared" si="91"/>
        <v>41302</v>
      </c>
      <c r="B1095" s="1">
        <v>4</v>
      </c>
      <c r="C1095" s="1" t="s">
        <v>171</v>
      </c>
      <c r="D1095" s="1">
        <v>13</v>
      </c>
      <c r="E1095" s="1" t="s">
        <v>494</v>
      </c>
      <c r="F1095" s="1">
        <v>44</v>
      </c>
      <c r="G1095" s="1">
        <v>8</v>
      </c>
      <c r="H1095" s="1">
        <v>4</v>
      </c>
      <c r="I1095" s="1">
        <v>87</v>
      </c>
      <c r="K1095" s="1">
        <f>最重要的表!AD148</f>
        <v>146665</v>
      </c>
      <c r="L1095" s="1">
        <f>最重要的表!AE148</f>
        <v>11223</v>
      </c>
      <c r="M1095" s="1">
        <f>最重要的表!AF148</f>
        <v>7015</v>
      </c>
      <c r="N1095" s="1">
        <f>最重要的表!AG148</f>
        <v>2327</v>
      </c>
      <c r="O1095" s="1">
        <f>最重要的表!AH148</f>
        <v>178</v>
      </c>
      <c r="P1095" s="1">
        <f>最重要的表!AI148</f>
        <v>112</v>
      </c>
      <c r="Q1095" s="1">
        <f t="shared" si="88"/>
        <v>330498</v>
      </c>
      <c r="R1095" s="1">
        <f t="shared" si="89"/>
        <v>25285</v>
      </c>
      <c r="S1095" s="1">
        <f t="shared" si="90"/>
        <v>15863</v>
      </c>
      <c r="T1095" s="1">
        <v>42600</v>
      </c>
      <c r="U1095" s="1">
        <v>16</v>
      </c>
      <c r="V1095" s="1">
        <v>9000000</v>
      </c>
    </row>
    <row r="1096" spans="1:22" x14ac:dyDescent="0.25">
      <c r="A1096" s="11">
        <f t="shared" si="91"/>
        <v>41303</v>
      </c>
      <c r="B1096" s="1">
        <v>4</v>
      </c>
      <c r="C1096" s="1" t="s">
        <v>171</v>
      </c>
      <c r="D1096" s="1">
        <v>13</v>
      </c>
      <c r="E1096" s="1" t="s">
        <v>495</v>
      </c>
      <c r="F1096" s="1">
        <v>45</v>
      </c>
      <c r="G1096" s="1">
        <v>9</v>
      </c>
      <c r="H1096" s="1">
        <v>0</v>
      </c>
      <c r="I1096" s="1">
        <v>87</v>
      </c>
      <c r="K1096" s="6">
        <f>最重要的表!AD149</f>
        <v>158740</v>
      </c>
      <c r="L1096" s="7">
        <f>最重要的表!AE149</f>
        <v>12147</v>
      </c>
      <c r="M1096" s="8">
        <f>最重要的表!AF149</f>
        <v>7592</v>
      </c>
      <c r="N1096" s="6">
        <f>最重要的表!AG149</f>
        <v>2497</v>
      </c>
      <c r="O1096" s="7">
        <f>最重要的表!AH149</f>
        <v>191</v>
      </c>
      <c r="P1096" s="8">
        <f>最重要的表!AI149</f>
        <v>120</v>
      </c>
      <c r="Q1096" s="6">
        <f t="shared" si="88"/>
        <v>356003</v>
      </c>
      <c r="R1096" s="7">
        <f t="shared" si="89"/>
        <v>27236</v>
      </c>
      <c r="S1096" s="8">
        <f t="shared" si="90"/>
        <v>17072</v>
      </c>
      <c r="T1096" s="1">
        <v>43200</v>
      </c>
      <c r="U1096" s="1">
        <v>0</v>
      </c>
      <c r="V1096" s="1">
        <v>9100000</v>
      </c>
    </row>
    <row r="1097" spans="1:22" x14ac:dyDescent="0.25">
      <c r="A1097" s="11">
        <f t="shared" si="91"/>
        <v>41304</v>
      </c>
      <c r="B1097" s="1">
        <v>4</v>
      </c>
      <c r="C1097" s="1" t="s">
        <v>171</v>
      </c>
      <c r="D1097" s="1">
        <v>13</v>
      </c>
      <c r="E1097" s="1" t="s">
        <v>496</v>
      </c>
      <c r="F1097" s="1">
        <v>46</v>
      </c>
      <c r="G1097" s="1">
        <v>9</v>
      </c>
      <c r="H1097" s="1">
        <v>1</v>
      </c>
      <c r="I1097" s="1">
        <v>87</v>
      </c>
      <c r="K1097" s="1">
        <f>最重要的表!AD150</f>
        <v>164346</v>
      </c>
      <c r="L1097" s="1">
        <f>最重要的表!AE150</f>
        <v>12576</v>
      </c>
      <c r="M1097" s="1">
        <f>最重要的表!AF150</f>
        <v>7860</v>
      </c>
      <c r="N1097" s="1">
        <f>最重要的表!AG150</f>
        <v>2588</v>
      </c>
      <c r="O1097" s="1">
        <f>最重要的表!AH150</f>
        <v>198</v>
      </c>
      <c r="P1097" s="1">
        <f>最重要的表!AI150</f>
        <v>124</v>
      </c>
      <c r="Q1097" s="1">
        <f t="shared" si="88"/>
        <v>368798</v>
      </c>
      <c r="R1097" s="1">
        <f t="shared" si="89"/>
        <v>28218</v>
      </c>
      <c r="S1097" s="1">
        <f t="shared" si="90"/>
        <v>17656</v>
      </c>
      <c r="T1097" s="1">
        <v>43800</v>
      </c>
      <c r="U1097" s="1">
        <v>0</v>
      </c>
      <c r="V1097" s="1">
        <v>9200000</v>
      </c>
    </row>
    <row r="1098" spans="1:22" x14ac:dyDescent="0.25">
      <c r="A1098" s="11">
        <f t="shared" si="91"/>
        <v>41305</v>
      </c>
      <c r="B1098" s="1">
        <v>4</v>
      </c>
      <c r="C1098" s="1" t="s">
        <v>171</v>
      </c>
      <c r="D1098" s="1">
        <v>13</v>
      </c>
      <c r="E1098" s="1" t="s">
        <v>497</v>
      </c>
      <c r="F1098" s="1">
        <v>47</v>
      </c>
      <c r="G1098" s="1">
        <v>9</v>
      </c>
      <c r="H1098" s="1">
        <v>2</v>
      </c>
      <c r="I1098" s="1">
        <v>87</v>
      </c>
      <c r="K1098" s="1">
        <f>最重要的表!AD151</f>
        <v>169952</v>
      </c>
      <c r="L1098" s="1">
        <f>最重要的表!AE151</f>
        <v>13005</v>
      </c>
      <c r="M1098" s="1">
        <f>最重要的表!AF151</f>
        <v>8129</v>
      </c>
      <c r="N1098" s="1">
        <f>最重要的表!AG151</f>
        <v>2679</v>
      </c>
      <c r="O1098" s="1">
        <f>最重要的表!AH151</f>
        <v>205</v>
      </c>
      <c r="P1098" s="1">
        <f>最重要的表!AI151</f>
        <v>129</v>
      </c>
      <c r="Q1098" s="1">
        <f t="shared" si="88"/>
        <v>381593</v>
      </c>
      <c r="R1098" s="1">
        <f t="shared" si="89"/>
        <v>29200</v>
      </c>
      <c r="S1098" s="1">
        <f t="shared" si="90"/>
        <v>18320</v>
      </c>
      <c r="T1098" s="1">
        <v>44400</v>
      </c>
      <c r="U1098" s="1">
        <v>0</v>
      </c>
      <c r="V1098" s="1">
        <v>9300000</v>
      </c>
    </row>
    <row r="1099" spans="1:22" x14ac:dyDescent="0.25">
      <c r="A1099" s="11">
        <f t="shared" si="91"/>
        <v>41311</v>
      </c>
      <c r="B1099" s="1">
        <v>4</v>
      </c>
      <c r="C1099" s="1" t="s">
        <v>171</v>
      </c>
      <c r="D1099" s="1">
        <v>13</v>
      </c>
      <c r="E1099" s="1" t="s">
        <v>498</v>
      </c>
      <c r="F1099" s="1">
        <v>48</v>
      </c>
      <c r="G1099" s="1">
        <v>9</v>
      </c>
      <c r="H1099" s="1">
        <v>3</v>
      </c>
      <c r="I1099" s="1">
        <v>87</v>
      </c>
      <c r="K1099" s="1">
        <f>最重要的表!AD152</f>
        <v>175558</v>
      </c>
      <c r="L1099" s="1">
        <f>最重要的表!AE152</f>
        <v>13434</v>
      </c>
      <c r="M1099" s="1">
        <f>最重要的表!AF152</f>
        <v>8397</v>
      </c>
      <c r="N1099" s="1">
        <f>最重要的表!AG152</f>
        <v>2771</v>
      </c>
      <c r="O1099" s="1">
        <f>最重要的表!AH152</f>
        <v>212</v>
      </c>
      <c r="P1099" s="1">
        <f>最重要的表!AI152</f>
        <v>133</v>
      </c>
      <c r="Q1099" s="1">
        <f t="shared" si="88"/>
        <v>394467</v>
      </c>
      <c r="R1099" s="1">
        <f t="shared" si="89"/>
        <v>30182</v>
      </c>
      <c r="S1099" s="1">
        <f t="shared" si="90"/>
        <v>18904</v>
      </c>
      <c r="T1099" s="1">
        <v>45000</v>
      </c>
      <c r="U1099" s="1">
        <v>0</v>
      </c>
      <c r="V1099" s="1">
        <v>9400000</v>
      </c>
    </row>
    <row r="1100" spans="1:22" x14ac:dyDescent="0.25">
      <c r="A1100" s="11">
        <f t="shared" si="91"/>
        <v>41312</v>
      </c>
      <c r="B1100" s="1">
        <v>4</v>
      </c>
      <c r="C1100" s="1" t="s">
        <v>171</v>
      </c>
      <c r="D1100" s="1">
        <v>13</v>
      </c>
      <c r="E1100" s="1" t="s">
        <v>499</v>
      </c>
      <c r="F1100" s="1">
        <v>49</v>
      </c>
      <c r="G1100" s="1">
        <v>9</v>
      </c>
      <c r="H1100" s="1">
        <v>4</v>
      </c>
      <c r="I1100" s="1">
        <v>90</v>
      </c>
      <c r="K1100" s="1">
        <f>最重要的表!AD153</f>
        <v>181165</v>
      </c>
      <c r="L1100" s="1">
        <f>最重要的表!AE153</f>
        <v>13863</v>
      </c>
      <c r="M1100" s="1">
        <f>最重要的表!AF153</f>
        <v>8665</v>
      </c>
      <c r="N1100" s="1">
        <f>最重要的表!AG153</f>
        <v>2849</v>
      </c>
      <c r="O1100" s="1">
        <f>最重要的表!AH153</f>
        <v>218</v>
      </c>
      <c r="P1100" s="1">
        <f>最重要的表!AI153</f>
        <v>137</v>
      </c>
      <c r="Q1100" s="1">
        <f t="shared" si="88"/>
        <v>406236</v>
      </c>
      <c r="R1100" s="1">
        <f t="shared" si="89"/>
        <v>31085</v>
      </c>
      <c r="S1100" s="1">
        <f t="shared" si="90"/>
        <v>19488</v>
      </c>
      <c r="T1100" s="1">
        <v>45600</v>
      </c>
      <c r="U1100" s="1">
        <v>18</v>
      </c>
      <c r="V1100" s="1">
        <v>9500000</v>
      </c>
    </row>
    <row r="1101" spans="1:22" x14ac:dyDescent="0.25">
      <c r="A1101" s="11">
        <f t="shared" si="91"/>
        <v>41313</v>
      </c>
      <c r="B1101" s="1">
        <v>4</v>
      </c>
      <c r="C1101" s="1" t="s">
        <v>171</v>
      </c>
      <c r="D1101" s="1">
        <v>13</v>
      </c>
      <c r="E1101" s="1" t="s">
        <v>500</v>
      </c>
      <c r="F1101" s="1">
        <v>50</v>
      </c>
      <c r="G1101" s="1">
        <v>10</v>
      </c>
      <c r="H1101" s="1">
        <v>0</v>
      </c>
      <c r="I1101" s="1">
        <v>0</v>
      </c>
      <c r="K1101" s="6">
        <f>最重要的表!AD154</f>
        <v>196049</v>
      </c>
      <c r="L1101" s="7">
        <f>最重要的表!AE154</f>
        <v>15002</v>
      </c>
      <c r="M1101" s="8">
        <f>最重要的表!AF154</f>
        <v>9377</v>
      </c>
      <c r="N1101" s="6">
        <f>最重要的表!AG154</f>
        <v>3085</v>
      </c>
      <c r="O1101" s="7">
        <f>最重要的表!AH154</f>
        <v>236</v>
      </c>
      <c r="P1101" s="8">
        <f>最重要的表!AI154</f>
        <v>148</v>
      </c>
      <c r="Q1101" s="6">
        <f t="shared" si="88"/>
        <v>439764</v>
      </c>
      <c r="R1101" s="7">
        <f t="shared" si="89"/>
        <v>33646</v>
      </c>
      <c r="S1101" s="8">
        <f t="shared" si="90"/>
        <v>21069</v>
      </c>
      <c r="T1101" s="1">
        <v>0</v>
      </c>
      <c r="U1101" s="1">
        <v>0</v>
      </c>
      <c r="V1101" s="1">
        <v>0</v>
      </c>
    </row>
    <row r="1102" spans="1:22" x14ac:dyDescent="0.25">
      <c r="A1102" s="11">
        <f t="shared" si="91"/>
        <v>41314</v>
      </c>
      <c r="B1102" s="1">
        <v>4</v>
      </c>
      <c r="C1102" s="1" t="s">
        <v>171</v>
      </c>
      <c r="D1102" s="1">
        <v>10</v>
      </c>
      <c r="E1102" s="1" t="s">
        <v>373</v>
      </c>
      <c r="F1102" s="1">
        <v>0</v>
      </c>
      <c r="G1102" s="1">
        <v>0</v>
      </c>
      <c r="H1102" s="1">
        <v>0</v>
      </c>
      <c r="I1102" s="1">
        <v>1</v>
      </c>
      <c r="K1102" s="6">
        <f>最重要的表!AD155</f>
        <v>4574</v>
      </c>
      <c r="L1102" s="7">
        <f>最重要的表!AE155</f>
        <v>350</v>
      </c>
      <c r="M1102" s="8">
        <f>最重要的表!AF155</f>
        <v>219</v>
      </c>
      <c r="N1102" s="6">
        <f>最重要的表!AG155</f>
        <v>79</v>
      </c>
      <c r="O1102" s="7">
        <f>最重要的表!AH155</f>
        <v>6</v>
      </c>
      <c r="P1102" s="8">
        <f>最重要的表!AI155</f>
        <v>4</v>
      </c>
      <c r="Q1102" s="6">
        <f t="shared" si="88"/>
        <v>10815</v>
      </c>
      <c r="R1102" s="7">
        <f t="shared" si="89"/>
        <v>824</v>
      </c>
      <c r="S1102" s="8">
        <f t="shared" si="90"/>
        <v>535</v>
      </c>
      <c r="T1102" s="6">
        <v>30</v>
      </c>
      <c r="U1102" s="7">
        <v>0</v>
      </c>
      <c r="V1102" s="8">
        <v>9000</v>
      </c>
    </row>
    <row r="1103" spans="1:22" x14ac:dyDescent="0.25">
      <c r="A1103" s="11">
        <f t="shared" si="91"/>
        <v>41315</v>
      </c>
      <c r="B1103" s="1">
        <v>4</v>
      </c>
      <c r="C1103" s="1" t="s">
        <v>171</v>
      </c>
      <c r="D1103" s="1">
        <v>10</v>
      </c>
      <c r="E1103" s="24" t="s">
        <v>374</v>
      </c>
      <c r="F1103" s="1">
        <v>1</v>
      </c>
      <c r="G1103" s="1">
        <v>0</v>
      </c>
      <c r="H1103" s="1">
        <v>1</v>
      </c>
      <c r="I1103" s="1">
        <v>5</v>
      </c>
      <c r="K1103" s="24">
        <f>最重要的表!AD156</f>
        <v>5267</v>
      </c>
      <c r="L1103" s="24">
        <f>最重要的表!AE156</f>
        <v>403</v>
      </c>
      <c r="M1103" s="24">
        <f>最重要的表!AF156</f>
        <v>252</v>
      </c>
      <c r="N1103" s="24">
        <f>最重要的表!AG156</f>
        <v>105</v>
      </c>
      <c r="O1103" s="24">
        <f>最重要的表!AH156</f>
        <v>8</v>
      </c>
      <c r="P1103" s="24">
        <f>最重要的表!AI156</f>
        <v>5</v>
      </c>
      <c r="Q1103" s="24">
        <f t="shared" si="88"/>
        <v>13562</v>
      </c>
      <c r="R1103" s="24">
        <f t="shared" si="89"/>
        <v>1035</v>
      </c>
      <c r="S1103" s="24">
        <f t="shared" si="90"/>
        <v>647</v>
      </c>
      <c r="T1103" s="1">
        <v>108</v>
      </c>
      <c r="U1103" s="1">
        <v>0</v>
      </c>
      <c r="V1103" s="1">
        <v>25000</v>
      </c>
    </row>
    <row r="1104" spans="1:22" x14ac:dyDescent="0.25">
      <c r="A1104" s="11">
        <f t="shared" si="91"/>
        <v>41321</v>
      </c>
      <c r="B1104" s="1">
        <v>4</v>
      </c>
      <c r="C1104" s="1" t="s">
        <v>171</v>
      </c>
      <c r="D1104" s="1">
        <v>10</v>
      </c>
      <c r="E1104" s="24" t="s">
        <v>120</v>
      </c>
      <c r="F1104" s="1">
        <v>2</v>
      </c>
      <c r="G1104" s="1">
        <v>0</v>
      </c>
      <c r="H1104" s="1">
        <v>2</v>
      </c>
      <c r="I1104" s="1">
        <v>5</v>
      </c>
      <c r="K1104" s="24">
        <f>最重要的表!AD157</f>
        <v>5960</v>
      </c>
      <c r="L1104" s="24">
        <f>最重要的表!AE157</f>
        <v>456</v>
      </c>
      <c r="M1104" s="24">
        <f>最重要的表!AF157</f>
        <v>285</v>
      </c>
      <c r="N1104" s="24">
        <f>最重要的表!AG157</f>
        <v>131</v>
      </c>
      <c r="O1104" s="24">
        <f>最重要的表!AH157</f>
        <v>10</v>
      </c>
      <c r="P1104" s="24">
        <f>最重要的表!AI157</f>
        <v>7</v>
      </c>
      <c r="Q1104" s="24">
        <f t="shared" si="88"/>
        <v>16309</v>
      </c>
      <c r="R1104" s="24">
        <f t="shared" si="89"/>
        <v>1246</v>
      </c>
      <c r="S1104" s="24">
        <f t="shared" si="90"/>
        <v>838</v>
      </c>
      <c r="T1104" s="1">
        <v>210</v>
      </c>
      <c r="U1104" s="1">
        <v>0</v>
      </c>
      <c r="V1104" s="1">
        <v>43000</v>
      </c>
    </row>
    <row r="1105" spans="1:22" x14ac:dyDescent="0.25">
      <c r="A1105" s="11">
        <f t="shared" si="91"/>
        <v>41322</v>
      </c>
      <c r="B1105" s="1">
        <v>4</v>
      </c>
      <c r="C1105" s="1" t="s">
        <v>171</v>
      </c>
      <c r="D1105" s="1">
        <v>10</v>
      </c>
      <c r="E1105" s="24" t="s">
        <v>157</v>
      </c>
      <c r="F1105" s="1">
        <v>3</v>
      </c>
      <c r="G1105" s="1">
        <v>0</v>
      </c>
      <c r="H1105" s="1">
        <v>3</v>
      </c>
      <c r="I1105" s="1">
        <v>5</v>
      </c>
      <c r="K1105" s="24">
        <f>最重要的表!AD158</f>
        <v>6652</v>
      </c>
      <c r="L1105" s="24">
        <f>最重要的表!AE158</f>
        <v>509</v>
      </c>
      <c r="M1105" s="24">
        <f>最重要的表!AF158</f>
        <v>319</v>
      </c>
      <c r="N1105" s="24">
        <f>最重要的表!AG158</f>
        <v>144</v>
      </c>
      <c r="O1105" s="24">
        <f>最重要的表!AH158</f>
        <v>11</v>
      </c>
      <c r="P1105" s="24">
        <f>最重要的表!AI158</f>
        <v>7</v>
      </c>
      <c r="Q1105" s="24">
        <f t="shared" si="88"/>
        <v>18028</v>
      </c>
      <c r="R1105" s="24">
        <f t="shared" si="89"/>
        <v>1378</v>
      </c>
      <c r="S1105" s="24">
        <f t="shared" si="90"/>
        <v>872</v>
      </c>
      <c r="T1105" s="1">
        <v>360</v>
      </c>
      <c r="U1105" s="1">
        <v>0</v>
      </c>
      <c r="V1105" s="1">
        <v>67000</v>
      </c>
    </row>
    <row r="1106" spans="1:22" x14ac:dyDescent="0.25">
      <c r="A1106" s="11">
        <f t="shared" si="91"/>
        <v>41323</v>
      </c>
      <c r="B1106" s="1">
        <v>4</v>
      </c>
      <c r="C1106" s="1" t="s">
        <v>171</v>
      </c>
      <c r="D1106" s="1">
        <v>10</v>
      </c>
      <c r="E1106" s="24" t="s">
        <v>158</v>
      </c>
      <c r="F1106" s="1">
        <v>4</v>
      </c>
      <c r="G1106" s="1">
        <v>0</v>
      </c>
      <c r="H1106" s="1">
        <v>4</v>
      </c>
      <c r="I1106" s="1">
        <v>20</v>
      </c>
      <c r="K1106" s="24">
        <f>最重要的表!AD159</f>
        <v>7345</v>
      </c>
      <c r="L1106" s="24">
        <f>最重要的表!AE159</f>
        <v>562</v>
      </c>
      <c r="M1106" s="24">
        <f>最重要的表!AF159</f>
        <v>352</v>
      </c>
      <c r="N1106" s="24">
        <f>最重要的表!AG159</f>
        <v>157</v>
      </c>
      <c r="O1106" s="24">
        <f>最重要的表!AH159</f>
        <v>12</v>
      </c>
      <c r="P1106" s="24">
        <f>最重要的表!AI159</f>
        <v>8</v>
      </c>
      <c r="Q1106" s="24">
        <f t="shared" si="88"/>
        <v>19748</v>
      </c>
      <c r="R1106" s="24">
        <f t="shared" si="89"/>
        <v>1510</v>
      </c>
      <c r="S1106" s="24">
        <f t="shared" si="90"/>
        <v>984</v>
      </c>
      <c r="T1106" s="1">
        <v>600</v>
      </c>
      <c r="U1106" s="1">
        <v>1</v>
      </c>
      <c r="V1106" s="1">
        <v>100000</v>
      </c>
    </row>
    <row r="1107" spans="1:22" x14ac:dyDescent="0.25">
      <c r="A1107" s="11">
        <f t="shared" si="91"/>
        <v>41324</v>
      </c>
      <c r="B1107" s="1">
        <v>4</v>
      </c>
      <c r="C1107" s="1" t="s">
        <v>171</v>
      </c>
      <c r="D1107" s="1">
        <v>10</v>
      </c>
      <c r="E1107" s="1" t="s">
        <v>51</v>
      </c>
      <c r="F1107" s="1">
        <v>5</v>
      </c>
      <c r="G1107" s="1">
        <v>1</v>
      </c>
      <c r="H1107" s="1">
        <v>0</v>
      </c>
      <c r="I1107" s="1">
        <v>20</v>
      </c>
      <c r="K1107" s="6">
        <f>最重要的表!AD160</f>
        <v>9135</v>
      </c>
      <c r="L1107" s="7">
        <f>最重要的表!AE160</f>
        <v>699</v>
      </c>
      <c r="M1107" s="8">
        <f>最重要的表!AF160</f>
        <v>437</v>
      </c>
      <c r="N1107" s="6">
        <f>最重要的表!AG160</f>
        <v>170</v>
      </c>
      <c r="O1107" s="7">
        <f>最重要的表!AH160</f>
        <v>13</v>
      </c>
      <c r="P1107" s="8">
        <f>最重要的表!AI160</f>
        <v>9</v>
      </c>
      <c r="Q1107" s="6">
        <f t="shared" si="88"/>
        <v>22565</v>
      </c>
      <c r="R1107" s="7">
        <f t="shared" si="89"/>
        <v>1726</v>
      </c>
      <c r="S1107" s="8">
        <f t="shared" si="90"/>
        <v>1148</v>
      </c>
      <c r="T1107" s="6">
        <v>900</v>
      </c>
      <c r="U1107" s="7">
        <v>0</v>
      </c>
      <c r="V1107" s="8">
        <v>140000</v>
      </c>
    </row>
    <row r="1108" spans="1:22" x14ac:dyDescent="0.25">
      <c r="A1108" s="11">
        <f t="shared" si="91"/>
        <v>41325</v>
      </c>
      <c r="B1108" s="1">
        <v>4</v>
      </c>
      <c r="C1108" s="1" t="s">
        <v>171</v>
      </c>
      <c r="D1108" s="1">
        <v>10</v>
      </c>
      <c r="E1108" s="1" t="s">
        <v>375</v>
      </c>
      <c r="F1108" s="1">
        <v>6</v>
      </c>
      <c r="G1108" s="1">
        <v>1</v>
      </c>
      <c r="H1108" s="1">
        <v>1</v>
      </c>
      <c r="I1108" s="1">
        <v>20</v>
      </c>
      <c r="K1108" s="1">
        <f>最重要的表!AD161</f>
        <v>10246</v>
      </c>
      <c r="L1108" s="1">
        <f>最重要的表!AE161</f>
        <v>784</v>
      </c>
      <c r="M1108" s="1">
        <f>最重要的表!AF161</f>
        <v>490</v>
      </c>
      <c r="N1108" s="1">
        <f>最重要的表!AG161</f>
        <v>197</v>
      </c>
      <c r="O1108" s="1">
        <f>最重要的表!AH161</f>
        <v>15</v>
      </c>
      <c r="P1108" s="1">
        <f>最重要的表!AI161</f>
        <v>10</v>
      </c>
      <c r="Q1108" s="1">
        <f t="shared" si="88"/>
        <v>25809</v>
      </c>
      <c r="R1108" s="1">
        <f t="shared" si="89"/>
        <v>1969</v>
      </c>
      <c r="S1108" s="1">
        <f t="shared" si="90"/>
        <v>1280</v>
      </c>
      <c r="T1108" s="1">
        <v>1500</v>
      </c>
      <c r="U1108" s="1">
        <v>0</v>
      </c>
      <c r="V1108" s="1">
        <v>210000</v>
      </c>
    </row>
    <row r="1109" spans="1:22" x14ac:dyDescent="0.25">
      <c r="A1109" s="11">
        <f t="shared" si="91"/>
        <v>41331</v>
      </c>
      <c r="B1109" s="1">
        <v>4</v>
      </c>
      <c r="C1109" s="1" t="s">
        <v>171</v>
      </c>
      <c r="D1109" s="1">
        <v>10</v>
      </c>
      <c r="E1109" s="1" t="s">
        <v>122</v>
      </c>
      <c r="F1109" s="1">
        <v>7</v>
      </c>
      <c r="G1109" s="1">
        <v>1</v>
      </c>
      <c r="H1109" s="1">
        <v>2</v>
      </c>
      <c r="I1109" s="1">
        <v>20</v>
      </c>
      <c r="K1109" s="1">
        <f>最重要的表!AD162</f>
        <v>11357</v>
      </c>
      <c r="L1109" s="1">
        <f>最重要的表!AE162</f>
        <v>869</v>
      </c>
      <c r="M1109" s="1">
        <f>最重要的表!AF162</f>
        <v>544</v>
      </c>
      <c r="N1109" s="1">
        <f>最重要的表!AG162</f>
        <v>223</v>
      </c>
      <c r="O1109" s="1">
        <f>最重要的表!AH162</f>
        <v>17</v>
      </c>
      <c r="P1109" s="1">
        <f>最重要的表!AI162</f>
        <v>11</v>
      </c>
      <c r="Q1109" s="1">
        <f t="shared" si="88"/>
        <v>28974</v>
      </c>
      <c r="R1109" s="1">
        <f t="shared" si="89"/>
        <v>2212</v>
      </c>
      <c r="S1109" s="1">
        <f t="shared" si="90"/>
        <v>1413</v>
      </c>
      <c r="T1109" s="1">
        <v>2100</v>
      </c>
      <c r="U1109" s="1">
        <v>0</v>
      </c>
      <c r="V1109" s="1">
        <v>270000</v>
      </c>
    </row>
    <row r="1110" spans="1:22" x14ac:dyDescent="0.25">
      <c r="A1110" s="11">
        <f t="shared" si="91"/>
        <v>41332</v>
      </c>
      <c r="B1110" s="1">
        <v>4</v>
      </c>
      <c r="C1110" s="1" t="s">
        <v>171</v>
      </c>
      <c r="D1110" s="1">
        <v>10</v>
      </c>
      <c r="E1110" s="1" t="s">
        <v>123</v>
      </c>
      <c r="F1110" s="1">
        <v>8</v>
      </c>
      <c r="G1110" s="1">
        <v>1</v>
      </c>
      <c r="H1110" s="1">
        <v>3</v>
      </c>
      <c r="I1110" s="1">
        <v>20</v>
      </c>
      <c r="K1110" s="1">
        <f>最重要的表!AD163</f>
        <v>12454</v>
      </c>
      <c r="L1110" s="1">
        <f>最重要的表!AE163</f>
        <v>953</v>
      </c>
      <c r="M1110" s="1">
        <f>最重要的表!AF163</f>
        <v>596</v>
      </c>
      <c r="N1110" s="1">
        <f>最重要的表!AG163</f>
        <v>236</v>
      </c>
      <c r="O1110" s="1">
        <f>最重要的表!AH163</f>
        <v>18</v>
      </c>
      <c r="P1110" s="1">
        <f>最重要的表!AI163</f>
        <v>12</v>
      </c>
      <c r="Q1110" s="1">
        <f t="shared" si="88"/>
        <v>31098</v>
      </c>
      <c r="R1110" s="1">
        <f t="shared" si="89"/>
        <v>2375</v>
      </c>
      <c r="S1110" s="1">
        <f t="shared" si="90"/>
        <v>1544</v>
      </c>
      <c r="T1110" s="1">
        <v>3000</v>
      </c>
      <c r="U1110" s="1">
        <v>0</v>
      </c>
      <c r="V1110" s="1">
        <v>360000</v>
      </c>
    </row>
    <row r="1111" spans="1:22" x14ac:dyDescent="0.25">
      <c r="A1111" s="11">
        <f t="shared" si="91"/>
        <v>41333</v>
      </c>
      <c r="B1111" s="1">
        <v>4</v>
      </c>
      <c r="C1111" s="1" t="s">
        <v>171</v>
      </c>
      <c r="D1111" s="1">
        <v>10</v>
      </c>
      <c r="E1111" s="1" t="s">
        <v>124</v>
      </c>
      <c r="F1111" s="1">
        <v>9</v>
      </c>
      <c r="G1111" s="1">
        <v>1</v>
      </c>
      <c r="H1111" s="1">
        <v>4</v>
      </c>
      <c r="I1111" s="1">
        <v>30</v>
      </c>
      <c r="K1111" s="1">
        <f>最重要的表!AD164</f>
        <v>13565</v>
      </c>
      <c r="L1111" s="1">
        <f>最重要的表!AE164</f>
        <v>1038</v>
      </c>
      <c r="M1111" s="1">
        <f>最重要的表!AF164</f>
        <v>649</v>
      </c>
      <c r="N1111" s="1">
        <f>最重要的表!AG164</f>
        <v>262</v>
      </c>
      <c r="O1111" s="1">
        <f>最重要的表!AH164</f>
        <v>20</v>
      </c>
      <c r="P1111" s="1">
        <f>最重要的表!AI164</f>
        <v>13</v>
      </c>
      <c r="Q1111" s="1">
        <f t="shared" si="88"/>
        <v>34263</v>
      </c>
      <c r="R1111" s="1">
        <f t="shared" si="89"/>
        <v>2618</v>
      </c>
      <c r="S1111" s="1">
        <f t="shared" si="90"/>
        <v>1676</v>
      </c>
      <c r="T1111" s="1">
        <v>3900</v>
      </c>
      <c r="U1111" s="1">
        <v>2</v>
      </c>
      <c r="V1111" s="1">
        <v>450000</v>
      </c>
    </row>
    <row r="1112" spans="1:22" x14ac:dyDescent="0.25">
      <c r="A1112" s="11">
        <f t="shared" si="91"/>
        <v>41334</v>
      </c>
      <c r="B1112" s="1">
        <v>4</v>
      </c>
      <c r="C1112" s="1" t="s">
        <v>171</v>
      </c>
      <c r="D1112" s="1">
        <v>10</v>
      </c>
      <c r="E1112" s="1" t="s">
        <v>52</v>
      </c>
      <c r="F1112" s="1">
        <v>10</v>
      </c>
      <c r="G1112" s="1">
        <v>2</v>
      </c>
      <c r="H1112" s="1">
        <v>0</v>
      </c>
      <c r="I1112" s="1">
        <v>30</v>
      </c>
      <c r="K1112" s="6">
        <f>最重要的表!AD165</f>
        <v>16453</v>
      </c>
      <c r="L1112" s="7">
        <f>最重要的表!AE165</f>
        <v>1259</v>
      </c>
      <c r="M1112" s="8">
        <f>最重要的表!AF165</f>
        <v>787</v>
      </c>
      <c r="N1112" s="6">
        <f>最重要的表!AG165</f>
        <v>314</v>
      </c>
      <c r="O1112" s="7">
        <f>最重要的表!AH165</f>
        <v>24</v>
      </c>
      <c r="P1112" s="8">
        <f>最重要的表!AI165</f>
        <v>15</v>
      </c>
      <c r="Q1112" s="6">
        <f t="shared" si="88"/>
        <v>41259</v>
      </c>
      <c r="R1112" s="7">
        <f t="shared" si="89"/>
        <v>3155</v>
      </c>
      <c r="S1112" s="8">
        <f t="shared" si="90"/>
        <v>1972</v>
      </c>
      <c r="T1112" s="6">
        <v>4500</v>
      </c>
      <c r="U1112" s="7">
        <v>0</v>
      </c>
      <c r="V1112" s="8">
        <v>580000</v>
      </c>
    </row>
    <row r="1113" spans="1:22" x14ac:dyDescent="0.25">
      <c r="A1113" s="11">
        <f t="shared" si="91"/>
        <v>41335</v>
      </c>
      <c r="B1113" s="1">
        <v>4</v>
      </c>
      <c r="C1113" s="1" t="s">
        <v>171</v>
      </c>
      <c r="D1113" s="1">
        <v>10</v>
      </c>
      <c r="E1113" s="1" t="s">
        <v>376</v>
      </c>
      <c r="F1113" s="1">
        <v>11</v>
      </c>
      <c r="G1113" s="1">
        <v>2</v>
      </c>
      <c r="H1113" s="1">
        <v>1</v>
      </c>
      <c r="I1113" s="1">
        <v>30</v>
      </c>
      <c r="K1113" s="1">
        <f>最重要的表!AD166</f>
        <v>17943</v>
      </c>
      <c r="L1113" s="1">
        <f>最重要的表!AE166</f>
        <v>1373</v>
      </c>
      <c r="M1113" s="1">
        <f>最重要的表!AF166</f>
        <v>859</v>
      </c>
      <c r="N1113" s="1">
        <f>最重要的表!AG166</f>
        <v>340</v>
      </c>
      <c r="O1113" s="1">
        <f>最重要的表!AH166</f>
        <v>26</v>
      </c>
      <c r="P1113" s="1">
        <f>最重要的表!AI166</f>
        <v>17</v>
      </c>
      <c r="Q1113" s="1">
        <f t="shared" si="88"/>
        <v>44803</v>
      </c>
      <c r="R1113" s="1">
        <f t="shared" si="89"/>
        <v>3427</v>
      </c>
      <c r="S1113" s="1">
        <f t="shared" si="90"/>
        <v>2202</v>
      </c>
      <c r="T1113" s="1">
        <v>5100</v>
      </c>
      <c r="U1113" s="1">
        <v>0</v>
      </c>
      <c r="V1113" s="1">
        <v>730000</v>
      </c>
    </row>
    <row r="1114" spans="1:22" x14ac:dyDescent="0.25">
      <c r="A1114" s="11">
        <f t="shared" si="91"/>
        <v>41341</v>
      </c>
      <c r="B1114" s="1">
        <v>4</v>
      </c>
      <c r="C1114" s="1" t="s">
        <v>171</v>
      </c>
      <c r="D1114" s="1">
        <v>10</v>
      </c>
      <c r="E1114" s="1" t="s">
        <v>126</v>
      </c>
      <c r="F1114" s="1">
        <v>12</v>
      </c>
      <c r="G1114" s="1">
        <v>2</v>
      </c>
      <c r="H1114" s="1">
        <v>2</v>
      </c>
      <c r="I1114" s="1">
        <v>30</v>
      </c>
      <c r="K1114" s="1">
        <f>最重要的表!AD167</f>
        <v>19420</v>
      </c>
      <c r="L1114" s="1">
        <f>最重要的表!AE167</f>
        <v>1486</v>
      </c>
      <c r="M1114" s="1">
        <f>最重要的表!AF167</f>
        <v>929</v>
      </c>
      <c r="N1114" s="1">
        <f>最重要的表!AG167</f>
        <v>379</v>
      </c>
      <c r="O1114" s="1">
        <f>最重要的表!AH167</f>
        <v>29</v>
      </c>
      <c r="P1114" s="1">
        <f>最重要的表!AI167</f>
        <v>19</v>
      </c>
      <c r="Q1114" s="1">
        <f t="shared" si="88"/>
        <v>49361</v>
      </c>
      <c r="R1114" s="1">
        <f t="shared" si="89"/>
        <v>3777</v>
      </c>
      <c r="S1114" s="1">
        <f t="shared" si="90"/>
        <v>2430</v>
      </c>
      <c r="T1114" s="1">
        <v>5400</v>
      </c>
      <c r="U1114" s="1">
        <v>0</v>
      </c>
      <c r="V1114" s="1">
        <v>870000</v>
      </c>
    </row>
    <row r="1115" spans="1:22" x14ac:dyDescent="0.25">
      <c r="A1115" s="11">
        <f t="shared" si="91"/>
        <v>41342</v>
      </c>
      <c r="B1115" s="1">
        <v>4</v>
      </c>
      <c r="C1115" s="1" t="s">
        <v>171</v>
      </c>
      <c r="D1115" s="1">
        <v>10</v>
      </c>
      <c r="E1115" s="1" t="s">
        <v>127</v>
      </c>
      <c r="F1115" s="1">
        <v>13</v>
      </c>
      <c r="G1115" s="1">
        <v>2</v>
      </c>
      <c r="H1115" s="1">
        <v>3</v>
      </c>
      <c r="I1115" s="1">
        <v>30</v>
      </c>
      <c r="K1115" s="1">
        <f>最重要的表!AD168</f>
        <v>20910</v>
      </c>
      <c r="L1115" s="1">
        <f>最重要的表!AE168</f>
        <v>1600</v>
      </c>
      <c r="M1115" s="1">
        <f>最重要的表!AF168</f>
        <v>1000</v>
      </c>
      <c r="N1115" s="1">
        <f>最重要的表!AG168</f>
        <v>406</v>
      </c>
      <c r="O1115" s="1">
        <f>最重要的表!AH168</f>
        <v>31</v>
      </c>
      <c r="P1115" s="1">
        <f>最重要的表!AI168</f>
        <v>20</v>
      </c>
      <c r="Q1115" s="1">
        <f t="shared" si="88"/>
        <v>52984</v>
      </c>
      <c r="R1115" s="1">
        <f t="shared" si="89"/>
        <v>4049</v>
      </c>
      <c r="S1115" s="1">
        <f t="shared" si="90"/>
        <v>2580</v>
      </c>
      <c r="T1115" s="1">
        <v>6000</v>
      </c>
      <c r="U1115" s="1">
        <v>0</v>
      </c>
      <c r="V1115" s="1">
        <v>1050000</v>
      </c>
    </row>
    <row r="1116" spans="1:22" x14ac:dyDescent="0.25">
      <c r="A1116" s="11">
        <f t="shared" si="91"/>
        <v>41343</v>
      </c>
      <c r="B1116" s="1">
        <v>4</v>
      </c>
      <c r="C1116" s="1" t="s">
        <v>171</v>
      </c>
      <c r="D1116" s="1">
        <v>10</v>
      </c>
      <c r="E1116" s="1" t="s">
        <v>128</v>
      </c>
      <c r="F1116" s="1">
        <v>14</v>
      </c>
      <c r="G1116" s="1">
        <v>2</v>
      </c>
      <c r="H1116" s="1">
        <v>4</v>
      </c>
      <c r="I1116" s="1">
        <v>40</v>
      </c>
      <c r="K1116" s="1">
        <f>最重要的表!AD169</f>
        <v>22399</v>
      </c>
      <c r="L1116" s="1">
        <f>最重要的表!AE169</f>
        <v>1714</v>
      </c>
      <c r="M1116" s="1">
        <f>最重要的表!AF169</f>
        <v>1072</v>
      </c>
      <c r="N1116" s="1">
        <f>最重要的表!AG169</f>
        <v>445</v>
      </c>
      <c r="O1116" s="1">
        <f>最重要的表!AH169</f>
        <v>34</v>
      </c>
      <c r="P1116" s="1">
        <f>最重要的表!AI169</f>
        <v>22</v>
      </c>
      <c r="Q1116" s="1">
        <f t="shared" si="88"/>
        <v>57554</v>
      </c>
      <c r="R1116" s="1">
        <f t="shared" si="89"/>
        <v>4400</v>
      </c>
      <c r="S1116" s="1">
        <f t="shared" si="90"/>
        <v>2810</v>
      </c>
      <c r="T1116" s="1">
        <v>6900</v>
      </c>
      <c r="U1116" s="1">
        <v>4</v>
      </c>
      <c r="V1116" s="1">
        <v>1270000</v>
      </c>
    </row>
    <row r="1117" spans="1:22" x14ac:dyDescent="0.25">
      <c r="A1117" s="11">
        <f t="shared" si="91"/>
        <v>41344</v>
      </c>
      <c r="B1117" s="1">
        <v>4</v>
      </c>
      <c r="C1117" s="1" t="s">
        <v>171</v>
      </c>
      <c r="D1117" s="1">
        <v>10</v>
      </c>
      <c r="E1117" s="1" t="s">
        <v>53</v>
      </c>
      <c r="F1117" s="1">
        <v>15</v>
      </c>
      <c r="G1117" s="1">
        <v>3</v>
      </c>
      <c r="H1117" s="1">
        <v>0</v>
      </c>
      <c r="I1117" s="1">
        <v>40</v>
      </c>
      <c r="K1117" s="6">
        <f>最重要的表!AD170</f>
        <v>26320</v>
      </c>
      <c r="L1117" s="7">
        <f>最重要的表!AE170</f>
        <v>2014</v>
      </c>
      <c r="M1117" s="8">
        <f>最重要的表!AF170</f>
        <v>1259</v>
      </c>
      <c r="N1117" s="6">
        <f>最重要的表!AG170</f>
        <v>497</v>
      </c>
      <c r="O1117" s="7">
        <f>最重要的表!AH170</f>
        <v>38</v>
      </c>
      <c r="P1117" s="8">
        <f>最重要的表!AI170</f>
        <v>24</v>
      </c>
      <c r="Q1117" s="6">
        <f t="shared" si="88"/>
        <v>65583</v>
      </c>
      <c r="R1117" s="7">
        <f t="shared" si="89"/>
        <v>5016</v>
      </c>
      <c r="S1117" s="8">
        <f t="shared" si="90"/>
        <v>3155</v>
      </c>
      <c r="T1117" s="6">
        <v>8100</v>
      </c>
      <c r="U1117" s="7">
        <v>0</v>
      </c>
      <c r="V1117" s="8">
        <v>1500000</v>
      </c>
    </row>
    <row r="1118" spans="1:22" x14ac:dyDescent="0.25">
      <c r="A1118" s="11">
        <f t="shared" si="91"/>
        <v>41345</v>
      </c>
      <c r="B1118" s="1">
        <v>4</v>
      </c>
      <c r="C1118" s="1" t="s">
        <v>171</v>
      </c>
      <c r="D1118" s="1">
        <v>10</v>
      </c>
      <c r="E1118" s="1" t="s">
        <v>226</v>
      </c>
      <c r="F1118" s="1">
        <v>16</v>
      </c>
      <c r="G1118" s="1">
        <v>3</v>
      </c>
      <c r="H1118" s="1">
        <v>1</v>
      </c>
      <c r="I1118" s="1">
        <v>40</v>
      </c>
      <c r="K1118" s="1">
        <f>最重要的表!AD171</f>
        <v>27522</v>
      </c>
      <c r="L1118" s="1">
        <f>最重要的表!AE171</f>
        <v>2106</v>
      </c>
      <c r="M1118" s="1">
        <f>最重要的表!AF171</f>
        <v>1317</v>
      </c>
      <c r="N1118" s="1">
        <f>最重要的表!AG171</f>
        <v>536</v>
      </c>
      <c r="O1118" s="1">
        <f>最重要的表!AH171</f>
        <v>41</v>
      </c>
      <c r="P1118" s="1">
        <f>最重要的表!AI171</f>
        <v>26</v>
      </c>
      <c r="Q1118" s="1">
        <f t="shared" si="88"/>
        <v>69866</v>
      </c>
      <c r="R1118" s="1">
        <f t="shared" si="89"/>
        <v>5345</v>
      </c>
      <c r="S1118" s="1">
        <f t="shared" si="90"/>
        <v>3371</v>
      </c>
      <c r="T1118" s="1">
        <v>9000</v>
      </c>
      <c r="U1118" s="1">
        <v>0</v>
      </c>
      <c r="V1118" s="1">
        <v>1760000</v>
      </c>
    </row>
    <row r="1119" spans="1:22" x14ac:dyDescent="0.25">
      <c r="A1119" s="11">
        <f t="shared" si="91"/>
        <v>41351</v>
      </c>
      <c r="B1119" s="1">
        <v>4</v>
      </c>
      <c r="C1119" s="1" t="s">
        <v>171</v>
      </c>
      <c r="D1119" s="1">
        <v>10</v>
      </c>
      <c r="E1119" s="1" t="s">
        <v>227</v>
      </c>
      <c r="F1119" s="1">
        <v>17</v>
      </c>
      <c r="G1119" s="1">
        <v>3</v>
      </c>
      <c r="H1119" s="1">
        <v>2</v>
      </c>
      <c r="I1119" s="1">
        <v>40</v>
      </c>
      <c r="K1119" s="1">
        <f>最重要的表!AD172</f>
        <v>28711</v>
      </c>
      <c r="L1119" s="1">
        <f>最重要的表!AE172</f>
        <v>2197</v>
      </c>
      <c r="M1119" s="1">
        <f>最重要的表!AF172</f>
        <v>1374</v>
      </c>
      <c r="N1119" s="1">
        <f>最重要的表!AG172</f>
        <v>562</v>
      </c>
      <c r="O1119" s="1">
        <f>最重要的表!AH172</f>
        <v>43</v>
      </c>
      <c r="P1119" s="1">
        <f>最重要的表!AI172</f>
        <v>27</v>
      </c>
      <c r="Q1119" s="1">
        <f t="shared" si="88"/>
        <v>73109</v>
      </c>
      <c r="R1119" s="1">
        <f t="shared" si="89"/>
        <v>5594</v>
      </c>
      <c r="S1119" s="1">
        <f t="shared" si="90"/>
        <v>3507</v>
      </c>
      <c r="T1119" s="1">
        <v>10200</v>
      </c>
      <c r="U1119" s="1">
        <v>0</v>
      </c>
      <c r="V1119" s="1">
        <v>2000000</v>
      </c>
    </row>
    <row r="1120" spans="1:22" x14ac:dyDescent="0.25">
      <c r="A1120" s="11">
        <f t="shared" si="91"/>
        <v>41352</v>
      </c>
      <c r="B1120" s="1">
        <v>4</v>
      </c>
      <c r="C1120" s="1" t="s">
        <v>171</v>
      </c>
      <c r="D1120" s="1">
        <v>10</v>
      </c>
      <c r="E1120" s="1" t="s">
        <v>228</v>
      </c>
      <c r="F1120" s="1">
        <v>18</v>
      </c>
      <c r="G1120" s="1">
        <v>3</v>
      </c>
      <c r="H1120" s="1">
        <v>3</v>
      </c>
      <c r="I1120" s="1">
        <v>40</v>
      </c>
      <c r="K1120" s="1">
        <f>最重要的表!AD173</f>
        <v>29900</v>
      </c>
      <c r="L1120" s="1">
        <f>最重要的表!AE173</f>
        <v>2288</v>
      </c>
      <c r="M1120" s="1">
        <f>最重要的表!AF173</f>
        <v>1430</v>
      </c>
      <c r="N1120" s="1">
        <f>最重要的表!AG173</f>
        <v>602</v>
      </c>
      <c r="O1120" s="1">
        <f>最重要的表!AH173</f>
        <v>46</v>
      </c>
      <c r="P1120" s="1">
        <f>最重要的表!AI173</f>
        <v>29</v>
      </c>
      <c r="Q1120" s="1">
        <f t="shared" ref="Q1120:Q1183" si="92">K1120+N1120*79</f>
        <v>77458</v>
      </c>
      <c r="R1120" s="1">
        <f t="shared" ref="R1120:R1183" si="93">L1120+O1120*79</f>
        <v>5922</v>
      </c>
      <c r="S1120" s="1">
        <f t="shared" ref="S1120:S1183" si="94">M1120+P1120*79</f>
        <v>3721</v>
      </c>
      <c r="T1120" s="1">
        <v>11100</v>
      </c>
      <c r="U1120" s="1">
        <v>0</v>
      </c>
      <c r="V1120" s="1">
        <v>2300000</v>
      </c>
    </row>
    <row r="1121" spans="1:22" x14ac:dyDescent="0.25">
      <c r="A1121" s="11">
        <f t="shared" si="91"/>
        <v>41353</v>
      </c>
      <c r="B1121" s="1">
        <v>4</v>
      </c>
      <c r="C1121" s="1" t="s">
        <v>171</v>
      </c>
      <c r="D1121" s="1">
        <v>10</v>
      </c>
      <c r="E1121" s="1" t="s">
        <v>229</v>
      </c>
      <c r="F1121" s="1">
        <v>19</v>
      </c>
      <c r="G1121" s="1">
        <v>3</v>
      </c>
      <c r="H1121" s="1">
        <v>4</v>
      </c>
      <c r="I1121" s="1">
        <v>50</v>
      </c>
      <c r="K1121" s="1">
        <f>最重要的表!AD174</f>
        <v>31103</v>
      </c>
      <c r="L1121" s="1">
        <f>最重要的表!AE174</f>
        <v>2380</v>
      </c>
      <c r="M1121" s="1">
        <f>最重要的表!AF174</f>
        <v>1488</v>
      </c>
      <c r="N1121" s="1">
        <f>最重要的表!AG174</f>
        <v>628</v>
      </c>
      <c r="O1121" s="1">
        <f>最重要的表!AH174</f>
        <v>48</v>
      </c>
      <c r="P1121" s="1">
        <f>最重要的表!AI174</f>
        <v>30</v>
      </c>
      <c r="Q1121" s="1">
        <f t="shared" si="92"/>
        <v>80715</v>
      </c>
      <c r="R1121" s="1">
        <f t="shared" si="93"/>
        <v>6172</v>
      </c>
      <c r="S1121" s="1">
        <f t="shared" si="94"/>
        <v>3858</v>
      </c>
      <c r="T1121" s="1">
        <v>12600</v>
      </c>
      <c r="U1121" s="1">
        <v>6</v>
      </c>
      <c r="V1121" s="1">
        <v>2600000</v>
      </c>
    </row>
    <row r="1122" spans="1:22" x14ac:dyDescent="0.25">
      <c r="A1122" s="11">
        <f t="shared" si="91"/>
        <v>41354</v>
      </c>
      <c r="B1122" s="1">
        <v>4</v>
      </c>
      <c r="C1122" s="1" t="s">
        <v>171</v>
      </c>
      <c r="D1122" s="1">
        <v>10</v>
      </c>
      <c r="E1122" s="1" t="s">
        <v>230</v>
      </c>
      <c r="F1122" s="1">
        <v>20</v>
      </c>
      <c r="G1122" s="1">
        <v>4</v>
      </c>
      <c r="H1122" s="1">
        <v>0</v>
      </c>
      <c r="I1122" s="1">
        <v>50</v>
      </c>
      <c r="K1122" s="6">
        <f>最重要的表!AD175</f>
        <v>34226</v>
      </c>
      <c r="L1122" s="7">
        <f>最重要的表!AE175</f>
        <v>2619</v>
      </c>
      <c r="M1122" s="8">
        <f>最重要的表!AF175</f>
        <v>1637</v>
      </c>
      <c r="N1122" s="6">
        <f>最重要的表!AG175</f>
        <v>654</v>
      </c>
      <c r="O1122" s="7">
        <f>最重要的表!AH175</f>
        <v>50</v>
      </c>
      <c r="P1122" s="8">
        <f>最重要的表!AI175</f>
        <v>32</v>
      </c>
      <c r="Q1122" s="6">
        <f t="shared" si="92"/>
        <v>85892</v>
      </c>
      <c r="R1122" s="7">
        <f t="shared" si="93"/>
        <v>6569</v>
      </c>
      <c r="S1122" s="8">
        <f t="shared" si="94"/>
        <v>4165</v>
      </c>
      <c r="T1122" s="6">
        <v>14100</v>
      </c>
      <c r="U1122" s="7">
        <v>0</v>
      </c>
      <c r="V1122" s="8">
        <v>2900000</v>
      </c>
    </row>
    <row r="1123" spans="1:22" x14ac:dyDescent="0.25">
      <c r="A1123" s="11">
        <f t="shared" si="91"/>
        <v>41355</v>
      </c>
      <c r="B1123" s="1">
        <v>4</v>
      </c>
      <c r="C1123" s="1" t="s">
        <v>171</v>
      </c>
      <c r="D1123" s="1">
        <v>10</v>
      </c>
      <c r="E1123" s="1" t="s">
        <v>231</v>
      </c>
      <c r="F1123" s="1">
        <v>21</v>
      </c>
      <c r="G1123" s="1">
        <v>4</v>
      </c>
      <c r="H1123" s="1">
        <v>1</v>
      </c>
      <c r="I1123" s="1">
        <v>50</v>
      </c>
      <c r="K1123" s="1">
        <f>最重要的表!AD176</f>
        <v>35768</v>
      </c>
      <c r="L1123" s="1">
        <f>最重要的表!AE176</f>
        <v>2737</v>
      </c>
      <c r="M1123" s="1">
        <f>最重要的表!AF176</f>
        <v>1711</v>
      </c>
      <c r="N1123" s="1">
        <f>最重要的表!AG176</f>
        <v>693</v>
      </c>
      <c r="O1123" s="1">
        <f>最重要的表!AH176</f>
        <v>53</v>
      </c>
      <c r="P1123" s="1">
        <f>最重要的表!AI176</f>
        <v>34</v>
      </c>
      <c r="Q1123" s="1">
        <f t="shared" si="92"/>
        <v>90515</v>
      </c>
      <c r="R1123" s="1">
        <f t="shared" si="93"/>
        <v>6924</v>
      </c>
      <c r="S1123" s="1">
        <f t="shared" si="94"/>
        <v>4397</v>
      </c>
      <c r="T1123" s="1">
        <v>15600</v>
      </c>
      <c r="U1123" s="1">
        <v>0</v>
      </c>
      <c r="V1123" s="1">
        <v>3200000</v>
      </c>
    </row>
    <row r="1124" spans="1:22" x14ac:dyDescent="0.25">
      <c r="A1124" s="11">
        <f t="shared" si="91"/>
        <v>41361</v>
      </c>
      <c r="B1124" s="1">
        <v>4</v>
      </c>
      <c r="C1124" s="1" t="s">
        <v>171</v>
      </c>
      <c r="D1124" s="1">
        <v>10</v>
      </c>
      <c r="E1124" s="1" t="s">
        <v>232</v>
      </c>
      <c r="F1124" s="1">
        <v>22</v>
      </c>
      <c r="G1124" s="1">
        <v>4</v>
      </c>
      <c r="H1124" s="1">
        <v>2</v>
      </c>
      <c r="I1124" s="1">
        <v>50</v>
      </c>
      <c r="K1124" s="1">
        <f>最重要的表!AD177</f>
        <v>37310</v>
      </c>
      <c r="L1124" s="1">
        <f>最重要的表!AE177</f>
        <v>2855</v>
      </c>
      <c r="M1124" s="1">
        <f>最重要的表!AF177</f>
        <v>1785</v>
      </c>
      <c r="N1124" s="1">
        <f>最重要的表!AG177</f>
        <v>719</v>
      </c>
      <c r="O1124" s="1">
        <f>最重要的表!AH177</f>
        <v>55</v>
      </c>
      <c r="P1124" s="1">
        <f>最重要的表!AI177</f>
        <v>35</v>
      </c>
      <c r="Q1124" s="1">
        <f t="shared" si="92"/>
        <v>94111</v>
      </c>
      <c r="R1124" s="1">
        <f t="shared" si="93"/>
        <v>7200</v>
      </c>
      <c r="S1124" s="1">
        <f t="shared" si="94"/>
        <v>4550</v>
      </c>
      <c r="T1124" s="1">
        <v>17100</v>
      </c>
      <c r="U1124" s="1">
        <v>0</v>
      </c>
      <c r="V1124" s="1">
        <v>3600000</v>
      </c>
    </row>
    <row r="1125" spans="1:22" x14ac:dyDescent="0.25">
      <c r="A1125" s="11">
        <f t="shared" si="91"/>
        <v>41362</v>
      </c>
      <c r="B1125" s="1">
        <v>4</v>
      </c>
      <c r="C1125" s="1" t="s">
        <v>171</v>
      </c>
      <c r="D1125" s="1">
        <v>10</v>
      </c>
      <c r="E1125" s="1" t="s">
        <v>233</v>
      </c>
      <c r="F1125" s="1">
        <v>23</v>
      </c>
      <c r="G1125" s="1">
        <v>4</v>
      </c>
      <c r="H1125" s="1">
        <v>3</v>
      </c>
      <c r="I1125" s="1">
        <v>50</v>
      </c>
      <c r="K1125" s="1">
        <f>最重要的表!AD178</f>
        <v>38852</v>
      </c>
      <c r="L1125" s="1">
        <f>最重要的表!AE178</f>
        <v>2973</v>
      </c>
      <c r="M1125" s="1">
        <f>最重要的表!AF178</f>
        <v>1859</v>
      </c>
      <c r="N1125" s="1">
        <f>最重要的表!AG178</f>
        <v>758</v>
      </c>
      <c r="O1125" s="1">
        <f>最重要的表!AH178</f>
        <v>58</v>
      </c>
      <c r="P1125" s="1">
        <f>最重要的表!AI178</f>
        <v>37</v>
      </c>
      <c r="Q1125" s="1">
        <f t="shared" si="92"/>
        <v>98734</v>
      </c>
      <c r="R1125" s="1">
        <f t="shared" si="93"/>
        <v>7555</v>
      </c>
      <c r="S1125" s="1">
        <f t="shared" si="94"/>
        <v>4782</v>
      </c>
      <c r="T1125" s="1">
        <v>18600</v>
      </c>
      <c r="U1125" s="1">
        <v>0</v>
      </c>
      <c r="V1125" s="1">
        <v>4000000</v>
      </c>
    </row>
    <row r="1126" spans="1:22" x14ac:dyDescent="0.25">
      <c r="A1126" s="11">
        <f t="shared" si="91"/>
        <v>41363</v>
      </c>
      <c r="B1126" s="1">
        <v>4</v>
      </c>
      <c r="C1126" s="1" t="s">
        <v>171</v>
      </c>
      <c r="D1126" s="1">
        <v>10</v>
      </c>
      <c r="E1126" s="1" t="s">
        <v>234</v>
      </c>
      <c r="F1126" s="1">
        <v>24</v>
      </c>
      <c r="G1126" s="1">
        <v>4</v>
      </c>
      <c r="H1126" s="1">
        <v>4</v>
      </c>
      <c r="I1126" s="1">
        <v>60</v>
      </c>
      <c r="K1126" s="1">
        <f>最重要的表!AD179</f>
        <v>40394</v>
      </c>
      <c r="L1126" s="1">
        <f>最重要的表!AE179</f>
        <v>3091</v>
      </c>
      <c r="M1126" s="1">
        <f>最重要的表!AF179</f>
        <v>1932</v>
      </c>
      <c r="N1126" s="1">
        <f>最重要的表!AG179</f>
        <v>785</v>
      </c>
      <c r="O1126" s="1">
        <f>最重要的表!AH179</f>
        <v>60</v>
      </c>
      <c r="P1126" s="1">
        <f>最重要的表!AI179</f>
        <v>38</v>
      </c>
      <c r="Q1126" s="1">
        <f t="shared" si="92"/>
        <v>102409</v>
      </c>
      <c r="R1126" s="1">
        <f t="shared" si="93"/>
        <v>7831</v>
      </c>
      <c r="S1126" s="1">
        <f t="shared" si="94"/>
        <v>4934</v>
      </c>
      <c r="T1126" s="1">
        <v>20100</v>
      </c>
      <c r="U1126" s="1">
        <v>8</v>
      </c>
      <c r="V1126" s="1">
        <v>4400000</v>
      </c>
    </row>
    <row r="1127" spans="1:22" x14ac:dyDescent="0.25">
      <c r="A1127" s="11">
        <f t="shared" si="91"/>
        <v>41364</v>
      </c>
      <c r="B1127" s="1">
        <v>4</v>
      </c>
      <c r="C1127" s="1" t="s">
        <v>171</v>
      </c>
      <c r="D1127" s="1">
        <v>10</v>
      </c>
      <c r="E1127" s="1" t="s">
        <v>235</v>
      </c>
      <c r="F1127" s="1">
        <v>25</v>
      </c>
      <c r="G1127" s="1">
        <v>5</v>
      </c>
      <c r="H1127" s="1">
        <v>0</v>
      </c>
      <c r="I1127" s="1">
        <v>60</v>
      </c>
      <c r="K1127" s="6">
        <f>最重要的表!AD180</f>
        <v>44498</v>
      </c>
      <c r="L1127" s="7">
        <f>最重要的表!AE180</f>
        <v>3405</v>
      </c>
      <c r="M1127" s="8">
        <f>最重要的表!AF180</f>
        <v>2129</v>
      </c>
      <c r="N1127" s="6">
        <f>最重要的表!AG180</f>
        <v>850</v>
      </c>
      <c r="O1127" s="7">
        <f>最重要的表!AH180</f>
        <v>65</v>
      </c>
      <c r="P1127" s="8">
        <f>最重要的表!AI180</f>
        <v>41</v>
      </c>
      <c r="Q1127" s="6">
        <f t="shared" si="92"/>
        <v>111648</v>
      </c>
      <c r="R1127" s="7">
        <f t="shared" si="93"/>
        <v>8540</v>
      </c>
      <c r="S1127" s="8">
        <f t="shared" si="94"/>
        <v>5368</v>
      </c>
      <c r="T1127" s="6">
        <v>21600</v>
      </c>
      <c r="U1127" s="7">
        <v>0</v>
      </c>
      <c r="V1127" s="8">
        <v>4800000</v>
      </c>
    </row>
    <row r="1128" spans="1:22" x14ac:dyDescent="0.25">
      <c r="A1128" s="11">
        <f t="shared" si="91"/>
        <v>41365</v>
      </c>
      <c r="B1128" s="1">
        <v>4</v>
      </c>
      <c r="C1128" s="1" t="s">
        <v>171</v>
      </c>
      <c r="D1128" s="1">
        <v>10</v>
      </c>
      <c r="E1128" s="1" t="s">
        <v>236</v>
      </c>
      <c r="F1128" s="1">
        <v>26</v>
      </c>
      <c r="G1128" s="1">
        <v>5</v>
      </c>
      <c r="H1128" s="1">
        <v>1</v>
      </c>
      <c r="I1128" s="1">
        <v>60</v>
      </c>
      <c r="K1128" s="1">
        <f>最重要的表!AD181</f>
        <v>46510</v>
      </c>
      <c r="L1128" s="1">
        <f>最重要的表!AE181</f>
        <v>3559</v>
      </c>
      <c r="M1128" s="1">
        <f>最重要的表!AF181</f>
        <v>2225</v>
      </c>
      <c r="N1128" s="1">
        <f>最重要的表!AG181</f>
        <v>902</v>
      </c>
      <c r="O1128" s="1">
        <f>最重要的表!AH181</f>
        <v>69</v>
      </c>
      <c r="P1128" s="1">
        <f>最重要的表!AI181</f>
        <v>44</v>
      </c>
      <c r="Q1128" s="1">
        <f t="shared" si="92"/>
        <v>117768</v>
      </c>
      <c r="R1128" s="1">
        <f t="shared" si="93"/>
        <v>9010</v>
      </c>
      <c r="S1128" s="1">
        <f t="shared" si="94"/>
        <v>5701</v>
      </c>
      <c r="T1128" s="1">
        <v>23400</v>
      </c>
      <c r="U1128" s="1">
        <v>0</v>
      </c>
      <c r="V1128" s="1">
        <v>5200000</v>
      </c>
    </row>
    <row r="1129" spans="1:22" x14ac:dyDescent="0.25">
      <c r="A1129" s="11">
        <f t="shared" si="91"/>
        <v>41371</v>
      </c>
      <c r="B1129" s="1">
        <v>4</v>
      </c>
      <c r="C1129" s="1" t="s">
        <v>171</v>
      </c>
      <c r="D1129" s="1">
        <v>10</v>
      </c>
      <c r="E1129" s="1" t="s">
        <v>237</v>
      </c>
      <c r="F1129" s="1">
        <v>27</v>
      </c>
      <c r="G1129" s="1">
        <v>5</v>
      </c>
      <c r="H1129" s="1">
        <v>2</v>
      </c>
      <c r="I1129" s="1">
        <v>60</v>
      </c>
      <c r="K1129" s="1">
        <f>最重要的表!AD182</f>
        <v>48523</v>
      </c>
      <c r="L1129" s="1">
        <f>最重要的表!AE182</f>
        <v>3713</v>
      </c>
      <c r="M1129" s="1">
        <f>最重要的表!AF182</f>
        <v>2321</v>
      </c>
      <c r="N1129" s="1">
        <f>最重要的表!AG182</f>
        <v>941</v>
      </c>
      <c r="O1129" s="1">
        <f>最重要的表!AH182</f>
        <v>72</v>
      </c>
      <c r="P1129" s="1">
        <f>最重要的表!AI182</f>
        <v>45</v>
      </c>
      <c r="Q1129" s="1">
        <f t="shared" si="92"/>
        <v>122862</v>
      </c>
      <c r="R1129" s="1">
        <f t="shared" si="93"/>
        <v>9401</v>
      </c>
      <c r="S1129" s="1">
        <f t="shared" si="94"/>
        <v>5876</v>
      </c>
      <c r="T1129" s="1">
        <v>25200</v>
      </c>
      <c r="U1129" s="1">
        <v>0</v>
      </c>
      <c r="V1129" s="1">
        <v>5600000</v>
      </c>
    </row>
    <row r="1130" spans="1:22" x14ac:dyDescent="0.25">
      <c r="A1130" s="11">
        <f t="shared" si="91"/>
        <v>41372</v>
      </c>
      <c r="B1130" s="1">
        <v>4</v>
      </c>
      <c r="C1130" s="1" t="s">
        <v>171</v>
      </c>
      <c r="D1130" s="1">
        <v>10</v>
      </c>
      <c r="E1130" s="1" t="s">
        <v>238</v>
      </c>
      <c r="F1130" s="1">
        <v>28</v>
      </c>
      <c r="G1130" s="1">
        <v>5</v>
      </c>
      <c r="H1130" s="1">
        <v>3</v>
      </c>
      <c r="I1130" s="1">
        <v>60</v>
      </c>
      <c r="K1130" s="1">
        <f>最重要的表!AD183</f>
        <v>50535</v>
      </c>
      <c r="L1130" s="1">
        <f>最重要的表!AE183</f>
        <v>3867</v>
      </c>
      <c r="M1130" s="1">
        <f>最重要的表!AF183</f>
        <v>2417</v>
      </c>
      <c r="N1130" s="1">
        <f>最重要的表!AG183</f>
        <v>994</v>
      </c>
      <c r="O1130" s="1">
        <f>最重要的表!AH183</f>
        <v>76</v>
      </c>
      <c r="P1130" s="1">
        <f>最重要的表!AI183</f>
        <v>48</v>
      </c>
      <c r="Q1130" s="1">
        <f t="shared" si="92"/>
        <v>129061</v>
      </c>
      <c r="R1130" s="1">
        <f t="shared" si="93"/>
        <v>9871</v>
      </c>
      <c r="S1130" s="1">
        <f t="shared" si="94"/>
        <v>6209</v>
      </c>
      <c r="T1130" s="1">
        <v>27000</v>
      </c>
      <c r="U1130" s="1">
        <v>0</v>
      </c>
      <c r="V1130" s="1">
        <v>6000000</v>
      </c>
    </row>
    <row r="1131" spans="1:22" x14ac:dyDescent="0.25">
      <c r="A1131" s="11">
        <f t="shared" si="91"/>
        <v>41373</v>
      </c>
      <c r="B1131" s="1">
        <v>4</v>
      </c>
      <c r="C1131" s="1" t="s">
        <v>171</v>
      </c>
      <c r="D1131" s="1">
        <v>10</v>
      </c>
      <c r="E1131" s="1" t="s">
        <v>239</v>
      </c>
      <c r="F1131" s="1">
        <v>29</v>
      </c>
      <c r="G1131" s="1">
        <v>5</v>
      </c>
      <c r="H1131" s="1">
        <v>4</v>
      </c>
      <c r="I1131" s="1">
        <v>70</v>
      </c>
      <c r="K1131" s="1">
        <f>最重要的表!AD184</f>
        <v>52535</v>
      </c>
      <c r="L1131" s="1">
        <f>最重要的表!AE184</f>
        <v>4020</v>
      </c>
      <c r="M1131" s="1">
        <f>最重要的表!AF184</f>
        <v>2513</v>
      </c>
      <c r="N1131" s="1">
        <f>最重要的表!AG184</f>
        <v>1033</v>
      </c>
      <c r="O1131" s="1">
        <f>最重要的表!AH184</f>
        <v>79</v>
      </c>
      <c r="P1131" s="1">
        <f>最重要的表!AI184</f>
        <v>50</v>
      </c>
      <c r="Q1131" s="1">
        <f t="shared" si="92"/>
        <v>134142</v>
      </c>
      <c r="R1131" s="1">
        <f t="shared" si="93"/>
        <v>10261</v>
      </c>
      <c r="S1131" s="1">
        <f t="shared" si="94"/>
        <v>6463</v>
      </c>
      <c r="T1131" s="1">
        <v>28800</v>
      </c>
      <c r="U1131" s="1">
        <v>10</v>
      </c>
      <c r="V1131" s="1">
        <v>6400000</v>
      </c>
    </row>
    <row r="1132" spans="1:22" x14ac:dyDescent="0.25">
      <c r="A1132" s="11">
        <f t="shared" si="91"/>
        <v>41374</v>
      </c>
      <c r="B1132" s="1">
        <v>4</v>
      </c>
      <c r="C1132" s="1" t="s">
        <v>171</v>
      </c>
      <c r="D1132" s="1">
        <v>10</v>
      </c>
      <c r="E1132" s="1" t="s">
        <v>386</v>
      </c>
      <c r="F1132" s="1">
        <v>30</v>
      </c>
      <c r="G1132" s="1">
        <v>6</v>
      </c>
      <c r="H1132" s="1">
        <v>0</v>
      </c>
      <c r="I1132" s="1">
        <v>70</v>
      </c>
      <c r="K1132" s="6">
        <f>最重要的表!AD185</f>
        <v>57853</v>
      </c>
      <c r="L1132" s="7">
        <f>最重要的表!AE185</f>
        <v>4427</v>
      </c>
      <c r="M1132" s="8">
        <f>最重要的表!AF185</f>
        <v>2767</v>
      </c>
      <c r="N1132" s="6">
        <f>最重要的表!AG185</f>
        <v>1111</v>
      </c>
      <c r="O1132" s="7">
        <f>最重要的表!AH185</f>
        <v>85</v>
      </c>
      <c r="P1132" s="8">
        <f>最重要的表!AI185</f>
        <v>54</v>
      </c>
      <c r="Q1132" s="6">
        <f t="shared" si="92"/>
        <v>145622</v>
      </c>
      <c r="R1132" s="7">
        <f t="shared" si="93"/>
        <v>11142</v>
      </c>
      <c r="S1132" s="8">
        <f t="shared" si="94"/>
        <v>7033</v>
      </c>
      <c r="T1132" s="1">
        <v>30600</v>
      </c>
      <c r="U1132" s="1">
        <v>0</v>
      </c>
      <c r="V1132" s="8">
        <v>6800000</v>
      </c>
    </row>
    <row r="1133" spans="1:22" x14ac:dyDescent="0.25">
      <c r="A1133" s="11">
        <f t="shared" si="91"/>
        <v>41375</v>
      </c>
      <c r="B1133" s="1">
        <v>4</v>
      </c>
      <c r="C1133" s="1" t="s">
        <v>171</v>
      </c>
      <c r="D1133" s="1">
        <v>10</v>
      </c>
      <c r="E1133" s="1" t="s">
        <v>241</v>
      </c>
      <c r="F1133" s="1">
        <v>31</v>
      </c>
      <c r="G1133" s="1">
        <v>6</v>
      </c>
      <c r="H1133" s="1">
        <v>1</v>
      </c>
      <c r="I1133" s="1">
        <v>70</v>
      </c>
      <c r="K1133" s="1">
        <f>最重要的表!AD186</f>
        <v>60467</v>
      </c>
      <c r="L1133" s="1">
        <f>最重要的表!AE186</f>
        <v>4627</v>
      </c>
      <c r="M1133" s="1">
        <f>最重要的表!AF186</f>
        <v>2892</v>
      </c>
      <c r="N1133" s="1">
        <f>最重要的表!AG186</f>
        <v>1164</v>
      </c>
      <c r="O1133" s="1">
        <f>最重要的表!AH186</f>
        <v>89</v>
      </c>
      <c r="P1133" s="1">
        <f>最重要的表!AI186</f>
        <v>56</v>
      </c>
      <c r="Q1133" s="1">
        <f t="shared" si="92"/>
        <v>152423</v>
      </c>
      <c r="R1133" s="1">
        <f t="shared" si="93"/>
        <v>11658</v>
      </c>
      <c r="S1133" s="1">
        <f t="shared" si="94"/>
        <v>7316</v>
      </c>
      <c r="T1133" s="1">
        <v>32400</v>
      </c>
      <c r="U1133" s="1">
        <v>0</v>
      </c>
      <c r="V1133" s="1">
        <v>7200000</v>
      </c>
    </row>
    <row r="1134" spans="1:22" x14ac:dyDescent="0.25">
      <c r="A1134" s="11">
        <f t="shared" si="91"/>
        <v>41381</v>
      </c>
      <c r="B1134" s="1">
        <v>4</v>
      </c>
      <c r="C1134" s="1" t="s">
        <v>171</v>
      </c>
      <c r="D1134" s="1">
        <v>10</v>
      </c>
      <c r="E1134" s="1" t="s">
        <v>242</v>
      </c>
      <c r="F1134" s="1">
        <v>32</v>
      </c>
      <c r="G1134" s="1">
        <v>6</v>
      </c>
      <c r="H1134" s="1">
        <v>2</v>
      </c>
      <c r="I1134" s="1">
        <v>70</v>
      </c>
      <c r="K1134" s="1">
        <f>最重要的表!AD187</f>
        <v>63081</v>
      </c>
      <c r="L1134" s="1">
        <f>最重要的表!AE187</f>
        <v>4827</v>
      </c>
      <c r="M1134" s="1">
        <f>最重要的表!AF187</f>
        <v>3017</v>
      </c>
      <c r="N1134" s="1">
        <f>最重要的表!AG187</f>
        <v>1229</v>
      </c>
      <c r="O1134" s="1">
        <f>最重要的表!AH187</f>
        <v>94</v>
      </c>
      <c r="P1134" s="1">
        <f>最重要的表!AI187</f>
        <v>59</v>
      </c>
      <c r="Q1134" s="1">
        <f t="shared" si="92"/>
        <v>160172</v>
      </c>
      <c r="R1134" s="1">
        <f t="shared" si="93"/>
        <v>12253</v>
      </c>
      <c r="S1134" s="1">
        <f t="shared" si="94"/>
        <v>7678</v>
      </c>
      <c r="T1134" s="1">
        <v>34200</v>
      </c>
      <c r="U1134" s="1">
        <v>0</v>
      </c>
      <c r="V1134" s="1">
        <v>7600000</v>
      </c>
    </row>
    <row r="1135" spans="1:22" x14ac:dyDescent="0.25">
      <c r="A1135" s="11">
        <f t="shared" si="91"/>
        <v>41382</v>
      </c>
      <c r="B1135" s="1">
        <v>4</v>
      </c>
      <c r="C1135" s="1" t="s">
        <v>171</v>
      </c>
      <c r="D1135" s="1">
        <v>10</v>
      </c>
      <c r="E1135" s="1" t="s">
        <v>243</v>
      </c>
      <c r="F1135" s="1">
        <v>33</v>
      </c>
      <c r="G1135" s="1">
        <v>6</v>
      </c>
      <c r="H1135" s="1">
        <v>3</v>
      </c>
      <c r="I1135" s="1">
        <v>70</v>
      </c>
      <c r="K1135" s="1">
        <f>最重要的表!AD188</f>
        <v>65694</v>
      </c>
      <c r="L1135" s="1">
        <f>最重要的表!AE188</f>
        <v>5027</v>
      </c>
      <c r="M1135" s="1">
        <f>最重要的表!AF188</f>
        <v>3142</v>
      </c>
      <c r="N1135" s="1">
        <f>最重要的表!AG188</f>
        <v>1281</v>
      </c>
      <c r="O1135" s="1">
        <f>最重要的表!AH188</f>
        <v>98</v>
      </c>
      <c r="P1135" s="1">
        <f>最重要的表!AI188</f>
        <v>62</v>
      </c>
      <c r="Q1135" s="1">
        <f t="shared" si="92"/>
        <v>166893</v>
      </c>
      <c r="R1135" s="1">
        <f t="shared" si="93"/>
        <v>12769</v>
      </c>
      <c r="S1135" s="1">
        <f t="shared" si="94"/>
        <v>8040</v>
      </c>
      <c r="T1135" s="1">
        <v>36000</v>
      </c>
      <c r="U1135" s="1">
        <v>0</v>
      </c>
      <c r="V1135" s="1">
        <v>8000000</v>
      </c>
    </row>
    <row r="1136" spans="1:22" x14ac:dyDescent="0.25">
      <c r="A1136" s="11">
        <f t="shared" si="91"/>
        <v>41383</v>
      </c>
      <c r="B1136" s="1">
        <v>4</v>
      </c>
      <c r="C1136" s="1" t="s">
        <v>171</v>
      </c>
      <c r="D1136" s="1">
        <v>10</v>
      </c>
      <c r="E1136" s="1" t="s">
        <v>244</v>
      </c>
      <c r="F1136" s="1">
        <v>34</v>
      </c>
      <c r="G1136" s="1">
        <v>6</v>
      </c>
      <c r="H1136" s="1">
        <v>4</v>
      </c>
      <c r="I1136" s="1">
        <v>80</v>
      </c>
      <c r="K1136" s="1">
        <f>最重要的表!AD189</f>
        <v>68308</v>
      </c>
      <c r="L1136" s="1">
        <f>最重要的表!AE189</f>
        <v>5227</v>
      </c>
      <c r="M1136" s="1">
        <f>最重要的表!AF189</f>
        <v>3267</v>
      </c>
      <c r="N1136" s="1">
        <f>最重要的表!AG189</f>
        <v>1333</v>
      </c>
      <c r="O1136" s="1">
        <f>最重要的表!AH189</f>
        <v>102</v>
      </c>
      <c r="P1136" s="1">
        <f>最重要的表!AI189</f>
        <v>64</v>
      </c>
      <c r="Q1136" s="1">
        <f t="shared" si="92"/>
        <v>173615</v>
      </c>
      <c r="R1136" s="1">
        <f t="shared" si="93"/>
        <v>13285</v>
      </c>
      <c r="S1136" s="1">
        <f t="shared" si="94"/>
        <v>8323</v>
      </c>
      <c r="T1136" s="1">
        <v>36600</v>
      </c>
      <c r="U1136" s="1">
        <v>12</v>
      </c>
      <c r="V1136" s="1">
        <v>8000000</v>
      </c>
    </row>
    <row r="1137" spans="1:22" x14ac:dyDescent="0.25">
      <c r="A1137" s="11">
        <f t="shared" si="91"/>
        <v>41384</v>
      </c>
      <c r="B1137" s="1">
        <v>4</v>
      </c>
      <c r="C1137" s="1" t="s">
        <v>171</v>
      </c>
      <c r="D1137" s="1">
        <v>10</v>
      </c>
      <c r="E1137" s="1" t="s">
        <v>245</v>
      </c>
      <c r="F1137" s="1">
        <v>35</v>
      </c>
      <c r="G1137" s="1">
        <v>7</v>
      </c>
      <c r="H1137" s="1">
        <v>0</v>
      </c>
      <c r="I1137" s="1">
        <v>80</v>
      </c>
      <c r="K1137" s="6">
        <f>最重要的表!AD190</f>
        <v>75221</v>
      </c>
      <c r="L1137" s="7">
        <f>最重要的表!AE190</f>
        <v>5756</v>
      </c>
      <c r="M1137" s="8">
        <f>最重要的表!AF190</f>
        <v>3598</v>
      </c>
      <c r="N1137" s="6">
        <f>最重要的表!AG190</f>
        <v>1451</v>
      </c>
      <c r="O1137" s="7">
        <f>最重要的表!AH190</f>
        <v>111</v>
      </c>
      <c r="P1137" s="8">
        <f>最重要的表!AI190</f>
        <v>70</v>
      </c>
      <c r="Q1137" s="6">
        <f t="shared" si="92"/>
        <v>189850</v>
      </c>
      <c r="R1137" s="7">
        <f t="shared" si="93"/>
        <v>14525</v>
      </c>
      <c r="S1137" s="8">
        <f t="shared" si="94"/>
        <v>9128</v>
      </c>
      <c r="T1137" s="1">
        <v>37200</v>
      </c>
      <c r="U1137" s="1">
        <v>0</v>
      </c>
      <c r="V1137" s="1">
        <v>8100000</v>
      </c>
    </row>
    <row r="1138" spans="1:22" x14ac:dyDescent="0.25">
      <c r="A1138" s="11">
        <f t="shared" si="91"/>
        <v>41385</v>
      </c>
      <c r="B1138" s="1">
        <v>4</v>
      </c>
      <c r="C1138" s="1" t="s">
        <v>171</v>
      </c>
      <c r="D1138" s="1">
        <v>10</v>
      </c>
      <c r="E1138" s="1" t="s">
        <v>246</v>
      </c>
      <c r="F1138" s="1">
        <v>36</v>
      </c>
      <c r="G1138" s="1">
        <v>7</v>
      </c>
      <c r="H1138" s="1">
        <v>1</v>
      </c>
      <c r="I1138" s="1">
        <v>80</v>
      </c>
      <c r="K1138" s="1">
        <f>最重要的表!AD191</f>
        <v>78606</v>
      </c>
      <c r="L1138" s="1">
        <f>最重要的表!AE191</f>
        <v>6015</v>
      </c>
      <c r="M1138" s="1">
        <f>最重要的表!AF191</f>
        <v>3760</v>
      </c>
      <c r="N1138" s="1">
        <f>最重要的表!AG191</f>
        <v>1516</v>
      </c>
      <c r="O1138" s="1">
        <f>最重要的表!AH191</f>
        <v>116</v>
      </c>
      <c r="P1138" s="1">
        <f>最重要的表!AI191</f>
        <v>73</v>
      </c>
      <c r="Q1138" s="1">
        <f t="shared" si="92"/>
        <v>198370</v>
      </c>
      <c r="R1138" s="1">
        <f t="shared" si="93"/>
        <v>15179</v>
      </c>
      <c r="S1138" s="1">
        <f t="shared" si="94"/>
        <v>9527</v>
      </c>
      <c r="T1138" s="1">
        <v>37800</v>
      </c>
      <c r="U1138" s="1">
        <v>0</v>
      </c>
      <c r="V1138" s="1">
        <v>8200000</v>
      </c>
    </row>
    <row r="1139" spans="1:22" x14ac:dyDescent="0.25">
      <c r="A1139" s="11">
        <f t="shared" si="91"/>
        <v>41391</v>
      </c>
      <c r="B1139" s="1">
        <v>4</v>
      </c>
      <c r="C1139" s="1" t="s">
        <v>171</v>
      </c>
      <c r="D1139" s="1">
        <v>10</v>
      </c>
      <c r="E1139" s="1" t="s">
        <v>247</v>
      </c>
      <c r="F1139" s="1">
        <v>37</v>
      </c>
      <c r="G1139" s="1">
        <v>7</v>
      </c>
      <c r="H1139" s="1">
        <v>2</v>
      </c>
      <c r="I1139" s="1">
        <v>80</v>
      </c>
      <c r="K1139" s="1">
        <f>最重要的表!AD192</f>
        <v>82003</v>
      </c>
      <c r="L1139" s="1">
        <f>最重要的表!AE192</f>
        <v>6275</v>
      </c>
      <c r="M1139" s="1">
        <f>最重要的表!AF192</f>
        <v>3922</v>
      </c>
      <c r="N1139" s="1">
        <f>最重要的表!AG192</f>
        <v>1582</v>
      </c>
      <c r="O1139" s="1">
        <f>最重要的表!AH192</f>
        <v>121</v>
      </c>
      <c r="P1139" s="1">
        <f>最重要的表!AI192</f>
        <v>76</v>
      </c>
      <c r="Q1139" s="1">
        <f t="shared" si="92"/>
        <v>206981</v>
      </c>
      <c r="R1139" s="1">
        <f t="shared" si="93"/>
        <v>15834</v>
      </c>
      <c r="S1139" s="1">
        <f t="shared" si="94"/>
        <v>9926</v>
      </c>
      <c r="T1139" s="1">
        <v>38400</v>
      </c>
      <c r="U1139" s="1">
        <v>0</v>
      </c>
      <c r="V1139" s="1">
        <v>8300000</v>
      </c>
    </row>
    <row r="1140" spans="1:22" x14ac:dyDescent="0.25">
      <c r="A1140" s="11">
        <f t="shared" si="91"/>
        <v>41392</v>
      </c>
      <c r="B1140" s="1">
        <v>4</v>
      </c>
      <c r="C1140" s="1" t="s">
        <v>171</v>
      </c>
      <c r="D1140" s="1">
        <v>10</v>
      </c>
      <c r="E1140" s="1" t="s">
        <v>248</v>
      </c>
      <c r="F1140" s="1">
        <v>38</v>
      </c>
      <c r="G1140" s="1">
        <v>7</v>
      </c>
      <c r="H1140" s="1">
        <v>3</v>
      </c>
      <c r="I1140" s="1">
        <v>80</v>
      </c>
      <c r="K1140" s="1">
        <f>最重要的表!AD193</f>
        <v>85401</v>
      </c>
      <c r="L1140" s="1">
        <f>最重要的表!AE193</f>
        <v>6535</v>
      </c>
      <c r="M1140" s="1">
        <f>最重要的表!AF193</f>
        <v>4085</v>
      </c>
      <c r="N1140" s="1">
        <f>最重要的表!AG193</f>
        <v>1647</v>
      </c>
      <c r="O1140" s="1">
        <f>最重要的表!AH193</f>
        <v>126</v>
      </c>
      <c r="P1140" s="1">
        <f>最重要的表!AI193</f>
        <v>79</v>
      </c>
      <c r="Q1140" s="1">
        <f t="shared" si="92"/>
        <v>215514</v>
      </c>
      <c r="R1140" s="1">
        <f t="shared" si="93"/>
        <v>16489</v>
      </c>
      <c r="S1140" s="1">
        <f t="shared" si="94"/>
        <v>10326</v>
      </c>
      <c r="T1140" s="1">
        <v>39000</v>
      </c>
      <c r="U1140" s="1">
        <v>0</v>
      </c>
      <c r="V1140" s="1">
        <v>8400000</v>
      </c>
    </row>
    <row r="1141" spans="1:22" x14ac:dyDescent="0.25">
      <c r="A1141" s="11">
        <f t="shared" si="91"/>
        <v>41393</v>
      </c>
      <c r="B1141" s="1">
        <v>4</v>
      </c>
      <c r="C1141" s="1" t="s">
        <v>171</v>
      </c>
      <c r="D1141" s="1">
        <v>10</v>
      </c>
      <c r="E1141" s="1" t="s">
        <v>249</v>
      </c>
      <c r="F1141" s="1">
        <v>39</v>
      </c>
      <c r="G1141" s="1">
        <v>7</v>
      </c>
      <c r="H1141" s="1">
        <v>4</v>
      </c>
      <c r="I1141" s="1">
        <v>84</v>
      </c>
      <c r="K1141" s="1">
        <f>最重要的表!AD194</f>
        <v>88786</v>
      </c>
      <c r="L1141" s="1">
        <f>最重要的表!AE194</f>
        <v>6794</v>
      </c>
      <c r="M1141" s="1">
        <f>最重要的表!AF194</f>
        <v>4247</v>
      </c>
      <c r="N1141" s="1">
        <f>最重要的表!AG194</f>
        <v>1712</v>
      </c>
      <c r="O1141" s="1">
        <f>最重要的表!AH194</f>
        <v>131</v>
      </c>
      <c r="P1141" s="1">
        <f>最重要的表!AI194</f>
        <v>82</v>
      </c>
      <c r="Q1141" s="1">
        <f t="shared" si="92"/>
        <v>224034</v>
      </c>
      <c r="R1141" s="1">
        <f t="shared" si="93"/>
        <v>17143</v>
      </c>
      <c r="S1141" s="1">
        <f t="shared" si="94"/>
        <v>10725</v>
      </c>
      <c r="T1141" s="1">
        <v>39600</v>
      </c>
      <c r="U1141" s="1">
        <v>14</v>
      </c>
      <c r="V1141" s="1">
        <v>8500000</v>
      </c>
    </row>
    <row r="1142" spans="1:22" x14ac:dyDescent="0.25">
      <c r="A1142" s="11">
        <f t="shared" si="91"/>
        <v>41394</v>
      </c>
      <c r="B1142" s="1">
        <v>4</v>
      </c>
      <c r="C1142" s="1" t="s">
        <v>171</v>
      </c>
      <c r="D1142" s="1">
        <v>10</v>
      </c>
      <c r="E1142" s="1" t="s">
        <v>250</v>
      </c>
      <c r="F1142" s="1">
        <v>40</v>
      </c>
      <c r="G1142" s="1">
        <v>8</v>
      </c>
      <c r="H1142" s="1">
        <v>0</v>
      </c>
      <c r="I1142" s="1">
        <v>84</v>
      </c>
      <c r="K1142" s="6">
        <f>最重要的表!AD195</f>
        <v>97777</v>
      </c>
      <c r="L1142" s="7">
        <f>最重要的表!AE195</f>
        <v>7482</v>
      </c>
      <c r="M1142" s="8">
        <f>最重要的表!AF195</f>
        <v>4677</v>
      </c>
      <c r="N1142" s="6">
        <f>最重要的表!AG195</f>
        <v>1882</v>
      </c>
      <c r="O1142" s="7">
        <f>最重要的表!AH195</f>
        <v>144</v>
      </c>
      <c r="P1142" s="8">
        <f>最重要的表!AI195</f>
        <v>90</v>
      </c>
      <c r="Q1142" s="6">
        <f t="shared" si="92"/>
        <v>246455</v>
      </c>
      <c r="R1142" s="7">
        <f t="shared" si="93"/>
        <v>18858</v>
      </c>
      <c r="S1142" s="8">
        <f t="shared" si="94"/>
        <v>11787</v>
      </c>
      <c r="T1142" s="1">
        <v>40200</v>
      </c>
      <c r="U1142" s="1">
        <v>0</v>
      </c>
      <c r="V1142" s="1">
        <v>8600000</v>
      </c>
    </row>
    <row r="1143" spans="1:22" x14ac:dyDescent="0.25">
      <c r="A1143" s="11">
        <f t="shared" si="91"/>
        <v>41395</v>
      </c>
      <c r="B1143" s="1">
        <v>4</v>
      </c>
      <c r="C1143" s="1" t="s">
        <v>171</v>
      </c>
      <c r="D1143" s="1">
        <v>10</v>
      </c>
      <c r="E1143" s="1" t="s">
        <v>251</v>
      </c>
      <c r="F1143" s="1">
        <v>41</v>
      </c>
      <c r="G1143" s="1">
        <v>8</v>
      </c>
      <c r="H1143" s="1">
        <v>1</v>
      </c>
      <c r="I1143" s="1">
        <v>84</v>
      </c>
      <c r="K1143" s="1">
        <f>最重要的表!AD196</f>
        <v>102194</v>
      </c>
      <c r="L1143" s="1">
        <f>最重要的表!AE196</f>
        <v>7820</v>
      </c>
      <c r="M1143" s="1">
        <f>最重要的表!AF196</f>
        <v>4888</v>
      </c>
      <c r="N1143" s="1">
        <f>最重要的表!AG196</f>
        <v>1974</v>
      </c>
      <c r="O1143" s="1">
        <f>最重要的表!AH196</f>
        <v>151</v>
      </c>
      <c r="P1143" s="1">
        <f>最重要的表!AI196</f>
        <v>95</v>
      </c>
      <c r="Q1143" s="1">
        <f t="shared" si="92"/>
        <v>258140</v>
      </c>
      <c r="R1143" s="1">
        <f t="shared" si="93"/>
        <v>19749</v>
      </c>
      <c r="S1143" s="1">
        <f t="shared" si="94"/>
        <v>12393</v>
      </c>
      <c r="T1143" s="1">
        <v>40800</v>
      </c>
      <c r="U1143" s="1">
        <v>0</v>
      </c>
      <c r="V1143" s="1">
        <v>8700000</v>
      </c>
    </row>
    <row r="1144" spans="1:22" x14ac:dyDescent="0.25">
      <c r="A1144" s="11">
        <f t="shared" si="91"/>
        <v>41401</v>
      </c>
      <c r="B1144" s="1">
        <v>4</v>
      </c>
      <c r="C1144" s="1" t="s">
        <v>171</v>
      </c>
      <c r="D1144" s="1">
        <v>10</v>
      </c>
      <c r="E1144" s="1" t="s">
        <v>252</v>
      </c>
      <c r="F1144" s="1">
        <v>42</v>
      </c>
      <c r="G1144" s="1">
        <v>8</v>
      </c>
      <c r="H1144" s="1">
        <v>2</v>
      </c>
      <c r="I1144" s="1">
        <v>84</v>
      </c>
      <c r="K1144" s="1">
        <f>最重要的表!AD197</f>
        <v>106598</v>
      </c>
      <c r="L1144" s="1">
        <f>最重要的表!AE197</f>
        <v>8157</v>
      </c>
      <c r="M1144" s="1">
        <f>最重要的表!AF197</f>
        <v>5099</v>
      </c>
      <c r="N1144" s="1">
        <f>最重要的表!AG197</f>
        <v>2065</v>
      </c>
      <c r="O1144" s="1">
        <f>最重要的表!AH197</f>
        <v>158</v>
      </c>
      <c r="P1144" s="1">
        <f>最重要的表!AI197</f>
        <v>99</v>
      </c>
      <c r="Q1144" s="1">
        <f t="shared" si="92"/>
        <v>269733</v>
      </c>
      <c r="R1144" s="1">
        <f t="shared" si="93"/>
        <v>20639</v>
      </c>
      <c r="S1144" s="1">
        <f t="shared" si="94"/>
        <v>12920</v>
      </c>
      <c r="T1144" s="1">
        <v>41400</v>
      </c>
      <c r="U1144" s="1">
        <v>0</v>
      </c>
      <c r="V1144" s="1">
        <v>8800000</v>
      </c>
    </row>
    <row r="1145" spans="1:22" x14ac:dyDescent="0.25">
      <c r="A1145" s="11">
        <f t="shared" si="91"/>
        <v>41402</v>
      </c>
      <c r="B1145" s="1">
        <v>4</v>
      </c>
      <c r="C1145" s="1" t="s">
        <v>171</v>
      </c>
      <c r="D1145" s="1">
        <v>10</v>
      </c>
      <c r="E1145" s="1" t="s">
        <v>253</v>
      </c>
      <c r="F1145" s="1">
        <v>43</v>
      </c>
      <c r="G1145" s="1">
        <v>8</v>
      </c>
      <c r="H1145" s="1">
        <v>3</v>
      </c>
      <c r="I1145" s="1">
        <v>84</v>
      </c>
      <c r="K1145" s="1">
        <f>最重要的表!AD198</f>
        <v>111015</v>
      </c>
      <c r="L1145" s="1">
        <f>最重要的表!AE198</f>
        <v>8495</v>
      </c>
      <c r="M1145" s="1">
        <f>最重要的表!AF198</f>
        <v>5310</v>
      </c>
      <c r="N1145" s="1">
        <f>最重要的表!AG198</f>
        <v>2157</v>
      </c>
      <c r="O1145" s="1">
        <f>最重要的表!AH198</f>
        <v>165</v>
      </c>
      <c r="P1145" s="1">
        <f>最重要的表!AI198</f>
        <v>104</v>
      </c>
      <c r="Q1145" s="1">
        <f t="shared" si="92"/>
        <v>281418</v>
      </c>
      <c r="R1145" s="1">
        <f t="shared" si="93"/>
        <v>21530</v>
      </c>
      <c r="S1145" s="1">
        <f t="shared" si="94"/>
        <v>13526</v>
      </c>
      <c r="T1145" s="1">
        <v>42000</v>
      </c>
      <c r="U1145" s="1">
        <v>0</v>
      </c>
      <c r="V1145" s="1">
        <v>8900000</v>
      </c>
    </row>
    <row r="1146" spans="1:22" x14ac:dyDescent="0.25">
      <c r="A1146" s="11">
        <f t="shared" si="91"/>
        <v>41403</v>
      </c>
      <c r="B1146" s="1">
        <v>4</v>
      </c>
      <c r="C1146" s="1" t="s">
        <v>171</v>
      </c>
      <c r="D1146" s="1">
        <v>10</v>
      </c>
      <c r="E1146" s="1" t="s">
        <v>254</v>
      </c>
      <c r="F1146" s="1">
        <v>44</v>
      </c>
      <c r="G1146" s="1">
        <v>8</v>
      </c>
      <c r="H1146" s="1">
        <v>4</v>
      </c>
      <c r="I1146" s="1">
        <v>87</v>
      </c>
      <c r="K1146" s="1">
        <f>最重要的表!AD199</f>
        <v>115419</v>
      </c>
      <c r="L1146" s="1">
        <f>最重要的表!AE199</f>
        <v>8832</v>
      </c>
      <c r="M1146" s="1">
        <f>最重要的表!AF199</f>
        <v>5520</v>
      </c>
      <c r="N1146" s="1">
        <f>最重要的表!AG199</f>
        <v>2235</v>
      </c>
      <c r="O1146" s="1">
        <f>最重要的表!AH199</f>
        <v>171</v>
      </c>
      <c r="P1146" s="1">
        <f>最重要的表!AI199</f>
        <v>107</v>
      </c>
      <c r="Q1146" s="1">
        <f t="shared" si="92"/>
        <v>291984</v>
      </c>
      <c r="R1146" s="1">
        <f t="shared" si="93"/>
        <v>22341</v>
      </c>
      <c r="S1146" s="1">
        <f t="shared" si="94"/>
        <v>13973</v>
      </c>
      <c r="T1146" s="1">
        <v>42600</v>
      </c>
      <c r="U1146" s="1">
        <v>16</v>
      </c>
      <c r="V1146" s="1">
        <v>9000000</v>
      </c>
    </row>
    <row r="1147" spans="1:22" x14ac:dyDescent="0.25">
      <c r="A1147" s="11">
        <f t="shared" ref="A1147:A1210" si="95">A1142+10</f>
        <v>41404</v>
      </c>
      <c r="B1147" s="1">
        <v>4</v>
      </c>
      <c r="C1147" s="1" t="s">
        <v>171</v>
      </c>
      <c r="D1147" s="1">
        <v>10</v>
      </c>
      <c r="E1147" s="1" t="s">
        <v>255</v>
      </c>
      <c r="F1147" s="1">
        <v>45</v>
      </c>
      <c r="G1147" s="1">
        <v>9</v>
      </c>
      <c r="H1147" s="1">
        <v>0</v>
      </c>
      <c r="I1147" s="1">
        <v>87</v>
      </c>
      <c r="K1147" s="6">
        <f>最重要的表!AD200</f>
        <v>127115</v>
      </c>
      <c r="L1147" s="7">
        <f>最重要的表!AE200</f>
        <v>9727</v>
      </c>
      <c r="M1147" s="8">
        <f>最重要的表!AF200</f>
        <v>6080</v>
      </c>
      <c r="N1147" s="6">
        <f>最重要的表!AG200</f>
        <v>2457</v>
      </c>
      <c r="O1147" s="7">
        <f>最重要的表!AH200</f>
        <v>188</v>
      </c>
      <c r="P1147" s="8">
        <f>最重要的表!AI200</f>
        <v>118</v>
      </c>
      <c r="Q1147" s="6">
        <f t="shared" si="92"/>
        <v>321218</v>
      </c>
      <c r="R1147" s="7">
        <f t="shared" si="93"/>
        <v>24579</v>
      </c>
      <c r="S1147" s="8">
        <f t="shared" si="94"/>
        <v>15402</v>
      </c>
      <c r="T1147" s="1">
        <v>43200</v>
      </c>
      <c r="U1147" s="1">
        <v>0</v>
      </c>
      <c r="V1147" s="1">
        <v>9100000</v>
      </c>
    </row>
    <row r="1148" spans="1:22" x14ac:dyDescent="0.25">
      <c r="A1148" s="11">
        <f t="shared" si="95"/>
        <v>41405</v>
      </c>
      <c r="B1148" s="1">
        <v>4</v>
      </c>
      <c r="C1148" s="1" t="s">
        <v>171</v>
      </c>
      <c r="D1148" s="1">
        <v>10</v>
      </c>
      <c r="E1148" s="1" t="s">
        <v>256</v>
      </c>
      <c r="F1148" s="1">
        <v>46</v>
      </c>
      <c r="G1148" s="1">
        <v>9</v>
      </c>
      <c r="H1148" s="1">
        <v>1</v>
      </c>
      <c r="I1148" s="1">
        <v>87</v>
      </c>
      <c r="K1148" s="1">
        <f>最重要的表!AD201</f>
        <v>132852</v>
      </c>
      <c r="L1148" s="1">
        <f>最重要的表!AE201</f>
        <v>10166</v>
      </c>
      <c r="M1148" s="1">
        <f>最重要的表!AF201</f>
        <v>6354</v>
      </c>
      <c r="N1148" s="1">
        <f>最重要的表!AG201</f>
        <v>2562</v>
      </c>
      <c r="O1148" s="1">
        <f>最重要的表!AH201</f>
        <v>196</v>
      </c>
      <c r="P1148" s="1">
        <f>最重要的表!AI201</f>
        <v>123</v>
      </c>
      <c r="Q1148" s="1">
        <f t="shared" si="92"/>
        <v>335250</v>
      </c>
      <c r="R1148" s="1">
        <f t="shared" si="93"/>
        <v>25650</v>
      </c>
      <c r="S1148" s="1">
        <f t="shared" si="94"/>
        <v>16071</v>
      </c>
      <c r="T1148" s="1">
        <v>43800</v>
      </c>
      <c r="U1148" s="1">
        <v>0</v>
      </c>
      <c r="V1148" s="1">
        <v>9200000</v>
      </c>
    </row>
    <row r="1149" spans="1:22" x14ac:dyDescent="0.25">
      <c r="A1149" s="11">
        <f t="shared" si="95"/>
        <v>41411</v>
      </c>
      <c r="B1149" s="1">
        <v>4</v>
      </c>
      <c r="C1149" s="1" t="s">
        <v>171</v>
      </c>
      <c r="D1149" s="1">
        <v>10</v>
      </c>
      <c r="E1149" s="1" t="s">
        <v>257</v>
      </c>
      <c r="F1149" s="1">
        <v>47</v>
      </c>
      <c r="G1149" s="1">
        <v>9</v>
      </c>
      <c r="H1149" s="1">
        <v>2</v>
      </c>
      <c r="I1149" s="1">
        <v>87</v>
      </c>
      <c r="K1149" s="1">
        <f>最重要的表!AD202</f>
        <v>138575</v>
      </c>
      <c r="L1149" s="1">
        <f>最重要的表!AE202</f>
        <v>10604</v>
      </c>
      <c r="M1149" s="1">
        <f>最重要的表!AF202</f>
        <v>6628</v>
      </c>
      <c r="N1149" s="1">
        <f>最重要的表!AG202</f>
        <v>2679</v>
      </c>
      <c r="O1149" s="1">
        <f>最重要的表!AH202</f>
        <v>205</v>
      </c>
      <c r="P1149" s="1">
        <f>最重要的表!AI202</f>
        <v>129</v>
      </c>
      <c r="Q1149" s="1">
        <f t="shared" si="92"/>
        <v>350216</v>
      </c>
      <c r="R1149" s="1">
        <f t="shared" si="93"/>
        <v>26799</v>
      </c>
      <c r="S1149" s="1">
        <f t="shared" si="94"/>
        <v>16819</v>
      </c>
      <c r="T1149" s="1">
        <v>44400</v>
      </c>
      <c r="U1149" s="1">
        <v>0</v>
      </c>
      <c r="V1149" s="1">
        <v>9300000</v>
      </c>
    </row>
    <row r="1150" spans="1:22" x14ac:dyDescent="0.25">
      <c r="A1150" s="11">
        <f t="shared" si="95"/>
        <v>41412</v>
      </c>
      <c r="B1150" s="1">
        <v>4</v>
      </c>
      <c r="C1150" s="1" t="s">
        <v>171</v>
      </c>
      <c r="D1150" s="1">
        <v>10</v>
      </c>
      <c r="E1150" s="1" t="s">
        <v>258</v>
      </c>
      <c r="F1150" s="1">
        <v>48</v>
      </c>
      <c r="G1150" s="1">
        <v>9</v>
      </c>
      <c r="H1150" s="1">
        <v>3</v>
      </c>
      <c r="I1150" s="1">
        <v>87</v>
      </c>
      <c r="K1150" s="1">
        <f>最重要的表!AD203</f>
        <v>144299</v>
      </c>
      <c r="L1150" s="1">
        <f>最重要的表!AE203</f>
        <v>11042</v>
      </c>
      <c r="M1150" s="1">
        <f>最重要的表!AF203</f>
        <v>6902</v>
      </c>
      <c r="N1150" s="1">
        <f>最重要的表!AG203</f>
        <v>2784</v>
      </c>
      <c r="O1150" s="1">
        <f>最重要的表!AH203</f>
        <v>213</v>
      </c>
      <c r="P1150" s="1">
        <f>最重要的表!AI203</f>
        <v>134</v>
      </c>
      <c r="Q1150" s="1">
        <f t="shared" si="92"/>
        <v>364235</v>
      </c>
      <c r="R1150" s="1">
        <f t="shared" si="93"/>
        <v>27869</v>
      </c>
      <c r="S1150" s="1">
        <f t="shared" si="94"/>
        <v>17488</v>
      </c>
      <c r="T1150" s="1">
        <v>45000</v>
      </c>
      <c r="U1150" s="1">
        <v>0</v>
      </c>
      <c r="V1150" s="1">
        <v>9400000</v>
      </c>
    </row>
    <row r="1151" spans="1:22" x14ac:dyDescent="0.25">
      <c r="A1151" s="11">
        <f t="shared" si="95"/>
        <v>41413</v>
      </c>
      <c r="B1151" s="1">
        <v>4</v>
      </c>
      <c r="C1151" s="1" t="s">
        <v>171</v>
      </c>
      <c r="D1151" s="1">
        <v>10</v>
      </c>
      <c r="E1151" s="1" t="s">
        <v>259</v>
      </c>
      <c r="F1151" s="1">
        <v>49</v>
      </c>
      <c r="G1151" s="1">
        <v>9</v>
      </c>
      <c r="H1151" s="1">
        <v>4</v>
      </c>
      <c r="I1151" s="1">
        <v>90</v>
      </c>
      <c r="K1151" s="1">
        <f>最重要的表!AD204</f>
        <v>150036</v>
      </c>
      <c r="L1151" s="1">
        <f>最重要的表!AE204</f>
        <v>11481</v>
      </c>
      <c r="M1151" s="1">
        <f>最重要的表!AF204</f>
        <v>7176</v>
      </c>
      <c r="N1151" s="1">
        <f>最重要的表!AG204</f>
        <v>2902</v>
      </c>
      <c r="O1151" s="1">
        <f>最重要的表!AH204</f>
        <v>222</v>
      </c>
      <c r="P1151" s="1">
        <f>最重要的表!AI204</f>
        <v>139</v>
      </c>
      <c r="Q1151" s="1">
        <f t="shared" si="92"/>
        <v>379294</v>
      </c>
      <c r="R1151" s="1">
        <f t="shared" si="93"/>
        <v>29019</v>
      </c>
      <c r="S1151" s="1">
        <f t="shared" si="94"/>
        <v>18157</v>
      </c>
      <c r="T1151" s="1">
        <v>45600</v>
      </c>
      <c r="U1151" s="1">
        <v>18</v>
      </c>
      <c r="V1151" s="1">
        <v>9500000</v>
      </c>
    </row>
    <row r="1152" spans="1:22" x14ac:dyDescent="0.25">
      <c r="A1152" s="11">
        <f t="shared" si="95"/>
        <v>41414</v>
      </c>
      <c r="B1152" s="1">
        <v>4</v>
      </c>
      <c r="C1152" s="1" t="s">
        <v>171</v>
      </c>
      <c r="D1152" s="1">
        <v>10</v>
      </c>
      <c r="E1152" s="1" t="s">
        <v>260</v>
      </c>
      <c r="F1152" s="1">
        <v>50</v>
      </c>
      <c r="G1152" s="1">
        <v>10</v>
      </c>
      <c r="H1152" s="1">
        <v>0</v>
      </c>
      <c r="I1152" s="1">
        <v>0</v>
      </c>
      <c r="K1152" s="6">
        <f>最重要的表!AD205</f>
        <v>165261</v>
      </c>
      <c r="L1152" s="7">
        <f>最重要的表!AE205</f>
        <v>12646</v>
      </c>
      <c r="M1152" s="8">
        <f>最重要的表!AF205</f>
        <v>7904</v>
      </c>
      <c r="N1152" s="6">
        <f>最重要的表!AG205</f>
        <v>3189</v>
      </c>
      <c r="O1152" s="7">
        <f>最重要的表!AH205</f>
        <v>244</v>
      </c>
      <c r="P1152" s="8">
        <f>最重要的表!AI205</f>
        <v>153</v>
      </c>
      <c r="Q1152" s="6">
        <f t="shared" si="92"/>
        <v>417192</v>
      </c>
      <c r="R1152" s="7">
        <f t="shared" si="93"/>
        <v>31922</v>
      </c>
      <c r="S1152" s="8">
        <f t="shared" si="94"/>
        <v>19991</v>
      </c>
      <c r="T1152" s="1">
        <v>0</v>
      </c>
      <c r="U1152" s="1">
        <v>0</v>
      </c>
      <c r="V1152" s="1">
        <v>0</v>
      </c>
    </row>
    <row r="1153" spans="1:22" x14ac:dyDescent="0.25">
      <c r="A1153" s="11">
        <f t="shared" si="95"/>
        <v>41415</v>
      </c>
      <c r="B1153" s="1">
        <v>4</v>
      </c>
      <c r="C1153" s="1" t="s">
        <v>171</v>
      </c>
      <c r="D1153" s="1">
        <v>8</v>
      </c>
      <c r="E1153" s="1" t="s">
        <v>377</v>
      </c>
      <c r="F1153" s="1">
        <v>0</v>
      </c>
      <c r="G1153" s="1">
        <v>0</v>
      </c>
      <c r="H1153" s="1">
        <v>0</v>
      </c>
      <c r="I1153" s="1">
        <v>1</v>
      </c>
      <c r="K1153" s="6">
        <f>最重要的表!AD206</f>
        <v>3058</v>
      </c>
      <c r="L1153" s="7">
        <f>最重要的表!AE206</f>
        <v>234</v>
      </c>
      <c r="M1153" s="8">
        <f>最重要的表!AF206</f>
        <v>147</v>
      </c>
      <c r="N1153" s="6">
        <f>最重要的表!AG206</f>
        <v>66</v>
      </c>
      <c r="O1153" s="7">
        <f>最重要的表!AH206</f>
        <v>5</v>
      </c>
      <c r="P1153" s="8">
        <f>最重要的表!AI206</f>
        <v>4</v>
      </c>
      <c r="Q1153" s="6">
        <f t="shared" si="92"/>
        <v>8272</v>
      </c>
      <c r="R1153" s="7">
        <f t="shared" si="93"/>
        <v>629</v>
      </c>
      <c r="S1153" s="8">
        <f t="shared" si="94"/>
        <v>463</v>
      </c>
      <c r="T1153" s="6">
        <v>30</v>
      </c>
      <c r="U1153" s="7">
        <v>0</v>
      </c>
      <c r="V1153" s="8">
        <v>9000</v>
      </c>
    </row>
    <row r="1154" spans="1:22" x14ac:dyDescent="0.25">
      <c r="A1154" s="11">
        <f t="shared" si="95"/>
        <v>41421</v>
      </c>
      <c r="B1154" s="1">
        <v>4</v>
      </c>
      <c r="C1154" s="1" t="s">
        <v>171</v>
      </c>
      <c r="D1154" s="1">
        <v>8</v>
      </c>
      <c r="E1154" s="1" t="s">
        <v>378</v>
      </c>
      <c r="F1154" s="1">
        <v>1</v>
      </c>
      <c r="G1154" s="1">
        <v>0</v>
      </c>
      <c r="H1154" s="1">
        <v>1</v>
      </c>
      <c r="I1154" s="1">
        <v>5</v>
      </c>
      <c r="K1154" s="1">
        <f>最重要的表!AD207</f>
        <v>3516</v>
      </c>
      <c r="L1154" s="1">
        <f>最重要的表!AE207</f>
        <v>269</v>
      </c>
      <c r="M1154" s="1">
        <f>最重要的表!AF207</f>
        <v>169</v>
      </c>
      <c r="N1154" s="1">
        <f>最重要的表!AG207</f>
        <v>79</v>
      </c>
      <c r="O1154" s="1">
        <f>最重要的表!AH207</f>
        <v>6</v>
      </c>
      <c r="P1154" s="1">
        <f>最重要的表!AI207</f>
        <v>4</v>
      </c>
      <c r="Q1154" s="1">
        <f t="shared" si="92"/>
        <v>9757</v>
      </c>
      <c r="R1154" s="1">
        <f t="shared" si="93"/>
        <v>743</v>
      </c>
      <c r="S1154" s="1">
        <f t="shared" si="94"/>
        <v>485</v>
      </c>
      <c r="T1154" s="1">
        <v>108</v>
      </c>
      <c r="U1154" s="1">
        <v>0</v>
      </c>
      <c r="V1154" s="1">
        <v>25000</v>
      </c>
    </row>
    <row r="1155" spans="1:22" x14ac:dyDescent="0.25">
      <c r="A1155" s="11">
        <f t="shared" si="95"/>
        <v>41422</v>
      </c>
      <c r="B1155" s="1">
        <v>4</v>
      </c>
      <c r="C1155" s="1" t="s">
        <v>171</v>
      </c>
      <c r="D1155" s="1">
        <v>8</v>
      </c>
      <c r="E1155" s="1" t="s">
        <v>130</v>
      </c>
      <c r="F1155" s="1">
        <v>2</v>
      </c>
      <c r="G1155" s="1">
        <v>0</v>
      </c>
      <c r="H1155" s="1">
        <v>2</v>
      </c>
      <c r="I1155" s="1">
        <v>5</v>
      </c>
      <c r="K1155" s="1">
        <f>最重要的表!AD208</f>
        <v>3973</v>
      </c>
      <c r="L1155" s="1">
        <f>最重要的表!AE208</f>
        <v>304</v>
      </c>
      <c r="M1155" s="1">
        <f>最重要的表!AF208</f>
        <v>190</v>
      </c>
      <c r="N1155" s="1">
        <f>最重要的表!AG208</f>
        <v>79</v>
      </c>
      <c r="O1155" s="1">
        <f>最重要的表!AH208</f>
        <v>6</v>
      </c>
      <c r="P1155" s="1">
        <f>最重要的表!AI208</f>
        <v>4</v>
      </c>
      <c r="Q1155" s="1">
        <f t="shared" si="92"/>
        <v>10214</v>
      </c>
      <c r="R1155" s="1">
        <f t="shared" si="93"/>
        <v>778</v>
      </c>
      <c r="S1155" s="1">
        <f t="shared" si="94"/>
        <v>506</v>
      </c>
      <c r="T1155" s="1">
        <v>210</v>
      </c>
      <c r="U1155" s="1">
        <v>0</v>
      </c>
      <c r="V1155" s="1">
        <v>43000</v>
      </c>
    </row>
    <row r="1156" spans="1:22" x14ac:dyDescent="0.25">
      <c r="A1156" s="11">
        <f t="shared" si="95"/>
        <v>41423</v>
      </c>
      <c r="B1156" s="1">
        <v>4</v>
      </c>
      <c r="C1156" s="1" t="s">
        <v>171</v>
      </c>
      <c r="D1156" s="1">
        <v>8</v>
      </c>
      <c r="E1156" s="1" t="s">
        <v>159</v>
      </c>
      <c r="F1156" s="1">
        <v>3</v>
      </c>
      <c r="G1156" s="1">
        <v>0</v>
      </c>
      <c r="H1156" s="1">
        <v>3</v>
      </c>
      <c r="I1156" s="1">
        <v>5</v>
      </c>
      <c r="K1156" s="1">
        <f>最重要的表!AD209</f>
        <v>4431</v>
      </c>
      <c r="L1156" s="1">
        <f>最重要的表!AE209</f>
        <v>339</v>
      </c>
      <c r="M1156" s="1">
        <f>最重要的表!AF209</f>
        <v>212</v>
      </c>
      <c r="N1156" s="1">
        <f>最重要的表!AG209</f>
        <v>92</v>
      </c>
      <c r="O1156" s="1">
        <f>最重要的表!AH209</f>
        <v>7</v>
      </c>
      <c r="P1156" s="1">
        <f>最重要的表!AI209</f>
        <v>5</v>
      </c>
      <c r="Q1156" s="1">
        <f t="shared" si="92"/>
        <v>11699</v>
      </c>
      <c r="R1156" s="1">
        <f t="shared" si="93"/>
        <v>892</v>
      </c>
      <c r="S1156" s="1">
        <f t="shared" si="94"/>
        <v>607</v>
      </c>
      <c r="T1156" s="1">
        <v>360</v>
      </c>
      <c r="U1156" s="1">
        <v>0</v>
      </c>
      <c r="V1156" s="1">
        <v>67000</v>
      </c>
    </row>
    <row r="1157" spans="1:22" x14ac:dyDescent="0.25">
      <c r="A1157" s="11">
        <f t="shared" si="95"/>
        <v>41424</v>
      </c>
      <c r="B1157" s="1">
        <v>4</v>
      </c>
      <c r="C1157" s="1" t="s">
        <v>171</v>
      </c>
      <c r="D1157" s="1">
        <v>8</v>
      </c>
      <c r="E1157" s="1" t="s">
        <v>160</v>
      </c>
      <c r="F1157" s="1">
        <v>4</v>
      </c>
      <c r="G1157" s="1">
        <v>0</v>
      </c>
      <c r="H1157" s="1">
        <v>4</v>
      </c>
      <c r="I1157" s="1">
        <v>20</v>
      </c>
      <c r="K1157" s="1">
        <f>最重要的表!AD210</f>
        <v>4888</v>
      </c>
      <c r="L1157" s="1">
        <f>最重要的表!AE210</f>
        <v>374</v>
      </c>
      <c r="M1157" s="1">
        <f>最重要的表!AF210</f>
        <v>234</v>
      </c>
      <c r="N1157" s="1">
        <f>最重要的表!AG210</f>
        <v>105</v>
      </c>
      <c r="O1157" s="1">
        <f>最重要的表!AH210</f>
        <v>8</v>
      </c>
      <c r="P1157" s="1">
        <f>最重要的表!AI210</f>
        <v>5</v>
      </c>
      <c r="Q1157" s="1">
        <f t="shared" si="92"/>
        <v>13183</v>
      </c>
      <c r="R1157" s="1">
        <f t="shared" si="93"/>
        <v>1006</v>
      </c>
      <c r="S1157" s="1">
        <f t="shared" si="94"/>
        <v>629</v>
      </c>
      <c r="T1157" s="1">
        <v>600</v>
      </c>
      <c r="U1157" s="1">
        <v>1</v>
      </c>
      <c r="V1157" s="1">
        <v>100000</v>
      </c>
    </row>
    <row r="1158" spans="1:22" x14ac:dyDescent="0.25">
      <c r="A1158" s="11">
        <f t="shared" si="95"/>
        <v>41425</v>
      </c>
      <c r="B1158" s="1">
        <v>4</v>
      </c>
      <c r="C1158" s="1" t="s">
        <v>171</v>
      </c>
      <c r="D1158" s="1">
        <v>8</v>
      </c>
      <c r="E1158" s="1" t="s">
        <v>55</v>
      </c>
      <c r="F1158" s="1">
        <v>5</v>
      </c>
      <c r="G1158" s="1">
        <v>1</v>
      </c>
      <c r="H1158" s="1">
        <v>0</v>
      </c>
      <c r="I1158" s="1">
        <v>20</v>
      </c>
      <c r="K1158" s="6">
        <f>最重要的表!AD211</f>
        <v>6103</v>
      </c>
      <c r="L1158" s="7">
        <f>最重要的表!AE211</f>
        <v>467</v>
      </c>
      <c r="M1158" s="8">
        <f>最重要的表!AF211</f>
        <v>292</v>
      </c>
      <c r="N1158" s="6">
        <f>最重要的表!AG211</f>
        <v>118</v>
      </c>
      <c r="O1158" s="7">
        <f>最重要的表!AH211</f>
        <v>9</v>
      </c>
      <c r="P1158" s="8">
        <f>最重要的表!AI211</f>
        <v>6</v>
      </c>
      <c r="Q1158" s="6">
        <f t="shared" si="92"/>
        <v>15425</v>
      </c>
      <c r="R1158" s="7">
        <f t="shared" si="93"/>
        <v>1178</v>
      </c>
      <c r="S1158" s="8">
        <f t="shared" si="94"/>
        <v>766</v>
      </c>
      <c r="T1158" s="6">
        <v>900</v>
      </c>
      <c r="U1158" s="7">
        <v>0</v>
      </c>
      <c r="V1158" s="8">
        <v>140000</v>
      </c>
    </row>
    <row r="1159" spans="1:22" x14ac:dyDescent="0.25">
      <c r="A1159" s="11">
        <f t="shared" si="95"/>
        <v>41431</v>
      </c>
      <c r="B1159" s="1">
        <v>4</v>
      </c>
      <c r="C1159" s="1" t="s">
        <v>171</v>
      </c>
      <c r="D1159" s="1">
        <v>8</v>
      </c>
      <c r="E1159" s="1" t="s">
        <v>379</v>
      </c>
      <c r="F1159" s="1">
        <v>6</v>
      </c>
      <c r="G1159" s="1">
        <v>1</v>
      </c>
      <c r="H1159" s="1">
        <v>1</v>
      </c>
      <c r="I1159" s="1">
        <v>20</v>
      </c>
      <c r="K1159" s="1">
        <f>最重要的表!AD212</f>
        <v>6835</v>
      </c>
      <c r="L1159" s="1">
        <f>最重要的表!AE212</f>
        <v>523</v>
      </c>
      <c r="M1159" s="1">
        <f>最重要的表!AF212</f>
        <v>327</v>
      </c>
      <c r="N1159" s="1">
        <f>最重要的表!AG212</f>
        <v>144</v>
      </c>
      <c r="O1159" s="1">
        <f>最重要的表!AH212</f>
        <v>11</v>
      </c>
      <c r="P1159" s="1">
        <f>最重要的表!AI212</f>
        <v>7</v>
      </c>
      <c r="Q1159" s="1">
        <f t="shared" si="92"/>
        <v>18211</v>
      </c>
      <c r="R1159" s="1">
        <f t="shared" si="93"/>
        <v>1392</v>
      </c>
      <c r="S1159" s="1">
        <f t="shared" si="94"/>
        <v>880</v>
      </c>
      <c r="T1159" s="1">
        <v>1500</v>
      </c>
      <c r="U1159" s="1">
        <v>0</v>
      </c>
      <c r="V1159" s="1">
        <v>210000</v>
      </c>
    </row>
    <row r="1160" spans="1:22" x14ac:dyDescent="0.25">
      <c r="A1160" s="11">
        <f t="shared" si="95"/>
        <v>41432</v>
      </c>
      <c r="B1160" s="1">
        <v>4</v>
      </c>
      <c r="C1160" s="1" t="s">
        <v>171</v>
      </c>
      <c r="D1160" s="1">
        <v>8</v>
      </c>
      <c r="E1160" s="1" t="s">
        <v>132</v>
      </c>
      <c r="F1160" s="1">
        <v>7</v>
      </c>
      <c r="G1160" s="1">
        <v>1</v>
      </c>
      <c r="H1160" s="1">
        <v>2</v>
      </c>
      <c r="I1160" s="1">
        <v>20</v>
      </c>
      <c r="K1160" s="1">
        <f>最重要的表!AD213</f>
        <v>7580</v>
      </c>
      <c r="L1160" s="1">
        <f>最重要的表!AE213</f>
        <v>580</v>
      </c>
      <c r="M1160" s="1">
        <f>最重要的表!AF213</f>
        <v>363</v>
      </c>
      <c r="N1160" s="1">
        <f>最重要的表!AG213</f>
        <v>157</v>
      </c>
      <c r="O1160" s="1">
        <f>最重要的表!AH213</f>
        <v>12</v>
      </c>
      <c r="P1160" s="1">
        <f>最重要的表!AI213</f>
        <v>8</v>
      </c>
      <c r="Q1160" s="1">
        <f t="shared" si="92"/>
        <v>19983</v>
      </c>
      <c r="R1160" s="1">
        <f t="shared" si="93"/>
        <v>1528</v>
      </c>
      <c r="S1160" s="1">
        <f t="shared" si="94"/>
        <v>995</v>
      </c>
      <c r="T1160" s="1">
        <v>2100</v>
      </c>
      <c r="U1160" s="1">
        <v>0</v>
      </c>
      <c r="V1160" s="1">
        <v>270000</v>
      </c>
    </row>
    <row r="1161" spans="1:22" x14ac:dyDescent="0.25">
      <c r="A1161" s="11">
        <f t="shared" si="95"/>
        <v>41433</v>
      </c>
      <c r="B1161" s="1">
        <v>4</v>
      </c>
      <c r="C1161" s="1" t="s">
        <v>171</v>
      </c>
      <c r="D1161" s="1">
        <v>8</v>
      </c>
      <c r="E1161" s="1" t="s">
        <v>133</v>
      </c>
      <c r="F1161" s="1">
        <v>8</v>
      </c>
      <c r="G1161" s="1">
        <v>1</v>
      </c>
      <c r="H1161" s="1">
        <v>3</v>
      </c>
      <c r="I1161" s="1">
        <v>20</v>
      </c>
      <c r="K1161" s="1">
        <f>最重要的表!AD214</f>
        <v>8312</v>
      </c>
      <c r="L1161" s="1">
        <f>最重要的表!AE214</f>
        <v>636</v>
      </c>
      <c r="M1161" s="1">
        <f>最重要的表!AF214</f>
        <v>398</v>
      </c>
      <c r="N1161" s="1">
        <f>最重要的表!AG214</f>
        <v>183</v>
      </c>
      <c r="O1161" s="1">
        <f>最重要的表!AH214</f>
        <v>14</v>
      </c>
      <c r="P1161" s="1">
        <f>最重要的表!AI214</f>
        <v>9</v>
      </c>
      <c r="Q1161" s="1">
        <f t="shared" si="92"/>
        <v>22769</v>
      </c>
      <c r="R1161" s="1">
        <f t="shared" si="93"/>
        <v>1742</v>
      </c>
      <c r="S1161" s="1">
        <f t="shared" si="94"/>
        <v>1109</v>
      </c>
      <c r="T1161" s="1">
        <v>3000</v>
      </c>
      <c r="U1161" s="1">
        <v>0</v>
      </c>
      <c r="V1161" s="1">
        <v>360000</v>
      </c>
    </row>
    <row r="1162" spans="1:22" x14ac:dyDescent="0.25">
      <c r="A1162" s="11">
        <f t="shared" si="95"/>
        <v>41434</v>
      </c>
      <c r="B1162" s="1">
        <v>4</v>
      </c>
      <c r="C1162" s="1" t="s">
        <v>171</v>
      </c>
      <c r="D1162" s="1">
        <v>8</v>
      </c>
      <c r="E1162" s="1" t="s">
        <v>134</v>
      </c>
      <c r="F1162" s="1">
        <v>9</v>
      </c>
      <c r="G1162" s="1">
        <v>1</v>
      </c>
      <c r="H1162" s="1">
        <v>4</v>
      </c>
      <c r="I1162" s="1">
        <v>30</v>
      </c>
      <c r="K1162" s="1">
        <f>最重要的表!AD215</f>
        <v>9057</v>
      </c>
      <c r="L1162" s="1">
        <f>最重要的表!AE215</f>
        <v>693</v>
      </c>
      <c r="M1162" s="1">
        <f>最重要的表!AF215</f>
        <v>434</v>
      </c>
      <c r="N1162" s="1">
        <f>最重要的表!AG215</f>
        <v>210</v>
      </c>
      <c r="O1162" s="1">
        <f>最重要的表!AH215</f>
        <v>16</v>
      </c>
      <c r="P1162" s="1">
        <f>最重要的表!AI215</f>
        <v>10</v>
      </c>
      <c r="Q1162" s="1">
        <f t="shared" si="92"/>
        <v>25647</v>
      </c>
      <c r="R1162" s="1">
        <f t="shared" si="93"/>
        <v>1957</v>
      </c>
      <c r="S1162" s="1">
        <f t="shared" si="94"/>
        <v>1224</v>
      </c>
      <c r="T1162" s="1">
        <v>3900</v>
      </c>
      <c r="U1162" s="1">
        <v>2</v>
      </c>
      <c r="V1162" s="1">
        <v>450000</v>
      </c>
    </row>
    <row r="1163" spans="1:22" x14ac:dyDescent="0.25">
      <c r="A1163" s="11">
        <f t="shared" si="95"/>
        <v>41435</v>
      </c>
      <c r="B1163" s="1">
        <v>4</v>
      </c>
      <c r="C1163" s="1" t="s">
        <v>171</v>
      </c>
      <c r="D1163" s="1">
        <v>8</v>
      </c>
      <c r="E1163" s="1" t="s">
        <v>56</v>
      </c>
      <c r="F1163" s="1">
        <v>10</v>
      </c>
      <c r="G1163" s="1">
        <v>2</v>
      </c>
      <c r="H1163" s="1">
        <v>0</v>
      </c>
      <c r="I1163" s="1">
        <v>30</v>
      </c>
      <c r="K1163" s="6">
        <f>最重要的表!AD216</f>
        <v>10978</v>
      </c>
      <c r="L1163" s="7">
        <f>最重要的表!AE216</f>
        <v>840</v>
      </c>
      <c r="M1163" s="8">
        <f>最重要的表!AF216</f>
        <v>525</v>
      </c>
      <c r="N1163" s="6">
        <f>最重要的表!AG216</f>
        <v>210</v>
      </c>
      <c r="O1163" s="7">
        <f>最重要的表!AH216</f>
        <v>16</v>
      </c>
      <c r="P1163" s="8">
        <f>最重要的表!AI216</f>
        <v>10</v>
      </c>
      <c r="Q1163" s="6">
        <f t="shared" si="92"/>
        <v>27568</v>
      </c>
      <c r="R1163" s="7">
        <f t="shared" si="93"/>
        <v>2104</v>
      </c>
      <c r="S1163" s="8">
        <f t="shared" si="94"/>
        <v>1315</v>
      </c>
      <c r="T1163" s="6">
        <v>4500</v>
      </c>
      <c r="U1163" s="7">
        <v>0</v>
      </c>
      <c r="V1163" s="8">
        <v>580000</v>
      </c>
    </row>
    <row r="1164" spans="1:22" x14ac:dyDescent="0.25">
      <c r="A1164" s="11">
        <f t="shared" si="95"/>
        <v>41441</v>
      </c>
      <c r="B1164" s="1">
        <v>4</v>
      </c>
      <c r="C1164" s="1" t="s">
        <v>171</v>
      </c>
      <c r="D1164" s="1">
        <v>8</v>
      </c>
      <c r="E1164" s="1" t="s">
        <v>380</v>
      </c>
      <c r="F1164" s="1">
        <v>11</v>
      </c>
      <c r="G1164" s="1">
        <v>2</v>
      </c>
      <c r="H1164" s="1">
        <v>1</v>
      </c>
      <c r="I1164" s="1">
        <v>30</v>
      </c>
      <c r="K1164" s="1">
        <f>最重要的表!AD217</f>
        <v>11971</v>
      </c>
      <c r="L1164" s="1">
        <f>最重要的表!AE217</f>
        <v>916</v>
      </c>
      <c r="M1164" s="1">
        <f>最重要的表!AF217</f>
        <v>573</v>
      </c>
      <c r="N1164" s="1">
        <f>最重要的表!AG217</f>
        <v>236</v>
      </c>
      <c r="O1164" s="1">
        <f>最重要的表!AH217</f>
        <v>18</v>
      </c>
      <c r="P1164" s="1">
        <f>最重要的表!AI217</f>
        <v>12</v>
      </c>
      <c r="Q1164" s="1">
        <f t="shared" si="92"/>
        <v>30615</v>
      </c>
      <c r="R1164" s="1">
        <f t="shared" si="93"/>
        <v>2338</v>
      </c>
      <c r="S1164" s="1">
        <f t="shared" si="94"/>
        <v>1521</v>
      </c>
      <c r="T1164" s="1">
        <v>5100</v>
      </c>
      <c r="U1164" s="1">
        <v>0</v>
      </c>
      <c r="V1164" s="1">
        <v>730000</v>
      </c>
    </row>
    <row r="1165" spans="1:22" x14ac:dyDescent="0.25">
      <c r="A1165" s="11">
        <f t="shared" si="95"/>
        <v>41442</v>
      </c>
      <c r="B1165" s="1">
        <v>4</v>
      </c>
      <c r="C1165" s="1" t="s">
        <v>171</v>
      </c>
      <c r="D1165" s="1">
        <v>8</v>
      </c>
      <c r="E1165" s="1" t="s">
        <v>136</v>
      </c>
      <c r="F1165" s="1">
        <v>12</v>
      </c>
      <c r="G1165" s="1">
        <v>2</v>
      </c>
      <c r="H1165" s="1">
        <v>2</v>
      </c>
      <c r="I1165" s="1">
        <v>30</v>
      </c>
      <c r="K1165" s="1">
        <f>最重要的表!AD218</f>
        <v>12964</v>
      </c>
      <c r="L1165" s="1">
        <f>最重要的表!AE218</f>
        <v>992</v>
      </c>
      <c r="M1165" s="1">
        <f>最重要的表!AF218</f>
        <v>620</v>
      </c>
      <c r="N1165" s="1">
        <f>最重要的表!AG218</f>
        <v>249</v>
      </c>
      <c r="O1165" s="1">
        <f>最重要的表!AH218</f>
        <v>19</v>
      </c>
      <c r="P1165" s="1">
        <f>最重要的表!AI218</f>
        <v>12</v>
      </c>
      <c r="Q1165" s="1">
        <f t="shared" si="92"/>
        <v>32635</v>
      </c>
      <c r="R1165" s="1">
        <f t="shared" si="93"/>
        <v>2493</v>
      </c>
      <c r="S1165" s="1">
        <f t="shared" si="94"/>
        <v>1568</v>
      </c>
      <c r="T1165" s="1">
        <v>5400</v>
      </c>
      <c r="U1165" s="1">
        <v>0</v>
      </c>
      <c r="V1165" s="1">
        <v>870000</v>
      </c>
    </row>
    <row r="1166" spans="1:22" x14ac:dyDescent="0.25">
      <c r="A1166" s="11">
        <f t="shared" si="95"/>
        <v>41443</v>
      </c>
      <c r="B1166" s="1">
        <v>4</v>
      </c>
      <c r="C1166" s="1" t="s">
        <v>171</v>
      </c>
      <c r="D1166" s="1">
        <v>8</v>
      </c>
      <c r="E1166" s="1" t="s">
        <v>137</v>
      </c>
      <c r="F1166" s="1">
        <v>13</v>
      </c>
      <c r="G1166" s="1">
        <v>2</v>
      </c>
      <c r="H1166" s="1">
        <v>3</v>
      </c>
      <c r="I1166" s="1">
        <v>30</v>
      </c>
      <c r="K1166" s="1">
        <f>最重要的表!AD219</f>
        <v>13957</v>
      </c>
      <c r="L1166" s="1">
        <f>最重要的表!AE219</f>
        <v>1068</v>
      </c>
      <c r="M1166" s="1">
        <f>最重要的表!AF219</f>
        <v>668</v>
      </c>
      <c r="N1166" s="1">
        <f>最重要的表!AG219</f>
        <v>275</v>
      </c>
      <c r="O1166" s="1">
        <f>最重要的表!AH219</f>
        <v>21</v>
      </c>
      <c r="P1166" s="1">
        <f>最重要的表!AI219</f>
        <v>14</v>
      </c>
      <c r="Q1166" s="1">
        <f t="shared" si="92"/>
        <v>35682</v>
      </c>
      <c r="R1166" s="1">
        <f t="shared" si="93"/>
        <v>2727</v>
      </c>
      <c r="S1166" s="1">
        <f t="shared" si="94"/>
        <v>1774</v>
      </c>
      <c r="T1166" s="1">
        <v>6000</v>
      </c>
      <c r="U1166" s="1">
        <v>0</v>
      </c>
      <c r="V1166" s="1">
        <v>1050000</v>
      </c>
    </row>
    <row r="1167" spans="1:22" x14ac:dyDescent="0.25">
      <c r="A1167" s="11">
        <f t="shared" si="95"/>
        <v>41444</v>
      </c>
      <c r="B1167" s="1">
        <v>4</v>
      </c>
      <c r="C1167" s="1" t="s">
        <v>171</v>
      </c>
      <c r="D1167" s="1">
        <v>8</v>
      </c>
      <c r="E1167" s="1" t="s">
        <v>138</v>
      </c>
      <c r="F1167" s="1">
        <v>14</v>
      </c>
      <c r="G1167" s="1">
        <v>2</v>
      </c>
      <c r="H1167" s="1">
        <v>4</v>
      </c>
      <c r="I1167" s="1">
        <v>40</v>
      </c>
      <c r="K1167" s="1">
        <f>最重要的表!AD220</f>
        <v>14950</v>
      </c>
      <c r="L1167" s="1">
        <f>最重要的表!AE220</f>
        <v>1144</v>
      </c>
      <c r="M1167" s="1">
        <f>最重要的表!AF220</f>
        <v>715</v>
      </c>
      <c r="N1167" s="1">
        <f>最重要的表!AG220</f>
        <v>301</v>
      </c>
      <c r="O1167" s="1">
        <f>最重要的表!AH220</f>
        <v>23</v>
      </c>
      <c r="P1167" s="1">
        <f>最重要的表!AI220</f>
        <v>15</v>
      </c>
      <c r="Q1167" s="1">
        <f t="shared" si="92"/>
        <v>38729</v>
      </c>
      <c r="R1167" s="1">
        <f t="shared" si="93"/>
        <v>2961</v>
      </c>
      <c r="S1167" s="1">
        <f t="shared" si="94"/>
        <v>1900</v>
      </c>
      <c r="T1167" s="1">
        <v>6900</v>
      </c>
      <c r="U1167" s="1">
        <v>4</v>
      </c>
      <c r="V1167" s="1">
        <v>1270000</v>
      </c>
    </row>
    <row r="1168" spans="1:22" x14ac:dyDescent="0.25">
      <c r="A1168" s="11">
        <f t="shared" si="95"/>
        <v>41445</v>
      </c>
      <c r="B1168" s="1">
        <v>4</v>
      </c>
      <c r="C1168" s="1" t="s">
        <v>171</v>
      </c>
      <c r="D1168" s="1">
        <v>8</v>
      </c>
      <c r="E1168" s="1" t="s">
        <v>57</v>
      </c>
      <c r="F1168" s="1">
        <v>15</v>
      </c>
      <c r="G1168" s="1">
        <v>3</v>
      </c>
      <c r="H1168" s="1">
        <v>0</v>
      </c>
      <c r="I1168" s="1">
        <v>40</v>
      </c>
      <c r="K1168" s="6">
        <f>最重要的表!AD221</f>
        <v>17564</v>
      </c>
      <c r="L1168" s="7">
        <f>最重要的表!AE221</f>
        <v>1344</v>
      </c>
      <c r="M1168" s="8">
        <f>最重要的表!AF221</f>
        <v>840</v>
      </c>
      <c r="N1168" s="6">
        <f>最重要的表!AG221</f>
        <v>327</v>
      </c>
      <c r="O1168" s="7">
        <f>最重要的表!AH221</f>
        <v>25</v>
      </c>
      <c r="P1168" s="8">
        <f>最重要的表!AI221</f>
        <v>16</v>
      </c>
      <c r="Q1168" s="6">
        <f t="shared" si="92"/>
        <v>43397</v>
      </c>
      <c r="R1168" s="7">
        <f t="shared" si="93"/>
        <v>3319</v>
      </c>
      <c r="S1168" s="8">
        <f t="shared" si="94"/>
        <v>2104</v>
      </c>
      <c r="T1168" s="6">
        <v>8100</v>
      </c>
      <c r="U1168" s="7">
        <v>0</v>
      </c>
      <c r="V1168" s="8">
        <v>1500000</v>
      </c>
    </row>
    <row r="1169" spans="1:22" x14ac:dyDescent="0.25">
      <c r="A1169" s="11">
        <f t="shared" si="95"/>
        <v>41451</v>
      </c>
      <c r="B1169" s="1">
        <v>4</v>
      </c>
      <c r="C1169" s="1" t="s">
        <v>171</v>
      </c>
      <c r="D1169" s="1">
        <v>8</v>
      </c>
      <c r="E1169" s="1" t="s">
        <v>261</v>
      </c>
      <c r="F1169" s="1">
        <v>16</v>
      </c>
      <c r="G1169" s="1">
        <v>3</v>
      </c>
      <c r="H1169" s="1">
        <v>1</v>
      </c>
      <c r="I1169" s="1">
        <v>40</v>
      </c>
      <c r="K1169" s="1">
        <f>最重要的表!AD222</f>
        <v>18361</v>
      </c>
      <c r="L1169" s="1">
        <f>最重要的表!AE222</f>
        <v>1405</v>
      </c>
      <c r="M1169" s="1">
        <f>最重要的表!AF222</f>
        <v>879</v>
      </c>
      <c r="N1169" s="1">
        <f>最重要的表!AG222</f>
        <v>353</v>
      </c>
      <c r="O1169" s="1">
        <f>最重要的表!AH222</f>
        <v>27</v>
      </c>
      <c r="P1169" s="1">
        <f>最重要的表!AI222</f>
        <v>17</v>
      </c>
      <c r="Q1169" s="1">
        <f t="shared" si="92"/>
        <v>46248</v>
      </c>
      <c r="R1169" s="1">
        <f t="shared" si="93"/>
        <v>3538</v>
      </c>
      <c r="S1169" s="1">
        <f t="shared" si="94"/>
        <v>2222</v>
      </c>
      <c r="T1169" s="1">
        <v>9000</v>
      </c>
      <c r="U1169" s="1">
        <v>0</v>
      </c>
      <c r="V1169" s="1">
        <v>1760000</v>
      </c>
    </row>
    <row r="1170" spans="1:22" x14ac:dyDescent="0.25">
      <c r="A1170" s="11">
        <f t="shared" si="95"/>
        <v>41452</v>
      </c>
      <c r="B1170" s="1">
        <v>4</v>
      </c>
      <c r="C1170" s="1" t="s">
        <v>171</v>
      </c>
      <c r="D1170" s="1">
        <v>8</v>
      </c>
      <c r="E1170" s="1" t="s">
        <v>262</v>
      </c>
      <c r="F1170" s="1">
        <v>17</v>
      </c>
      <c r="G1170" s="1">
        <v>3</v>
      </c>
      <c r="H1170" s="1">
        <v>2</v>
      </c>
      <c r="I1170" s="1">
        <v>40</v>
      </c>
      <c r="K1170" s="1">
        <f>最重要的表!AD223</f>
        <v>19158</v>
      </c>
      <c r="L1170" s="1">
        <f>最重要的表!AE223</f>
        <v>1466</v>
      </c>
      <c r="M1170" s="1">
        <f>最重要的表!AF223</f>
        <v>917</v>
      </c>
      <c r="N1170" s="1">
        <f>最重要的表!AG223</f>
        <v>379</v>
      </c>
      <c r="O1170" s="1">
        <f>最重要的表!AH223</f>
        <v>29</v>
      </c>
      <c r="P1170" s="1">
        <f>最重要的表!AI223</f>
        <v>19</v>
      </c>
      <c r="Q1170" s="1">
        <f t="shared" si="92"/>
        <v>49099</v>
      </c>
      <c r="R1170" s="1">
        <f t="shared" si="93"/>
        <v>3757</v>
      </c>
      <c r="S1170" s="1">
        <f t="shared" si="94"/>
        <v>2418</v>
      </c>
      <c r="T1170" s="1">
        <v>10200</v>
      </c>
      <c r="U1170" s="1">
        <v>0</v>
      </c>
      <c r="V1170" s="1">
        <v>2000000</v>
      </c>
    </row>
    <row r="1171" spans="1:22" x14ac:dyDescent="0.25">
      <c r="A1171" s="11">
        <f t="shared" si="95"/>
        <v>41453</v>
      </c>
      <c r="B1171" s="1">
        <v>4</v>
      </c>
      <c r="C1171" s="1" t="s">
        <v>171</v>
      </c>
      <c r="D1171" s="1">
        <v>8</v>
      </c>
      <c r="E1171" s="1" t="s">
        <v>263</v>
      </c>
      <c r="F1171" s="1">
        <v>18</v>
      </c>
      <c r="G1171" s="1">
        <v>3</v>
      </c>
      <c r="H1171" s="1">
        <v>3</v>
      </c>
      <c r="I1171" s="1">
        <v>40</v>
      </c>
      <c r="K1171" s="1">
        <f>最重要的表!AD224</f>
        <v>19943</v>
      </c>
      <c r="L1171" s="1">
        <f>最重要的表!AE224</f>
        <v>1526</v>
      </c>
      <c r="M1171" s="1">
        <f>最重要的表!AF224</f>
        <v>954</v>
      </c>
      <c r="N1171" s="1">
        <f>最重要的表!AG224</f>
        <v>393</v>
      </c>
      <c r="O1171" s="1">
        <f>最重要的表!AH224</f>
        <v>30</v>
      </c>
      <c r="P1171" s="1">
        <f>最重要的表!AI224</f>
        <v>19</v>
      </c>
      <c r="Q1171" s="1">
        <f t="shared" si="92"/>
        <v>50990</v>
      </c>
      <c r="R1171" s="1">
        <f t="shared" si="93"/>
        <v>3896</v>
      </c>
      <c r="S1171" s="1">
        <f t="shared" si="94"/>
        <v>2455</v>
      </c>
      <c r="T1171" s="1">
        <v>11100</v>
      </c>
      <c r="U1171" s="1">
        <v>0</v>
      </c>
      <c r="V1171" s="1">
        <v>2300000</v>
      </c>
    </row>
    <row r="1172" spans="1:22" x14ac:dyDescent="0.25">
      <c r="A1172" s="11">
        <f t="shared" si="95"/>
        <v>41454</v>
      </c>
      <c r="B1172" s="1">
        <v>4</v>
      </c>
      <c r="C1172" s="1" t="s">
        <v>171</v>
      </c>
      <c r="D1172" s="1">
        <v>8</v>
      </c>
      <c r="E1172" s="1" t="s">
        <v>264</v>
      </c>
      <c r="F1172" s="1">
        <v>19</v>
      </c>
      <c r="G1172" s="1">
        <v>3</v>
      </c>
      <c r="H1172" s="1">
        <v>4</v>
      </c>
      <c r="I1172" s="1">
        <v>50</v>
      </c>
      <c r="K1172" s="1">
        <f>最重要的表!AD225</f>
        <v>20740</v>
      </c>
      <c r="L1172" s="1">
        <f>最重要的表!AE225</f>
        <v>1587</v>
      </c>
      <c r="M1172" s="1">
        <f>最重要的表!AF225</f>
        <v>992</v>
      </c>
      <c r="N1172" s="1">
        <f>最重要的表!AG225</f>
        <v>419</v>
      </c>
      <c r="O1172" s="1">
        <f>最重要的表!AH225</f>
        <v>32</v>
      </c>
      <c r="P1172" s="1">
        <f>最重要的表!AI225</f>
        <v>20</v>
      </c>
      <c r="Q1172" s="1">
        <f t="shared" si="92"/>
        <v>53841</v>
      </c>
      <c r="R1172" s="1">
        <f t="shared" si="93"/>
        <v>4115</v>
      </c>
      <c r="S1172" s="1">
        <f t="shared" si="94"/>
        <v>2572</v>
      </c>
      <c r="T1172" s="1">
        <v>12600</v>
      </c>
      <c r="U1172" s="1">
        <v>6</v>
      </c>
      <c r="V1172" s="1">
        <v>2600000</v>
      </c>
    </row>
    <row r="1173" spans="1:22" x14ac:dyDescent="0.25">
      <c r="A1173" s="11">
        <f t="shared" si="95"/>
        <v>41455</v>
      </c>
      <c r="B1173" s="1">
        <v>4</v>
      </c>
      <c r="C1173" s="1" t="s">
        <v>171</v>
      </c>
      <c r="D1173" s="1">
        <v>8</v>
      </c>
      <c r="E1173" s="1" t="s">
        <v>265</v>
      </c>
      <c r="F1173" s="1">
        <v>20</v>
      </c>
      <c r="G1173" s="1">
        <v>4</v>
      </c>
      <c r="H1173" s="1">
        <v>0</v>
      </c>
      <c r="I1173" s="1">
        <v>50</v>
      </c>
      <c r="K1173" s="6">
        <f>最重要的表!AD226</f>
        <v>22844</v>
      </c>
      <c r="L1173" s="7">
        <f>最重要的表!AE226</f>
        <v>1748</v>
      </c>
      <c r="M1173" s="8">
        <f>最重要的表!AF226</f>
        <v>1093</v>
      </c>
      <c r="N1173" s="6">
        <f>最重要的表!AG226</f>
        <v>432</v>
      </c>
      <c r="O1173" s="7">
        <f>最重要的表!AH226</f>
        <v>33</v>
      </c>
      <c r="P1173" s="8">
        <f>最重要的表!AI226</f>
        <v>21</v>
      </c>
      <c r="Q1173" s="6">
        <f t="shared" si="92"/>
        <v>56972</v>
      </c>
      <c r="R1173" s="7">
        <f t="shared" si="93"/>
        <v>4355</v>
      </c>
      <c r="S1173" s="8">
        <f t="shared" si="94"/>
        <v>2752</v>
      </c>
      <c r="T1173" s="6">
        <v>14100</v>
      </c>
      <c r="U1173" s="7">
        <v>0</v>
      </c>
      <c r="V1173" s="8">
        <v>2900000</v>
      </c>
    </row>
    <row r="1174" spans="1:22" x14ac:dyDescent="0.25">
      <c r="A1174" s="11">
        <f t="shared" si="95"/>
        <v>41461</v>
      </c>
      <c r="B1174" s="1">
        <v>4</v>
      </c>
      <c r="C1174" s="1" t="s">
        <v>171</v>
      </c>
      <c r="D1174" s="1">
        <v>8</v>
      </c>
      <c r="E1174" s="1" t="s">
        <v>266</v>
      </c>
      <c r="F1174" s="1">
        <v>21</v>
      </c>
      <c r="G1174" s="1">
        <v>4</v>
      </c>
      <c r="H1174" s="1">
        <v>1</v>
      </c>
      <c r="I1174" s="1">
        <v>50</v>
      </c>
      <c r="K1174" s="1">
        <f>最重要的表!AD227</f>
        <v>23876</v>
      </c>
      <c r="L1174" s="1">
        <f>最重要的表!AE227</f>
        <v>1827</v>
      </c>
      <c r="M1174" s="1">
        <f>最重要的表!AF227</f>
        <v>1142</v>
      </c>
      <c r="N1174" s="1">
        <f>最重要的表!AG227</f>
        <v>458</v>
      </c>
      <c r="O1174" s="1">
        <f>最重要的表!AH227</f>
        <v>35</v>
      </c>
      <c r="P1174" s="1">
        <f>最重要的表!AI227</f>
        <v>22</v>
      </c>
      <c r="Q1174" s="1">
        <f t="shared" si="92"/>
        <v>60058</v>
      </c>
      <c r="R1174" s="1">
        <f t="shared" si="93"/>
        <v>4592</v>
      </c>
      <c r="S1174" s="1">
        <f t="shared" si="94"/>
        <v>2880</v>
      </c>
      <c r="T1174" s="1">
        <v>15600</v>
      </c>
      <c r="U1174" s="1">
        <v>0</v>
      </c>
      <c r="V1174" s="1">
        <v>3200000</v>
      </c>
    </row>
    <row r="1175" spans="1:22" x14ac:dyDescent="0.25">
      <c r="A1175" s="11">
        <f t="shared" si="95"/>
        <v>41462</v>
      </c>
      <c r="B1175" s="1">
        <v>4</v>
      </c>
      <c r="C1175" s="1" t="s">
        <v>171</v>
      </c>
      <c r="D1175" s="1">
        <v>8</v>
      </c>
      <c r="E1175" s="1" t="s">
        <v>267</v>
      </c>
      <c r="F1175" s="1">
        <v>22</v>
      </c>
      <c r="G1175" s="1">
        <v>4</v>
      </c>
      <c r="H1175" s="1">
        <v>2</v>
      </c>
      <c r="I1175" s="1">
        <v>50</v>
      </c>
      <c r="K1175" s="1">
        <f>最重要的表!AD228</f>
        <v>24922</v>
      </c>
      <c r="L1175" s="1">
        <f>最重要的表!AE228</f>
        <v>1907</v>
      </c>
      <c r="M1175" s="1">
        <f>最重要的表!AF228</f>
        <v>1192</v>
      </c>
      <c r="N1175" s="1">
        <f>最重要的表!AG228</f>
        <v>471</v>
      </c>
      <c r="O1175" s="1">
        <f>最重要的表!AH228</f>
        <v>36</v>
      </c>
      <c r="P1175" s="1">
        <f>最重要的表!AI228</f>
        <v>23</v>
      </c>
      <c r="Q1175" s="1">
        <f t="shared" si="92"/>
        <v>62131</v>
      </c>
      <c r="R1175" s="1">
        <f t="shared" si="93"/>
        <v>4751</v>
      </c>
      <c r="S1175" s="1">
        <f t="shared" si="94"/>
        <v>3009</v>
      </c>
      <c r="T1175" s="1">
        <v>17100</v>
      </c>
      <c r="U1175" s="1">
        <v>0</v>
      </c>
      <c r="V1175" s="1">
        <v>3600000</v>
      </c>
    </row>
    <row r="1176" spans="1:22" x14ac:dyDescent="0.25">
      <c r="A1176" s="11">
        <f t="shared" si="95"/>
        <v>41463</v>
      </c>
      <c r="B1176" s="1">
        <v>4</v>
      </c>
      <c r="C1176" s="1" t="s">
        <v>171</v>
      </c>
      <c r="D1176" s="1">
        <v>8</v>
      </c>
      <c r="E1176" s="1" t="s">
        <v>268</v>
      </c>
      <c r="F1176" s="1">
        <v>23</v>
      </c>
      <c r="G1176" s="1">
        <v>4</v>
      </c>
      <c r="H1176" s="1">
        <v>3</v>
      </c>
      <c r="I1176" s="1">
        <v>50</v>
      </c>
      <c r="K1176" s="1">
        <f>最重要的表!AD229</f>
        <v>25954</v>
      </c>
      <c r="L1176" s="1">
        <f>最重要的表!AE229</f>
        <v>1986</v>
      </c>
      <c r="M1176" s="1">
        <f>最重要的表!AF229</f>
        <v>1242</v>
      </c>
      <c r="N1176" s="1">
        <f>最重要的表!AG229</f>
        <v>497</v>
      </c>
      <c r="O1176" s="1">
        <f>最重要的表!AH229</f>
        <v>38</v>
      </c>
      <c r="P1176" s="1">
        <f>最重要的表!AI229</f>
        <v>24</v>
      </c>
      <c r="Q1176" s="1">
        <f t="shared" si="92"/>
        <v>65217</v>
      </c>
      <c r="R1176" s="1">
        <f t="shared" si="93"/>
        <v>4988</v>
      </c>
      <c r="S1176" s="1">
        <f t="shared" si="94"/>
        <v>3138</v>
      </c>
      <c r="T1176" s="1">
        <v>18600</v>
      </c>
      <c r="U1176" s="1">
        <v>0</v>
      </c>
      <c r="V1176" s="1">
        <v>4000000</v>
      </c>
    </row>
    <row r="1177" spans="1:22" x14ac:dyDescent="0.25">
      <c r="A1177" s="11">
        <f t="shared" si="95"/>
        <v>41464</v>
      </c>
      <c r="B1177" s="1">
        <v>4</v>
      </c>
      <c r="C1177" s="1" t="s">
        <v>171</v>
      </c>
      <c r="D1177" s="1">
        <v>8</v>
      </c>
      <c r="E1177" s="1" t="s">
        <v>269</v>
      </c>
      <c r="F1177" s="1">
        <v>24</v>
      </c>
      <c r="G1177" s="1">
        <v>4</v>
      </c>
      <c r="H1177" s="1">
        <v>4</v>
      </c>
      <c r="I1177" s="1">
        <v>60</v>
      </c>
      <c r="K1177" s="1">
        <f>最重要的表!AD230</f>
        <v>26999</v>
      </c>
      <c r="L1177" s="1">
        <f>最重要的表!AE230</f>
        <v>2066</v>
      </c>
      <c r="M1177" s="1">
        <f>最重要的表!AF230</f>
        <v>1292</v>
      </c>
      <c r="N1177" s="1">
        <f>最重要的表!AG230</f>
        <v>523</v>
      </c>
      <c r="O1177" s="1">
        <f>最重要的表!AH230</f>
        <v>40</v>
      </c>
      <c r="P1177" s="1">
        <f>最重要的表!AI230</f>
        <v>25</v>
      </c>
      <c r="Q1177" s="1">
        <f t="shared" si="92"/>
        <v>68316</v>
      </c>
      <c r="R1177" s="1">
        <f t="shared" si="93"/>
        <v>5226</v>
      </c>
      <c r="S1177" s="1">
        <f t="shared" si="94"/>
        <v>3267</v>
      </c>
      <c r="T1177" s="1">
        <v>20100</v>
      </c>
      <c r="U1177" s="1">
        <v>8</v>
      </c>
      <c r="V1177" s="1">
        <v>4400000</v>
      </c>
    </row>
    <row r="1178" spans="1:22" x14ac:dyDescent="0.25">
      <c r="A1178" s="11">
        <f t="shared" si="95"/>
        <v>41465</v>
      </c>
      <c r="B1178" s="1">
        <v>4</v>
      </c>
      <c r="C1178" s="1" t="s">
        <v>171</v>
      </c>
      <c r="D1178" s="1">
        <v>8</v>
      </c>
      <c r="E1178" s="1" t="s">
        <v>270</v>
      </c>
      <c r="F1178" s="1">
        <v>25</v>
      </c>
      <c r="G1178" s="1">
        <v>5</v>
      </c>
      <c r="H1178" s="1">
        <v>0</v>
      </c>
      <c r="I1178" s="1">
        <v>60</v>
      </c>
      <c r="K1178" s="6">
        <f>最重要的表!AD231</f>
        <v>29691</v>
      </c>
      <c r="L1178" s="7">
        <f>最重要的表!AE231</f>
        <v>2272</v>
      </c>
      <c r="M1178" s="8">
        <f>最重要的表!AF231</f>
        <v>1420</v>
      </c>
      <c r="N1178" s="6">
        <f>最重要的表!AG231</f>
        <v>562</v>
      </c>
      <c r="O1178" s="7">
        <f>最重要的表!AH231</f>
        <v>43</v>
      </c>
      <c r="P1178" s="8">
        <f>最重要的表!AI231</f>
        <v>27</v>
      </c>
      <c r="Q1178" s="6">
        <f t="shared" si="92"/>
        <v>74089</v>
      </c>
      <c r="R1178" s="7">
        <f t="shared" si="93"/>
        <v>5669</v>
      </c>
      <c r="S1178" s="8">
        <f t="shared" si="94"/>
        <v>3553</v>
      </c>
      <c r="T1178" s="6">
        <v>21600</v>
      </c>
      <c r="U1178" s="7">
        <v>0</v>
      </c>
      <c r="V1178" s="8">
        <v>4800000</v>
      </c>
    </row>
    <row r="1179" spans="1:22" x14ac:dyDescent="0.25">
      <c r="A1179" s="11">
        <f t="shared" si="95"/>
        <v>41471</v>
      </c>
      <c r="B1179" s="1">
        <v>4</v>
      </c>
      <c r="C1179" s="1" t="s">
        <v>171</v>
      </c>
      <c r="D1179" s="1">
        <v>8</v>
      </c>
      <c r="E1179" s="1" t="s">
        <v>271</v>
      </c>
      <c r="F1179" s="1">
        <v>26</v>
      </c>
      <c r="G1179" s="1">
        <v>5</v>
      </c>
      <c r="H1179" s="1">
        <v>1</v>
      </c>
      <c r="I1179" s="1">
        <v>60</v>
      </c>
      <c r="K1179" s="1">
        <f>最重要的表!AD232</f>
        <v>31037</v>
      </c>
      <c r="L1179" s="1">
        <f>最重要的表!AE232</f>
        <v>2375</v>
      </c>
      <c r="M1179" s="1">
        <f>最重要的表!AF232</f>
        <v>1485</v>
      </c>
      <c r="N1179" s="1">
        <f>最重要的表!AG232</f>
        <v>602</v>
      </c>
      <c r="O1179" s="1">
        <f>最重要的表!AH232</f>
        <v>46</v>
      </c>
      <c r="P1179" s="1">
        <f>最重要的表!AI232</f>
        <v>29</v>
      </c>
      <c r="Q1179" s="1">
        <f t="shared" si="92"/>
        <v>78595</v>
      </c>
      <c r="R1179" s="1">
        <f t="shared" si="93"/>
        <v>6009</v>
      </c>
      <c r="S1179" s="1">
        <f t="shared" si="94"/>
        <v>3776</v>
      </c>
      <c r="T1179" s="1">
        <v>23400</v>
      </c>
      <c r="U1179" s="1">
        <v>0</v>
      </c>
      <c r="V1179" s="1">
        <v>5200000</v>
      </c>
    </row>
    <row r="1180" spans="1:22" x14ac:dyDescent="0.25">
      <c r="A1180" s="11">
        <f t="shared" si="95"/>
        <v>41472</v>
      </c>
      <c r="B1180" s="1">
        <v>4</v>
      </c>
      <c r="C1180" s="1" t="s">
        <v>171</v>
      </c>
      <c r="D1180" s="1">
        <v>8</v>
      </c>
      <c r="E1180" s="1" t="s">
        <v>272</v>
      </c>
      <c r="F1180" s="1">
        <v>27</v>
      </c>
      <c r="G1180" s="1">
        <v>5</v>
      </c>
      <c r="H1180" s="1">
        <v>2</v>
      </c>
      <c r="I1180" s="1">
        <v>60</v>
      </c>
      <c r="K1180" s="1">
        <f>最重要的表!AD233</f>
        <v>32370</v>
      </c>
      <c r="L1180" s="1">
        <f>最重要的表!AE233</f>
        <v>2477</v>
      </c>
      <c r="M1180" s="1">
        <f>最重要的表!AF233</f>
        <v>1549</v>
      </c>
      <c r="N1180" s="1">
        <f>最重要的表!AG233</f>
        <v>628</v>
      </c>
      <c r="O1180" s="1">
        <f>最重要的表!AH233</f>
        <v>48</v>
      </c>
      <c r="P1180" s="1">
        <f>最重要的表!AI233</f>
        <v>30</v>
      </c>
      <c r="Q1180" s="1">
        <f t="shared" si="92"/>
        <v>81982</v>
      </c>
      <c r="R1180" s="1">
        <f t="shared" si="93"/>
        <v>6269</v>
      </c>
      <c r="S1180" s="1">
        <f t="shared" si="94"/>
        <v>3919</v>
      </c>
      <c r="T1180" s="1">
        <v>25200</v>
      </c>
      <c r="U1180" s="1">
        <v>0</v>
      </c>
      <c r="V1180" s="1">
        <v>5600000</v>
      </c>
    </row>
    <row r="1181" spans="1:22" x14ac:dyDescent="0.25">
      <c r="A1181" s="11">
        <f t="shared" si="95"/>
        <v>41473</v>
      </c>
      <c r="B1181" s="1">
        <v>4</v>
      </c>
      <c r="C1181" s="1" t="s">
        <v>171</v>
      </c>
      <c r="D1181" s="1">
        <v>8</v>
      </c>
      <c r="E1181" s="1" t="s">
        <v>273</v>
      </c>
      <c r="F1181" s="1">
        <v>28</v>
      </c>
      <c r="G1181" s="1">
        <v>5</v>
      </c>
      <c r="H1181" s="1">
        <v>3</v>
      </c>
      <c r="I1181" s="1">
        <v>60</v>
      </c>
      <c r="K1181" s="1">
        <f>最重要的表!AD234</f>
        <v>33716</v>
      </c>
      <c r="L1181" s="1">
        <f>最重要的表!AE234</f>
        <v>2580</v>
      </c>
      <c r="M1181" s="1">
        <f>最重要的表!AF234</f>
        <v>1613</v>
      </c>
      <c r="N1181" s="1">
        <f>最重要的表!AG234</f>
        <v>667</v>
      </c>
      <c r="O1181" s="1">
        <f>最重要的表!AH234</f>
        <v>51</v>
      </c>
      <c r="P1181" s="1">
        <f>最重要的表!AI234</f>
        <v>32</v>
      </c>
      <c r="Q1181" s="1">
        <f t="shared" si="92"/>
        <v>86409</v>
      </c>
      <c r="R1181" s="1">
        <f t="shared" si="93"/>
        <v>6609</v>
      </c>
      <c r="S1181" s="1">
        <f t="shared" si="94"/>
        <v>4141</v>
      </c>
      <c r="T1181" s="1">
        <v>27000</v>
      </c>
      <c r="U1181" s="1">
        <v>0</v>
      </c>
      <c r="V1181" s="1">
        <v>6000000</v>
      </c>
    </row>
    <row r="1182" spans="1:22" x14ac:dyDescent="0.25">
      <c r="A1182" s="11">
        <f t="shared" si="95"/>
        <v>41474</v>
      </c>
      <c r="B1182" s="1">
        <v>4</v>
      </c>
      <c r="C1182" s="1" t="s">
        <v>171</v>
      </c>
      <c r="D1182" s="1">
        <v>8</v>
      </c>
      <c r="E1182" s="1" t="s">
        <v>274</v>
      </c>
      <c r="F1182" s="1">
        <v>29</v>
      </c>
      <c r="G1182" s="1">
        <v>5</v>
      </c>
      <c r="H1182" s="1">
        <v>4</v>
      </c>
      <c r="I1182" s="1">
        <v>70</v>
      </c>
      <c r="K1182" s="1">
        <f>最重要的表!AD235</f>
        <v>35049</v>
      </c>
      <c r="L1182" s="1">
        <f>最重要的表!AE235</f>
        <v>2682</v>
      </c>
      <c r="M1182" s="1">
        <f>最重要的表!AF235</f>
        <v>1677</v>
      </c>
      <c r="N1182" s="1">
        <f>最重要的表!AG235</f>
        <v>693</v>
      </c>
      <c r="O1182" s="1">
        <f>最重要的表!AH235</f>
        <v>53</v>
      </c>
      <c r="P1182" s="1">
        <f>最重要的表!AI235</f>
        <v>34</v>
      </c>
      <c r="Q1182" s="1">
        <f t="shared" si="92"/>
        <v>89796</v>
      </c>
      <c r="R1182" s="1">
        <f t="shared" si="93"/>
        <v>6869</v>
      </c>
      <c r="S1182" s="1">
        <f t="shared" si="94"/>
        <v>4363</v>
      </c>
      <c r="T1182" s="1">
        <v>28800</v>
      </c>
      <c r="U1182" s="1">
        <v>10</v>
      </c>
      <c r="V1182" s="1">
        <v>6400000</v>
      </c>
    </row>
    <row r="1183" spans="1:22" x14ac:dyDescent="0.25">
      <c r="A1183" s="11">
        <f t="shared" si="95"/>
        <v>41475</v>
      </c>
      <c r="B1183" s="1">
        <v>4</v>
      </c>
      <c r="C1183" s="1" t="s">
        <v>171</v>
      </c>
      <c r="D1183" s="1">
        <v>8</v>
      </c>
      <c r="E1183" s="1" t="s">
        <v>387</v>
      </c>
      <c r="F1183" s="1">
        <v>30</v>
      </c>
      <c r="G1183" s="1">
        <v>6</v>
      </c>
      <c r="H1183" s="1">
        <v>0</v>
      </c>
      <c r="I1183" s="1">
        <v>70</v>
      </c>
      <c r="K1183" s="6">
        <f>最重要的表!AD236</f>
        <v>38604</v>
      </c>
      <c r="L1183" s="7">
        <f>最重要的表!AE236</f>
        <v>2954</v>
      </c>
      <c r="M1183" s="8">
        <f>最重要的表!AF236</f>
        <v>1847</v>
      </c>
      <c r="N1183" s="6">
        <f>最重要的表!AG236</f>
        <v>732</v>
      </c>
      <c r="O1183" s="7">
        <f>最重要的表!AH236</f>
        <v>56</v>
      </c>
      <c r="P1183" s="8">
        <f>最重要的表!AI236</f>
        <v>35</v>
      </c>
      <c r="Q1183" s="6">
        <f t="shared" si="92"/>
        <v>96432</v>
      </c>
      <c r="R1183" s="7">
        <f t="shared" si="93"/>
        <v>7378</v>
      </c>
      <c r="S1183" s="8">
        <f t="shared" si="94"/>
        <v>4612</v>
      </c>
      <c r="T1183" s="1">
        <v>30600</v>
      </c>
      <c r="U1183" s="1">
        <v>0</v>
      </c>
      <c r="V1183" s="8">
        <v>6800000</v>
      </c>
    </row>
    <row r="1184" spans="1:22" x14ac:dyDescent="0.25">
      <c r="A1184" s="11">
        <f t="shared" si="95"/>
        <v>41481</v>
      </c>
      <c r="B1184" s="1">
        <v>4</v>
      </c>
      <c r="C1184" s="1" t="s">
        <v>171</v>
      </c>
      <c r="D1184" s="1">
        <v>8</v>
      </c>
      <c r="E1184" s="1" t="s">
        <v>276</v>
      </c>
      <c r="F1184" s="1">
        <v>31</v>
      </c>
      <c r="G1184" s="1">
        <v>6</v>
      </c>
      <c r="H1184" s="1">
        <v>1</v>
      </c>
      <c r="I1184" s="1">
        <v>70</v>
      </c>
      <c r="K1184" s="1">
        <f>最重要的表!AD237</f>
        <v>40342</v>
      </c>
      <c r="L1184" s="1">
        <f>最重要的表!AE237</f>
        <v>3087</v>
      </c>
      <c r="M1184" s="1">
        <f>最重要的表!AF237</f>
        <v>1930</v>
      </c>
      <c r="N1184" s="1">
        <f>最重要的表!AG237</f>
        <v>772</v>
      </c>
      <c r="O1184" s="1">
        <f>最重要的表!AH237</f>
        <v>59</v>
      </c>
      <c r="P1184" s="1">
        <f>最重要的表!AI237</f>
        <v>37</v>
      </c>
      <c r="Q1184" s="1">
        <f t="shared" ref="Q1184:Q1247" si="96">K1184+N1184*79</f>
        <v>101330</v>
      </c>
      <c r="R1184" s="1">
        <f t="shared" ref="R1184:R1247" si="97">L1184+O1184*79</f>
        <v>7748</v>
      </c>
      <c r="S1184" s="1">
        <f t="shared" ref="S1184:S1247" si="98">M1184+P1184*79</f>
        <v>4853</v>
      </c>
      <c r="T1184" s="1">
        <v>32400</v>
      </c>
      <c r="U1184" s="1">
        <v>0</v>
      </c>
      <c r="V1184" s="1">
        <v>7200000</v>
      </c>
    </row>
    <row r="1185" spans="1:22" x14ac:dyDescent="0.25">
      <c r="A1185" s="11">
        <f t="shared" si="95"/>
        <v>41482</v>
      </c>
      <c r="B1185" s="1">
        <v>4</v>
      </c>
      <c r="C1185" s="1" t="s">
        <v>171</v>
      </c>
      <c r="D1185" s="1">
        <v>8</v>
      </c>
      <c r="E1185" s="1" t="s">
        <v>277</v>
      </c>
      <c r="F1185" s="1">
        <v>32</v>
      </c>
      <c r="G1185" s="1">
        <v>6</v>
      </c>
      <c r="H1185" s="1">
        <v>2</v>
      </c>
      <c r="I1185" s="1">
        <v>70</v>
      </c>
      <c r="K1185" s="1">
        <f>最重要的表!AD238</f>
        <v>42093</v>
      </c>
      <c r="L1185" s="1">
        <f>最重要的表!AE238</f>
        <v>3221</v>
      </c>
      <c r="M1185" s="1">
        <f>最重要的表!AF238</f>
        <v>2014</v>
      </c>
      <c r="N1185" s="1">
        <f>最重要的表!AG238</f>
        <v>798</v>
      </c>
      <c r="O1185" s="1">
        <f>最重要的表!AH238</f>
        <v>61</v>
      </c>
      <c r="P1185" s="1">
        <f>最重要的表!AI238</f>
        <v>39</v>
      </c>
      <c r="Q1185" s="1">
        <f t="shared" si="96"/>
        <v>105135</v>
      </c>
      <c r="R1185" s="1">
        <f t="shared" si="97"/>
        <v>8040</v>
      </c>
      <c r="S1185" s="1">
        <f t="shared" si="98"/>
        <v>5095</v>
      </c>
      <c r="T1185" s="1">
        <v>34200</v>
      </c>
      <c r="U1185" s="1">
        <v>0</v>
      </c>
      <c r="V1185" s="1">
        <v>7600000</v>
      </c>
    </row>
    <row r="1186" spans="1:22" x14ac:dyDescent="0.25">
      <c r="A1186" s="11">
        <f t="shared" si="95"/>
        <v>41483</v>
      </c>
      <c r="B1186" s="1">
        <v>4</v>
      </c>
      <c r="C1186" s="1" t="s">
        <v>171</v>
      </c>
      <c r="D1186" s="1">
        <v>8</v>
      </c>
      <c r="E1186" s="1" t="s">
        <v>278</v>
      </c>
      <c r="F1186" s="1">
        <v>33</v>
      </c>
      <c r="G1186" s="1">
        <v>6</v>
      </c>
      <c r="H1186" s="1">
        <v>3</v>
      </c>
      <c r="I1186" s="1">
        <v>70</v>
      </c>
      <c r="K1186" s="1">
        <f>最重要的表!AD239</f>
        <v>43831</v>
      </c>
      <c r="L1186" s="1">
        <f>最重要的表!AE239</f>
        <v>3354</v>
      </c>
      <c r="M1186" s="1">
        <f>最重要的表!AF239</f>
        <v>2097</v>
      </c>
      <c r="N1186" s="1">
        <f>最重要的表!AG239</f>
        <v>837</v>
      </c>
      <c r="O1186" s="1">
        <f>最重要的表!AH239</f>
        <v>64</v>
      </c>
      <c r="P1186" s="1">
        <f>最重要的表!AI239</f>
        <v>40</v>
      </c>
      <c r="Q1186" s="1">
        <f t="shared" si="96"/>
        <v>109954</v>
      </c>
      <c r="R1186" s="1">
        <f t="shared" si="97"/>
        <v>8410</v>
      </c>
      <c r="S1186" s="1">
        <f t="shared" si="98"/>
        <v>5257</v>
      </c>
      <c r="T1186" s="1">
        <v>36000</v>
      </c>
      <c r="U1186" s="1">
        <v>0</v>
      </c>
      <c r="V1186" s="1">
        <v>8000000</v>
      </c>
    </row>
    <row r="1187" spans="1:22" x14ac:dyDescent="0.25">
      <c r="A1187" s="11">
        <f t="shared" si="95"/>
        <v>41484</v>
      </c>
      <c r="B1187" s="1">
        <v>4</v>
      </c>
      <c r="C1187" s="1" t="s">
        <v>171</v>
      </c>
      <c r="D1187" s="1">
        <v>8</v>
      </c>
      <c r="E1187" s="1" t="s">
        <v>279</v>
      </c>
      <c r="F1187" s="1">
        <v>34</v>
      </c>
      <c r="G1187" s="1">
        <v>6</v>
      </c>
      <c r="H1187" s="1">
        <v>4</v>
      </c>
      <c r="I1187" s="1">
        <v>80</v>
      </c>
      <c r="K1187" s="1">
        <f>最重要的表!AD240</f>
        <v>45569</v>
      </c>
      <c r="L1187" s="1">
        <f>最重要的表!AE240</f>
        <v>3487</v>
      </c>
      <c r="M1187" s="1">
        <f>最重要的表!AF240</f>
        <v>2180</v>
      </c>
      <c r="N1187" s="1">
        <f>最重要的表!AG240</f>
        <v>863</v>
      </c>
      <c r="O1187" s="1">
        <f>最重要的表!AH240</f>
        <v>66</v>
      </c>
      <c r="P1187" s="1">
        <f>最重要的表!AI240</f>
        <v>42</v>
      </c>
      <c r="Q1187" s="1">
        <f t="shared" si="96"/>
        <v>113746</v>
      </c>
      <c r="R1187" s="1">
        <f t="shared" si="97"/>
        <v>8701</v>
      </c>
      <c r="S1187" s="1">
        <f t="shared" si="98"/>
        <v>5498</v>
      </c>
      <c r="T1187" s="1">
        <v>36600</v>
      </c>
      <c r="U1187" s="1">
        <v>12</v>
      </c>
      <c r="V1187" s="1">
        <v>8000000</v>
      </c>
    </row>
    <row r="1188" spans="1:22" x14ac:dyDescent="0.25">
      <c r="A1188" s="11">
        <f t="shared" si="95"/>
        <v>41485</v>
      </c>
      <c r="B1188" s="1">
        <v>4</v>
      </c>
      <c r="C1188" s="1" t="s">
        <v>171</v>
      </c>
      <c r="D1188" s="1">
        <v>8</v>
      </c>
      <c r="E1188" s="1" t="s">
        <v>280</v>
      </c>
      <c r="F1188" s="1">
        <v>35</v>
      </c>
      <c r="G1188" s="1">
        <v>7</v>
      </c>
      <c r="H1188" s="1">
        <v>0</v>
      </c>
      <c r="I1188" s="1">
        <v>80</v>
      </c>
      <c r="K1188" s="6">
        <f>最重要的表!AD241</f>
        <v>50195</v>
      </c>
      <c r="L1188" s="7">
        <f>最重要的表!AE241</f>
        <v>3841</v>
      </c>
      <c r="M1188" s="8">
        <f>最重要的表!AF241</f>
        <v>2401</v>
      </c>
      <c r="N1188" s="6">
        <f>最重要的表!AG241</f>
        <v>954</v>
      </c>
      <c r="O1188" s="7">
        <f>最重要的表!AH241</f>
        <v>73</v>
      </c>
      <c r="P1188" s="8">
        <f>最重要的表!AI241</f>
        <v>46</v>
      </c>
      <c r="Q1188" s="6">
        <f t="shared" si="96"/>
        <v>125561</v>
      </c>
      <c r="R1188" s="7">
        <f t="shared" si="97"/>
        <v>9608</v>
      </c>
      <c r="S1188" s="8">
        <f t="shared" si="98"/>
        <v>6035</v>
      </c>
      <c r="T1188" s="1">
        <v>37200</v>
      </c>
      <c r="U1188" s="1">
        <v>0</v>
      </c>
      <c r="V1188" s="1">
        <v>8100000</v>
      </c>
    </row>
    <row r="1189" spans="1:22" x14ac:dyDescent="0.25">
      <c r="A1189" s="11">
        <f t="shared" si="95"/>
        <v>41491</v>
      </c>
      <c r="B1189" s="1">
        <v>4</v>
      </c>
      <c r="C1189" s="1" t="s">
        <v>171</v>
      </c>
      <c r="D1189" s="1">
        <v>8</v>
      </c>
      <c r="E1189" s="1" t="s">
        <v>281</v>
      </c>
      <c r="F1189" s="1">
        <v>36</v>
      </c>
      <c r="G1189" s="1">
        <v>7</v>
      </c>
      <c r="H1189" s="1">
        <v>1</v>
      </c>
      <c r="I1189" s="1">
        <v>80</v>
      </c>
      <c r="K1189" s="1">
        <f>最重要的表!AD242</f>
        <v>52456</v>
      </c>
      <c r="L1189" s="1">
        <f>最重要的表!AE242</f>
        <v>4014</v>
      </c>
      <c r="M1189" s="1">
        <f>最重要的表!AF242</f>
        <v>2509</v>
      </c>
      <c r="N1189" s="1">
        <f>最重要的表!AG242</f>
        <v>1007</v>
      </c>
      <c r="O1189" s="1">
        <f>最重要的表!AH242</f>
        <v>77</v>
      </c>
      <c r="P1189" s="1">
        <f>最重要的表!AI242</f>
        <v>49</v>
      </c>
      <c r="Q1189" s="1">
        <f t="shared" si="96"/>
        <v>132009</v>
      </c>
      <c r="R1189" s="1">
        <f t="shared" si="97"/>
        <v>10097</v>
      </c>
      <c r="S1189" s="1">
        <f t="shared" si="98"/>
        <v>6380</v>
      </c>
      <c r="T1189" s="1">
        <v>37800</v>
      </c>
      <c r="U1189" s="1">
        <v>0</v>
      </c>
      <c r="V1189" s="1">
        <v>8200000</v>
      </c>
    </row>
    <row r="1190" spans="1:22" x14ac:dyDescent="0.25">
      <c r="A1190" s="11">
        <f t="shared" si="95"/>
        <v>41492</v>
      </c>
      <c r="B1190" s="1">
        <v>4</v>
      </c>
      <c r="C1190" s="1" t="s">
        <v>171</v>
      </c>
      <c r="D1190" s="1">
        <v>8</v>
      </c>
      <c r="E1190" s="1" t="s">
        <v>282</v>
      </c>
      <c r="F1190" s="1">
        <v>37</v>
      </c>
      <c r="G1190" s="1">
        <v>7</v>
      </c>
      <c r="H1190" s="1">
        <v>2</v>
      </c>
      <c r="I1190" s="1">
        <v>80</v>
      </c>
      <c r="K1190" s="1">
        <f>最重要的表!AD243</f>
        <v>54730</v>
      </c>
      <c r="L1190" s="1">
        <f>最重要的表!AE243</f>
        <v>4188</v>
      </c>
      <c r="M1190" s="1">
        <f>最重要的表!AF243</f>
        <v>2618</v>
      </c>
      <c r="N1190" s="1">
        <f>最重要的表!AG243</f>
        <v>1046</v>
      </c>
      <c r="O1190" s="1">
        <f>最重要的表!AH243</f>
        <v>80</v>
      </c>
      <c r="P1190" s="1">
        <f>最重要的表!AI243</f>
        <v>50</v>
      </c>
      <c r="Q1190" s="1">
        <f t="shared" si="96"/>
        <v>137364</v>
      </c>
      <c r="R1190" s="1">
        <f t="shared" si="97"/>
        <v>10508</v>
      </c>
      <c r="S1190" s="1">
        <f t="shared" si="98"/>
        <v>6568</v>
      </c>
      <c r="T1190" s="1">
        <v>38400</v>
      </c>
      <c r="U1190" s="1">
        <v>0</v>
      </c>
      <c r="V1190" s="1">
        <v>8300000</v>
      </c>
    </row>
    <row r="1191" spans="1:22" x14ac:dyDescent="0.25">
      <c r="A1191" s="11">
        <f t="shared" si="95"/>
        <v>41493</v>
      </c>
      <c r="B1191" s="1">
        <v>4</v>
      </c>
      <c r="C1191" s="1" t="s">
        <v>171</v>
      </c>
      <c r="D1191" s="1">
        <v>8</v>
      </c>
      <c r="E1191" s="1" t="s">
        <v>283</v>
      </c>
      <c r="F1191" s="1">
        <v>38</v>
      </c>
      <c r="G1191" s="1">
        <v>7</v>
      </c>
      <c r="H1191" s="1">
        <v>3</v>
      </c>
      <c r="I1191" s="1">
        <v>80</v>
      </c>
      <c r="K1191" s="1">
        <f>最重要的表!AD244</f>
        <v>56991</v>
      </c>
      <c r="L1191" s="1">
        <f>最重要的表!AE244</f>
        <v>4361</v>
      </c>
      <c r="M1191" s="1">
        <f>最重要的表!AF244</f>
        <v>2726</v>
      </c>
      <c r="N1191" s="1">
        <f>最重要的表!AG244</f>
        <v>1085</v>
      </c>
      <c r="O1191" s="1">
        <f>最重要的表!AH244</f>
        <v>83</v>
      </c>
      <c r="P1191" s="1">
        <f>最重要的表!AI244</f>
        <v>52</v>
      </c>
      <c r="Q1191" s="1">
        <f t="shared" si="96"/>
        <v>142706</v>
      </c>
      <c r="R1191" s="1">
        <f t="shared" si="97"/>
        <v>10918</v>
      </c>
      <c r="S1191" s="1">
        <f t="shared" si="98"/>
        <v>6834</v>
      </c>
      <c r="T1191" s="1">
        <v>39000</v>
      </c>
      <c r="U1191" s="1">
        <v>0</v>
      </c>
      <c r="V1191" s="1">
        <v>8400000</v>
      </c>
    </row>
    <row r="1192" spans="1:22" x14ac:dyDescent="0.25">
      <c r="A1192" s="11">
        <f t="shared" si="95"/>
        <v>41494</v>
      </c>
      <c r="B1192" s="1">
        <v>4</v>
      </c>
      <c r="C1192" s="1" t="s">
        <v>171</v>
      </c>
      <c r="D1192" s="1">
        <v>8</v>
      </c>
      <c r="E1192" s="1" t="s">
        <v>284</v>
      </c>
      <c r="F1192" s="1">
        <v>39</v>
      </c>
      <c r="G1192" s="1">
        <v>7</v>
      </c>
      <c r="H1192" s="1">
        <v>4</v>
      </c>
      <c r="I1192" s="1">
        <v>84</v>
      </c>
      <c r="K1192" s="1">
        <f>最重要的表!AD245</f>
        <v>59265</v>
      </c>
      <c r="L1192" s="1">
        <f>最重要的表!AE245</f>
        <v>4535</v>
      </c>
      <c r="M1192" s="1">
        <f>最重要的表!AF245</f>
        <v>2835</v>
      </c>
      <c r="N1192" s="1">
        <f>最重要的表!AG245</f>
        <v>1137</v>
      </c>
      <c r="O1192" s="1">
        <f>最重要的表!AH245</f>
        <v>87</v>
      </c>
      <c r="P1192" s="1">
        <f>最重要的表!AI245</f>
        <v>55</v>
      </c>
      <c r="Q1192" s="1">
        <f t="shared" si="96"/>
        <v>149088</v>
      </c>
      <c r="R1192" s="1">
        <f t="shared" si="97"/>
        <v>11408</v>
      </c>
      <c r="S1192" s="1">
        <f t="shared" si="98"/>
        <v>7180</v>
      </c>
      <c r="T1192" s="1">
        <v>39600</v>
      </c>
      <c r="U1192" s="1">
        <v>14</v>
      </c>
      <c r="V1192" s="1">
        <v>8500000</v>
      </c>
    </row>
    <row r="1193" spans="1:22" x14ac:dyDescent="0.25">
      <c r="A1193" s="11">
        <f t="shared" si="95"/>
        <v>41495</v>
      </c>
      <c r="B1193" s="1">
        <v>4</v>
      </c>
      <c r="C1193" s="1" t="s">
        <v>171</v>
      </c>
      <c r="D1193" s="1">
        <v>8</v>
      </c>
      <c r="E1193" s="1" t="s">
        <v>285</v>
      </c>
      <c r="F1193" s="1">
        <v>40</v>
      </c>
      <c r="G1193" s="1">
        <v>8</v>
      </c>
      <c r="H1193" s="1">
        <v>0</v>
      </c>
      <c r="I1193" s="1">
        <v>84</v>
      </c>
      <c r="K1193" s="6">
        <f>最重要的表!AD246</f>
        <v>65250</v>
      </c>
      <c r="L1193" s="7">
        <f>最重要的表!AE246</f>
        <v>4993</v>
      </c>
      <c r="M1193" s="8">
        <f>最重要的表!AF246</f>
        <v>3121</v>
      </c>
      <c r="N1193" s="6">
        <f>最重要的表!AG246</f>
        <v>1242</v>
      </c>
      <c r="O1193" s="7">
        <f>最重要的表!AH246</f>
        <v>95</v>
      </c>
      <c r="P1193" s="8">
        <f>最重要的表!AI246</f>
        <v>60</v>
      </c>
      <c r="Q1193" s="6">
        <f t="shared" si="96"/>
        <v>163368</v>
      </c>
      <c r="R1193" s="7">
        <f t="shared" si="97"/>
        <v>12498</v>
      </c>
      <c r="S1193" s="8">
        <f t="shared" si="98"/>
        <v>7861</v>
      </c>
      <c r="T1193" s="1">
        <v>40200</v>
      </c>
      <c r="U1193" s="1">
        <v>0</v>
      </c>
      <c r="V1193" s="1">
        <v>8600000</v>
      </c>
    </row>
    <row r="1194" spans="1:22" x14ac:dyDescent="0.25">
      <c r="A1194" s="11">
        <f t="shared" si="95"/>
        <v>41501</v>
      </c>
      <c r="B1194" s="1">
        <v>4</v>
      </c>
      <c r="C1194" s="1" t="s">
        <v>171</v>
      </c>
      <c r="D1194" s="1">
        <v>8</v>
      </c>
      <c r="E1194" s="1" t="s">
        <v>286</v>
      </c>
      <c r="F1194" s="1">
        <v>41</v>
      </c>
      <c r="G1194" s="1">
        <v>8</v>
      </c>
      <c r="H1194" s="1">
        <v>1</v>
      </c>
      <c r="I1194" s="1">
        <v>84</v>
      </c>
      <c r="K1194" s="1">
        <f>最重要的表!AD247</f>
        <v>68203</v>
      </c>
      <c r="L1194" s="1">
        <f>最重要的表!AE247</f>
        <v>5219</v>
      </c>
      <c r="M1194" s="1">
        <f>最重要的表!AF247</f>
        <v>3262</v>
      </c>
      <c r="N1194" s="1">
        <f>最重要的表!AG247</f>
        <v>1307</v>
      </c>
      <c r="O1194" s="1">
        <f>最重要的表!AH247</f>
        <v>100</v>
      </c>
      <c r="P1194" s="1">
        <f>最重要的表!AI247</f>
        <v>63</v>
      </c>
      <c r="Q1194" s="1">
        <f t="shared" si="96"/>
        <v>171456</v>
      </c>
      <c r="R1194" s="1">
        <f t="shared" si="97"/>
        <v>13119</v>
      </c>
      <c r="S1194" s="1">
        <f t="shared" si="98"/>
        <v>8239</v>
      </c>
      <c r="T1194" s="1">
        <v>40800</v>
      </c>
      <c r="U1194" s="1">
        <v>0</v>
      </c>
      <c r="V1194" s="1">
        <v>8700000</v>
      </c>
    </row>
    <row r="1195" spans="1:22" x14ac:dyDescent="0.25">
      <c r="A1195" s="11">
        <f t="shared" si="95"/>
        <v>41502</v>
      </c>
      <c r="B1195" s="1">
        <v>4</v>
      </c>
      <c r="C1195" s="1" t="s">
        <v>171</v>
      </c>
      <c r="D1195" s="1">
        <v>8</v>
      </c>
      <c r="E1195" s="1" t="s">
        <v>287</v>
      </c>
      <c r="F1195" s="1">
        <v>42</v>
      </c>
      <c r="G1195" s="1">
        <v>8</v>
      </c>
      <c r="H1195" s="1">
        <v>2</v>
      </c>
      <c r="I1195" s="1">
        <v>84</v>
      </c>
      <c r="K1195" s="1">
        <f>最重要的表!AD248</f>
        <v>71157</v>
      </c>
      <c r="L1195" s="1">
        <f>最重要的表!AE248</f>
        <v>5445</v>
      </c>
      <c r="M1195" s="1">
        <f>最重要的表!AF248</f>
        <v>3404</v>
      </c>
      <c r="N1195" s="1">
        <f>最重要的表!AG248</f>
        <v>1386</v>
      </c>
      <c r="O1195" s="1">
        <f>最重要的表!AH248</f>
        <v>106</v>
      </c>
      <c r="P1195" s="1">
        <f>最重要的表!AI248</f>
        <v>67</v>
      </c>
      <c r="Q1195" s="1">
        <f t="shared" si="96"/>
        <v>180651</v>
      </c>
      <c r="R1195" s="1">
        <f t="shared" si="97"/>
        <v>13819</v>
      </c>
      <c r="S1195" s="1">
        <f t="shared" si="98"/>
        <v>8697</v>
      </c>
      <c r="T1195" s="1">
        <v>41400</v>
      </c>
      <c r="U1195" s="1">
        <v>0</v>
      </c>
      <c r="V1195" s="1">
        <v>8800000</v>
      </c>
    </row>
    <row r="1196" spans="1:22" x14ac:dyDescent="0.25">
      <c r="A1196" s="11">
        <f t="shared" si="95"/>
        <v>41503</v>
      </c>
      <c r="B1196" s="1">
        <v>4</v>
      </c>
      <c r="C1196" s="1" t="s">
        <v>171</v>
      </c>
      <c r="D1196" s="1">
        <v>8</v>
      </c>
      <c r="E1196" s="1" t="s">
        <v>288</v>
      </c>
      <c r="F1196" s="1">
        <v>43</v>
      </c>
      <c r="G1196" s="1">
        <v>8</v>
      </c>
      <c r="H1196" s="1">
        <v>3</v>
      </c>
      <c r="I1196" s="1">
        <v>84</v>
      </c>
      <c r="K1196" s="1">
        <f>最重要的表!AD249</f>
        <v>74097</v>
      </c>
      <c r="L1196" s="1">
        <f>最重要的表!AE249</f>
        <v>5670</v>
      </c>
      <c r="M1196" s="1">
        <f>最重要的表!AF249</f>
        <v>3544</v>
      </c>
      <c r="N1196" s="1">
        <f>最重要的表!AG249</f>
        <v>1451</v>
      </c>
      <c r="O1196" s="1">
        <f>最重要的表!AH249</f>
        <v>111</v>
      </c>
      <c r="P1196" s="1">
        <f>最重要的表!AI249</f>
        <v>70</v>
      </c>
      <c r="Q1196" s="1">
        <f t="shared" si="96"/>
        <v>188726</v>
      </c>
      <c r="R1196" s="1">
        <f t="shared" si="97"/>
        <v>14439</v>
      </c>
      <c r="S1196" s="1">
        <f t="shared" si="98"/>
        <v>9074</v>
      </c>
      <c r="T1196" s="1">
        <v>42000</v>
      </c>
      <c r="U1196" s="1">
        <v>0</v>
      </c>
      <c r="V1196" s="1">
        <v>8900000</v>
      </c>
    </row>
    <row r="1197" spans="1:22" x14ac:dyDescent="0.25">
      <c r="A1197" s="11">
        <f t="shared" si="95"/>
        <v>41504</v>
      </c>
      <c r="B1197" s="1">
        <v>4</v>
      </c>
      <c r="C1197" s="1" t="s">
        <v>171</v>
      </c>
      <c r="D1197" s="1">
        <v>8</v>
      </c>
      <c r="E1197" s="1" t="s">
        <v>289</v>
      </c>
      <c r="F1197" s="1">
        <v>44</v>
      </c>
      <c r="G1197" s="1">
        <v>8</v>
      </c>
      <c r="H1197" s="1">
        <v>4</v>
      </c>
      <c r="I1197" s="1">
        <v>87</v>
      </c>
      <c r="K1197" s="1">
        <f>最重要的表!AD250</f>
        <v>77050</v>
      </c>
      <c r="L1197" s="1">
        <f>最重要的表!AE250</f>
        <v>5896</v>
      </c>
      <c r="M1197" s="1">
        <f>最重要的表!AF250</f>
        <v>3685</v>
      </c>
      <c r="N1197" s="1">
        <f>最重要的表!AG250</f>
        <v>1516</v>
      </c>
      <c r="O1197" s="1">
        <f>最重要的表!AH250</f>
        <v>116</v>
      </c>
      <c r="P1197" s="1">
        <f>最重要的表!AI250</f>
        <v>73</v>
      </c>
      <c r="Q1197" s="1">
        <f t="shared" si="96"/>
        <v>196814</v>
      </c>
      <c r="R1197" s="1">
        <f t="shared" si="97"/>
        <v>15060</v>
      </c>
      <c r="S1197" s="1">
        <f t="shared" si="98"/>
        <v>9452</v>
      </c>
      <c r="T1197" s="1">
        <v>42600</v>
      </c>
      <c r="U1197" s="1">
        <v>16</v>
      </c>
      <c r="V1197" s="1">
        <v>9000000</v>
      </c>
    </row>
    <row r="1198" spans="1:22" x14ac:dyDescent="0.25">
      <c r="A1198" s="11">
        <f t="shared" si="95"/>
        <v>41505</v>
      </c>
      <c r="B1198" s="1">
        <v>4</v>
      </c>
      <c r="C1198" s="1" t="s">
        <v>171</v>
      </c>
      <c r="D1198" s="1">
        <v>8</v>
      </c>
      <c r="E1198" s="1" t="s">
        <v>290</v>
      </c>
      <c r="F1198" s="1">
        <v>45</v>
      </c>
      <c r="G1198" s="1">
        <v>9</v>
      </c>
      <c r="H1198" s="1">
        <v>0</v>
      </c>
      <c r="I1198" s="1">
        <v>87</v>
      </c>
      <c r="K1198" s="6">
        <f>最重要的表!AD251</f>
        <v>84839</v>
      </c>
      <c r="L1198" s="7">
        <f>最重要的表!AE251</f>
        <v>6492</v>
      </c>
      <c r="M1198" s="8">
        <f>最重要的表!AF251</f>
        <v>4058</v>
      </c>
      <c r="N1198" s="6">
        <f>最重要的表!AG251</f>
        <v>1621</v>
      </c>
      <c r="O1198" s="7">
        <f>最重要的表!AH251</f>
        <v>124</v>
      </c>
      <c r="P1198" s="8">
        <f>最重要的表!AI251</f>
        <v>78</v>
      </c>
      <c r="Q1198" s="6">
        <f t="shared" si="96"/>
        <v>212898</v>
      </c>
      <c r="R1198" s="7">
        <f t="shared" si="97"/>
        <v>16288</v>
      </c>
      <c r="S1198" s="8">
        <f t="shared" si="98"/>
        <v>10220</v>
      </c>
      <c r="T1198" s="1">
        <v>43200</v>
      </c>
      <c r="U1198" s="1">
        <v>0</v>
      </c>
      <c r="V1198" s="1">
        <v>9100000</v>
      </c>
    </row>
    <row r="1199" spans="1:22" x14ac:dyDescent="0.25">
      <c r="A1199" s="11">
        <f t="shared" si="95"/>
        <v>41511</v>
      </c>
      <c r="B1199" s="1">
        <v>4</v>
      </c>
      <c r="C1199" s="1" t="s">
        <v>171</v>
      </c>
      <c r="D1199" s="1">
        <v>8</v>
      </c>
      <c r="E1199" s="1" t="s">
        <v>291</v>
      </c>
      <c r="F1199" s="1">
        <v>46</v>
      </c>
      <c r="G1199" s="1">
        <v>9</v>
      </c>
      <c r="H1199" s="1">
        <v>1</v>
      </c>
      <c r="I1199" s="1">
        <v>87</v>
      </c>
      <c r="K1199" s="1">
        <f>最重要的表!AD252</f>
        <v>88655</v>
      </c>
      <c r="L1199" s="1">
        <f>最重要的表!AE252</f>
        <v>6784</v>
      </c>
      <c r="M1199" s="1">
        <f>最重要的表!AF252</f>
        <v>4240</v>
      </c>
      <c r="N1199" s="1">
        <f>最重要的表!AG252</f>
        <v>1699</v>
      </c>
      <c r="O1199" s="1">
        <f>最重要的表!AH252</f>
        <v>130</v>
      </c>
      <c r="P1199" s="1">
        <f>最重要的表!AI252</f>
        <v>82</v>
      </c>
      <c r="Q1199" s="1">
        <f t="shared" si="96"/>
        <v>222876</v>
      </c>
      <c r="R1199" s="1">
        <f t="shared" si="97"/>
        <v>17054</v>
      </c>
      <c r="S1199" s="1">
        <f t="shared" si="98"/>
        <v>10718</v>
      </c>
      <c r="T1199" s="1">
        <v>43800</v>
      </c>
      <c r="U1199" s="1">
        <v>0</v>
      </c>
      <c r="V1199" s="1">
        <v>9200000</v>
      </c>
    </row>
    <row r="1200" spans="1:22" x14ac:dyDescent="0.25">
      <c r="A1200" s="11">
        <f t="shared" si="95"/>
        <v>41512</v>
      </c>
      <c r="B1200" s="1">
        <v>4</v>
      </c>
      <c r="C1200" s="1" t="s">
        <v>171</v>
      </c>
      <c r="D1200" s="1">
        <v>8</v>
      </c>
      <c r="E1200" s="1" t="s">
        <v>292</v>
      </c>
      <c r="F1200" s="1">
        <v>47</v>
      </c>
      <c r="G1200" s="1">
        <v>9</v>
      </c>
      <c r="H1200" s="1">
        <v>2</v>
      </c>
      <c r="I1200" s="1">
        <v>87</v>
      </c>
      <c r="K1200" s="1">
        <f>最重要的表!AD253</f>
        <v>92471</v>
      </c>
      <c r="L1200" s="1">
        <f>最重要的表!AE253</f>
        <v>7076</v>
      </c>
      <c r="M1200" s="1">
        <f>最重要的表!AF253</f>
        <v>4423</v>
      </c>
      <c r="N1200" s="1">
        <f>最重要的表!AG253</f>
        <v>1778</v>
      </c>
      <c r="O1200" s="1">
        <f>最重要的表!AH253</f>
        <v>136</v>
      </c>
      <c r="P1200" s="1">
        <f>最重要的表!AI253</f>
        <v>85</v>
      </c>
      <c r="Q1200" s="1">
        <f t="shared" si="96"/>
        <v>232933</v>
      </c>
      <c r="R1200" s="1">
        <f t="shared" si="97"/>
        <v>17820</v>
      </c>
      <c r="S1200" s="1">
        <f t="shared" si="98"/>
        <v>11138</v>
      </c>
      <c r="T1200" s="1">
        <v>44400</v>
      </c>
      <c r="U1200" s="1">
        <v>0</v>
      </c>
      <c r="V1200" s="1">
        <v>9300000</v>
      </c>
    </row>
    <row r="1201" spans="1:22" x14ac:dyDescent="0.25">
      <c r="A1201" s="11">
        <f t="shared" si="95"/>
        <v>41513</v>
      </c>
      <c r="B1201" s="1">
        <v>4</v>
      </c>
      <c r="C1201" s="1" t="s">
        <v>171</v>
      </c>
      <c r="D1201" s="1">
        <v>8</v>
      </c>
      <c r="E1201" s="1" t="s">
        <v>293</v>
      </c>
      <c r="F1201" s="1">
        <v>48</v>
      </c>
      <c r="G1201" s="1">
        <v>9</v>
      </c>
      <c r="H1201" s="1">
        <v>3</v>
      </c>
      <c r="I1201" s="1">
        <v>87</v>
      </c>
      <c r="K1201" s="1">
        <f>最重要的表!AD254</f>
        <v>96300</v>
      </c>
      <c r="L1201" s="1">
        <f>最重要的表!AE254</f>
        <v>7369</v>
      </c>
      <c r="M1201" s="1">
        <f>最重要的表!AF254</f>
        <v>4606</v>
      </c>
      <c r="N1201" s="1">
        <f>最重要的表!AG254</f>
        <v>1856</v>
      </c>
      <c r="O1201" s="1">
        <f>最重要的表!AH254</f>
        <v>142</v>
      </c>
      <c r="P1201" s="1">
        <f>最重要的表!AI254</f>
        <v>89</v>
      </c>
      <c r="Q1201" s="1">
        <f t="shared" si="96"/>
        <v>242924</v>
      </c>
      <c r="R1201" s="1">
        <f t="shared" si="97"/>
        <v>18587</v>
      </c>
      <c r="S1201" s="1">
        <f t="shared" si="98"/>
        <v>11637</v>
      </c>
      <c r="T1201" s="1">
        <v>45000</v>
      </c>
      <c r="U1201" s="1">
        <v>0</v>
      </c>
      <c r="V1201" s="1">
        <v>9400000</v>
      </c>
    </row>
    <row r="1202" spans="1:22" x14ac:dyDescent="0.25">
      <c r="A1202" s="11">
        <f t="shared" si="95"/>
        <v>41514</v>
      </c>
      <c r="B1202" s="1">
        <v>4</v>
      </c>
      <c r="C1202" s="1" t="s">
        <v>171</v>
      </c>
      <c r="D1202" s="1">
        <v>8</v>
      </c>
      <c r="E1202" s="1" t="s">
        <v>294</v>
      </c>
      <c r="F1202" s="1">
        <v>49</v>
      </c>
      <c r="G1202" s="1">
        <v>9</v>
      </c>
      <c r="H1202" s="1">
        <v>4</v>
      </c>
      <c r="I1202" s="1">
        <v>90</v>
      </c>
      <c r="K1202" s="1">
        <f>最重要的表!AD255</f>
        <v>100116</v>
      </c>
      <c r="L1202" s="1">
        <f>最重要的表!AE255</f>
        <v>7661</v>
      </c>
      <c r="M1202" s="1">
        <f>最重要的表!AF255</f>
        <v>4789</v>
      </c>
      <c r="N1202" s="1">
        <f>最重要的表!AG255</f>
        <v>1935</v>
      </c>
      <c r="O1202" s="1">
        <f>最重要的表!AH255</f>
        <v>148</v>
      </c>
      <c r="P1202" s="1">
        <f>最重要的表!AI255</f>
        <v>93</v>
      </c>
      <c r="Q1202" s="1">
        <f t="shared" si="96"/>
        <v>252981</v>
      </c>
      <c r="R1202" s="1">
        <f t="shared" si="97"/>
        <v>19353</v>
      </c>
      <c r="S1202" s="1">
        <f t="shared" si="98"/>
        <v>12136</v>
      </c>
      <c r="T1202" s="1">
        <v>45600</v>
      </c>
      <c r="U1202" s="1">
        <v>18</v>
      </c>
      <c r="V1202" s="1">
        <v>9500000</v>
      </c>
    </row>
    <row r="1203" spans="1:22" x14ac:dyDescent="0.25">
      <c r="A1203" s="11">
        <f t="shared" si="95"/>
        <v>41515</v>
      </c>
      <c r="B1203" s="1">
        <v>4</v>
      </c>
      <c r="C1203" s="1" t="s">
        <v>171</v>
      </c>
      <c r="D1203" s="1">
        <v>8</v>
      </c>
      <c r="E1203" s="1" t="s">
        <v>295</v>
      </c>
      <c r="F1203" s="1">
        <v>50</v>
      </c>
      <c r="G1203" s="1">
        <v>10</v>
      </c>
      <c r="H1203" s="1">
        <v>0</v>
      </c>
      <c r="I1203" s="1">
        <v>0</v>
      </c>
      <c r="K1203" s="6">
        <f>最重要的表!AD256</f>
        <v>110296</v>
      </c>
      <c r="L1203" s="7">
        <f>最重要的表!AE256</f>
        <v>8440</v>
      </c>
      <c r="M1203" s="8">
        <f>最重要的表!AF256</f>
        <v>5275</v>
      </c>
      <c r="N1203" s="6">
        <f>最重要的表!AG256</f>
        <v>2118</v>
      </c>
      <c r="O1203" s="7">
        <f>最重要的表!AH256</f>
        <v>162</v>
      </c>
      <c r="P1203" s="8">
        <f>最重要的表!AI256</f>
        <v>102</v>
      </c>
      <c r="Q1203" s="6">
        <f t="shared" si="96"/>
        <v>277618</v>
      </c>
      <c r="R1203" s="7">
        <f t="shared" si="97"/>
        <v>21238</v>
      </c>
      <c r="S1203" s="8">
        <f t="shared" si="98"/>
        <v>13333</v>
      </c>
      <c r="T1203" s="1">
        <v>0</v>
      </c>
      <c r="U1203" s="1">
        <v>0</v>
      </c>
      <c r="V1203" s="1">
        <v>0</v>
      </c>
    </row>
    <row r="1204" spans="1:22" x14ac:dyDescent="0.25">
      <c r="A1204" s="11">
        <f t="shared" si="95"/>
        <v>41521</v>
      </c>
      <c r="B1204" s="1">
        <v>4</v>
      </c>
      <c r="C1204" s="1" t="s">
        <v>171</v>
      </c>
      <c r="D1204" s="1">
        <v>5</v>
      </c>
      <c r="E1204" s="1" t="s">
        <v>381</v>
      </c>
      <c r="F1204" s="1">
        <v>0</v>
      </c>
      <c r="G1204" s="1">
        <v>0</v>
      </c>
      <c r="H1204" s="1">
        <v>0</v>
      </c>
      <c r="I1204" s="1">
        <v>1</v>
      </c>
      <c r="K1204" s="6">
        <f>最重要的表!AD257</f>
        <v>2549</v>
      </c>
      <c r="L1204" s="7">
        <f>最重要的表!AE257</f>
        <v>195</v>
      </c>
      <c r="M1204" s="8">
        <f>最重要的表!AF257</f>
        <v>122</v>
      </c>
      <c r="N1204" s="6">
        <f>最重要的表!AG257</f>
        <v>66</v>
      </c>
      <c r="O1204" s="7">
        <f>最重要的表!AH257</f>
        <v>5</v>
      </c>
      <c r="P1204" s="8">
        <f>最重要的表!AI257</f>
        <v>4</v>
      </c>
      <c r="Q1204" s="6">
        <f t="shared" si="96"/>
        <v>7763</v>
      </c>
      <c r="R1204" s="7">
        <f t="shared" si="97"/>
        <v>590</v>
      </c>
      <c r="S1204" s="8">
        <f t="shared" si="98"/>
        <v>438</v>
      </c>
      <c r="T1204" s="6">
        <v>30</v>
      </c>
      <c r="U1204" s="7">
        <v>0</v>
      </c>
      <c r="V1204" s="8">
        <v>9000</v>
      </c>
    </row>
    <row r="1205" spans="1:22" x14ac:dyDescent="0.25">
      <c r="A1205" s="11">
        <f t="shared" si="95"/>
        <v>41522</v>
      </c>
      <c r="B1205" s="1">
        <v>4</v>
      </c>
      <c r="C1205" s="1" t="s">
        <v>171</v>
      </c>
      <c r="D1205" s="1">
        <v>5</v>
      </c>
      <c r="E1205" s="1" t="s">
        <v>382</v>
      </c>
      <c r="F1205" s="1">
        <v>1</v>
      </c>
      <c r="G1205" s="1">
        <v>0</v>
      </c>
      <c r="H1205" s="1">
        <v>1</v>
      </c>
      <c r="I1205" s="1">
        <v>5</v>
      </c>
      <c r="K1205" s="1">
        <f>最重要的表!AD258</f>
        <v>2941</v>
      </c>
      <c r="L1205" s="1">
        <f>最重要的表!AE258</f>
        <v>225</v>
      </c>
      <c r="M1205" s="1">
        <f>最重要的表!AF258</f>
        <v>141</v>
      </c>
      <c r="N1205" s="1">
        <f>最重要的表!AG258</f>
        <v>79</v>
      </c>
      <c r="O1205" s="1">
        <f>最重要的表!AH258</f>
        <v>6</v>
      </c>
      <c r="P1205" s="1">
        <f>最重要的表!AI258</f>
        <v>4</v>
      </c>
      <c r="Q1205" s="1">
        <f t="shared" si="96"/>
        <v>9182</v>
      </c>
      <c r="R1205" s="1">
        <f t="shared" si="97"/>
        <v>699</v>
      </c>
      <c r="S1205" s="1">
        <f t="shared" si="98"/>
        <v>457</v>
      </c>
      <c r="T1205" s="1">
        <v>108</v>
      </c>
      <c r="U1205" s="1">
        <v>0</v>
      </c>
      <c r="V1205" s="1">
        <v>25000</v>
      </c>
    </row>
    <row r="1206" spans="1:22" x14ac:dyDescent="0.25">
      <c r="A1206" s="11">
        <f t="shared" si="95"/>
        <v>41523</v>
      </c>
      <c r="B1206" s="1">
        <v>4</v>
      </c>
      <c r="C1206" s="1" t="s">
        <v>171</v>
      </c>
      <c r="D1206" s="1">
        <v>5</v>
      </c>
      <c r="E1206" s="1" t="s">
        <v>140</v>
      </c>
      <c r="F1206" s="1">
        <v>2</v>
      </c>
      <c r="G1206" s="1">
        <v>0</v>
      </c>
      <c r="H1206" s="1">
        <v>2</v>
      </c>
      <c r="I1206" s="1">
        <v>5</v>
      </c>
      <c r="K1206" s="1">
        <f>最重要的表!AD259</f>
        <v>3333</v>
      </c>
      <c r="L1206" s="1">
        <f>最重要的表!AE259</f>
        <v>255</v>
      </c>
      <c r="M1206" s="1">
        <f>最重要的表!AF259</f>
        <v>160</v>
      </c>
      <c r="N1206" s="1">
        <f>最重要的表!AG259</f>
        <v>79</v>
      </c>
      <c r="O1206" s="1">
        <f>最重要的表!AH259</f>
        <v>6</v>
      </c>
      <c r="P1206" s="1">
        <f>最重要的表!AI259</f>
        <v>4</v>
      </c>
      <c r="Q1206" s="1">
        <f t="shared" si="96"/>
        <v>9574</v>
      </c>
      <c r="R1206" s="1">
        <f t="shared" si="97"/>
        <v>729</v>
      </c>
      <c r="S1206" s="1">
        <f t="shared" si="98"/>
        <v>476</v>
      </c>
      <c r="T1206" s="1">
        <v>210</v>
      </c>
      <c r="U1206" s="1">
        <v>0</v>
      </c>
      <c r="V1206" s="1">
        <v>43000</v>
      </c>
    </row>
    <row r="1207" spans="1:22" x14ac:dyDescent="0.25">
      <c r="A1207" s="11">
        <f t="shared" si="95"/>
        <v>41524</v>
      </c>
      <c r="B1207" s="1">
        <v>4</v>
      </c>
      <c r="C1207" s="1" t="s">
        <v>171</v>
      </c>
      <c r="D1207" s="1">
        <v>5</v>
      </c>
      <c r="E1207" s="1" t="s">
        <v>161</v>
      </c>
      <c r="F1207" s="1">
        <v>3</v>
      </c>
      <c r="G1207" s="1">
        <v>0</v>
      </c>
      <c r="H1207" s="1">
        <v>3</v>
      </c>
      <c r="I1207" s="1">
        <v>5</v>
      </c>
      <c r="K1207" s="1">
        <f>最重要的表!AD260</f>
        <v>3725</v>
      </c>
      <c r="L1207" s="1">
        <f>最重要的表!AE260</f>
        <v>285</v>
      </c>
      <c r="M1207" s="1">
        <f>最重要的表!AF260</f>
        <v>179</v>
      </c>
      <c r="N1207" s="1">
        <f>最重要的表!AG260</f>
        <v>92</v>
      </c>
      <c r="O1207" s="1">
        <f>最重要的表!AH260</f>
        <v>7</v>
      </c>
      <c r="P1207" s="1">
        <f>最重要的表!AI260</f>
        <v>5</v>
      </c>
      <c r="Q1207" s="1">
        <f t="shared" si="96"/>
        <v>10993</v>
      </c>
      <c r="R1207" s="1">
        <f t="shared" si="97"/>
        <v>838</v>
      </c>
      <c r="S1207" s="1">
        <f t="shared" si="98"/>
        <v>574</v>
      </c>
      <c r="T1207" s="1">
        <v>360</v>
      </c>
      <c r="U1207" s="1">
        <v>0</v>
      </c>
      <c r="V1207" s="1">
        <v>67000</v>
      </c>
    </row>
    <row r="1208" spans="1:22" x14ac:dyDescent="0.25">
      <c r="A1208" s="11">
        <f t="shared" si="95"/>
        <v>41525</v>
      </c>
      <c r="B1208" s="1">
        <v>4</v>
      </c>
      <c r="C1208" s="1" t="s">
        <v>171</v>
      </c>
      <c r="D1208" s="1">
        <v>5</v>
      </c>
      <c r="E1208" s="1" t="s">
        <v>162</v>
      </c>
      <c r="F1208" s="1">
        <v>4</v>
      </c>
      <c r="G1208" s="1">
        <v>0</v>
      </c>
      <c r="H1208" s="1">
        <v>4</v>
      </c>
      <c r="I1208" s="1">
        <v>20</v>
      </c>
      <c r="K1208" s="1">
        <f>最重要的表!AD261</f>
        <v>4117</v>
      </c>
      <c r="L1208" s="1">
        <f>最重要的表!AE261</f>
        <v>315</v>
      </c>
      <c r="M1208" s="1">
        <f>最重要的表!AF261</f>
        <v>197</v>
      </c>
      <c r="N1208" s="1">
        <f>最重要的表!AG261</f>
        <v>105</v>
      </c>
      <c r="O1208" s="1">
        <f>最重要的表!AH261</f>
        <v>8</v>
      </c>
      <c r="P1208" s="1">
        <f>最重要的表!AI261</f>
        <v>5</v>
      </c>
      <c r="Q1208" s="1">
        <f t="shared" si="96"/>
        <v>12412</v>
      </c>
      <c r="R1208" s="1">
        <f t="shared" si="97"/>
        <v>947</v>
      </c>
      <c r="S1208" s="1">
        <f t="shared" si="98"/>
        <v>592</v>
      </c>
      <c r="T1208" s="1">
        <v>600</v>
      </c>
      <c r="U1208" s="1">
        <v>1</v>
      </c>
      <c r="V1208" s="1">
        <v>100000</v>
      </c>
    </row>
    <row r="1209" spans="1:22" x14ac:dyDescent="0.25">
      <c r="A1209" s="11">
        <f t="shared" si="95"/>
        <v>41531</v>
      </c>
      <c r="B1209" s="1">
        <v>4</v>
      </c>
      <c r="C1209" s="1" t="s">
        <v>171</v>
      </c>
      <c r="D1209" s="1">
        <v>5</v>
      </c>
      <c r="E1209" s="1" t="s">
        <v>59</v>
      </c>
      <c r="F1209" s="1">
        <v>5</v>
      </c>
      <c r="G1209" s="1">
        <v>1</v>
      </c>
      <c r="H1209" s="1">
        <v>0</v>
      </c>
      <c r="I1209" s="1">
        <v>20</v>
      </c>
      <c r="K1209" s="6">
        <f>最重要的表!AD262</f>
        <v>5097</v>
      </c>
      <c r="L1209" s="7">
        <f>最重要的表!AE262</f>
        <v>390</v>
      </c>
      <c r="M1209" s="8">
        <f>最重要的表!AF262</f>
        <v>244</v>
      </c>
      <c r="N1209" s="6">
        <f>最重要的表!AG262</f>
        <v>118</v>
      </c>
      <c r="O1209" s="7">
        <f>最重要的表!AH262</f>
        <v>9</v>
      </c>
      <c r="P1209" s="8">
        <f>最重要的表!AI262</f>
        <v>6</v>
      </c>
      <c r="Q1209" s="6">
        <f t="shared" si="96"/>
        <v>14419</v>
      </c>
      <c r="R1209" s="7">
        <f t="shared" si="97"/>
        <v>1101</v>
      </c>
      <c r="S1209" s="8">
        <f t="shared" si="98"/>
        <v>718</v>
      </c>
      <c r="T1209" s="6">
        <v>900</v>
      </c>
      <c r="U1209" s="7">
        <v>0</v>
      </c>
      <c r="V1209" s="8">
        <v>140000</v>
      </c>
    </row>
    <row r="1210" spans="1:22" x14ac:dyDescent="0.25">
      <c r="A1210" s="11">
        <f t="shared" si="95"/>
        <v>41532</v>
      </c>
      <c r="B1210" s="1">
        <v>4</v>
      </c>
      <c r="C1210" s="1" t="s">
        <v>171</v>
      </c>
      <c r="D1210" s="1">
        <v>5</v>
      </c>
      <c r="E1210" s="1" t="s">
        <v>383</v>
      </c>
      <c r="F1210" s="1">
        <v>6</v>
      </c>
      <c r="G1210" s="1">
        <v>1</v>
      </c>
      <c r="H1210" s="1">
        <v>1</v>
      </c>
      <c r="I1210" s="1">
        <v>20</v>
      </c>
      <c r="K1210" s="1">
        <f>最重要的表!AD263</f>
        <v>5711</v>
      </c>
      <c r="L1210" s="1">
        <f>最重要的表!AE263</f>
        <v>437</v>
      </c>
      <c r="M1210" s="1">
        <f>最重要的表!AF263</f>
        <v>274</v>
      </c>
      <c r="N1210" s="1">
        <f>最重要的表!AG263</f>
        <v>144</v>
      </c>
      <c r="O1210" s="1">
        <f>最重要的表!AH263</f>
        <v>11</v>
      </c>
      <c r="P1210" s="1">
        <f>最重要的表!AI263</f>
        <v>7</v>
      </c>
      <c r="Q1210" s="1">
        <f t="shared" si="96"/>
        <v>17087</v>
      </c>
      <c r="R1210" s="1">
        <f t="shared" si="97"/>
        <v>1306</v>
      </c>
      <c r="S1210" s="1">
        <f t="shared" si="98"/>
        <v>827</v>
      </c>
      <c r="T1210" s="1">
        <v>1500</v>
      </c>
      <c r="U1210" s="1">
        <v>0</v>
      </c>
      <c r="V1210" s="1">
        <v>210000</v>
      </c>
    </row>
    <row r="1211" spans="1:22" x14ac:dyDescent="0.25">
      <c r="A1211" s="11">
        <f t="shared" ref="A1211:A1254" si="99">A1206+10</f>
        <v>41533</v>
      </c>
      <c r="B1211" s="1">
        <v>4</v>
      </c>
      <c r="C1211" s="1" t="s">
        <v>171</v>
      </c>
      <c r="D1211" s="1">
        <v>5</v>
      </c>
      <c r="E1211" s="1" t="s">
        <v>142</v>
      </c>
      <c r="F1211" s="1">
        <v>7</v>
      </c>
      <c r="G1211" s="1">
        <v>1</v>
      </c>
      <c r="H1211" s="1">
        <v>2</v>
      </c>
      <c r="I1211" s="1">
        <v>20</v>
      </c>
      <c r="K1211" s="1">
        <f>最重要的表!AD264</f>
        <v>6325</v>
      </c>
      <c r="L1211" s="1">
        <f>最重要的表!AE264</f>
        <v>484</v>
      </c>
      <c r="M1211" s="1">
        <f>最重要的表!AF264</f>
        <v>303</v>
      </c>
      <c r="N1211" s="1">
        <f>最重要的表!AG264</f>
        <v>157</v>
      </c>
      <c r="O1211" s="1">
        <f>最重要的表!AH264</f>
        <v>12</v>
      </c>
      <c r="P1211" s="1">
        <f>最重要的表!AI264</f>
        <v>8</v>
      </c>
      <c r="Q1211" s="1">
        <f t="shared" si="96"/>
        <v>18728</v>
      </c>
      <c r="R1211" s="1">
        <f t="shared" si="97"/>
        <v>1432</v>
      </c>
      <c r="S1211" s="1">
        <f t="shared" si="98"/>
        <v>935</v>
      </c>
      <c r="T1211" s="1">
        <v>2100</v>
      </c>
      <c r="U1211" s="1">
        <v>0</v>
      </c>
      <c r="V1211" s="1">
        <v>270000</v>
      </c>
    </row>
    <row r="1212" spans="1:22" x14ac:dyDescent="0.25">
      <c r="A1212" s="11">
        <f t="shared" si="99"/>
        <v>41534</v>
      </c>
      <c r="B1212" s="1">
        <v>4</v>
      </c>
      <c r="C1212" s="1" t="s">
        <v>171</v>
      </c>
      <c r="D1212" s="1">
        <v>5</v>
      </c>
      <c r="E1212" s="1" t="s">
        <v>143</v>
      </c>
      <c r="F1212" s="1">
        <v>8</v>
      </c>
      <c r="G1212" s="1">
        <v>1</v>
      </c>
      <c r="H1212" s="1">
        <v>3</v>
      </c>
      <c r="I1212" s="1">
        <v>20</v>
      </c>
      <c r="K1212" s="1">
        <f>最重要的表!AD265</f>
        <v>6940</v>
      </c>
      <c r="L1212" s="1">
        <f>最重要的表!AE265</f>
        <v>531</v>
      </c>
      <c r="M1212" s="1">
        <f>最重要的表!AF265</f>
        <v>332</v>
      </c>
      <c r="N1212" s="1">
        <f>最重要的表!AG265</f>
        <v>183</v>
      </c>
      <c r="O1212" s="1">
        <f>最重要的表!AH265</f>
        <v>14</v>
      </c>
      <c r="P1212" s="1">
        <f>最重要的表!AI265</f>
        <v>9</v>
      </c>
      <c r="Q1212" s="1">
        <f t="shared" si="96"/>
        <v>21397</v>
      </c>
      <c r="R1212" s="1">
        <f t="shared" si="97"/>
        <v>1637</v>
      </c>
      <c r="S1212" s="1">
        <f t="shared" si="98"/>
        <v>1043</v>
      </c>
      <c r="T1212" s="1">
        <v>3000</v>
      </c>
      <c r="U1212" s="1">
        <v>0</v>
      </c>
      <c r="V1212" s="1">
        <v>360000</v>
      </c>
    </row>
    <row r="1213" spans="1:22" x14ac:dyDescent="0.25">
      <c r="A1213" s="11">
        <f t="shared" si="99"/>
        <v>41535</v>
      </c>
      <c r="B1213" s="1">
        <v>4</v>
      </c>
      <c r="C1213" s="1" t="s">
        <v>171</v>
      </c>
      <c r="D1213" s="1">
        <v>5</v>
      </c>
      <c r="E1213" s="1" t="s">
        <v>144</v>
      </c>
      <c r="F1213" s="1">
        <v>9</v>
      </c>
      <c r="G1213" s="1">
        <v>1</v>
      </c>
      <c r="H1213" s="1">
        <v>4</v>
      </c>
      <c r="I1213" s="1">
        <v>30</v>
      </c>
      <c r="K1213" s="1">
        <f>最重要的表!AD266</f>
        <v>7554</v>
      </c>
      <c r="L1213" s="1">
        <f>最重要的表!AE266</f>
        <v>578</v>
      </c>
      <c r="M1213" s="1">
        <f>最重要的表!AF266</f>
        <v>362</v>
      </c>
      <c r="N1213" s="1">
        <f>最重要的表!AG266</f>
        <v>210</v>
      </c>
      <c r="O1213" s="1">
        <f>最重要的表!AH266</f>
        <v>16</v>
      </c>
      <c r="P1213" s="1">
        <f>最重要的表!AI266</f>
        <v>10</v>
      </c>
      <c r="Q1213" s="1">
        <f t="shared" si="96"/>
        <v>24144</v>
      </c>
      <c r="R1213" s="1">
        <f t="shared" si="97"/>
        <v>1842</v>
      </c>
      <c r="S1213" s="1">
        <f t="shared" si="98"/>
        <v>1152</v>
      </c>
      <c r="T1213" s="1">
        <v>3900</v>
      </c>
      <c r="U1213" s="1">
        <v>2</v>
      </c>
      <c r="V1213" s="1">
        <v>450000</v>
      </c>
    </row>
    <row r="1214" spans="1:22" x14ac:dyDescent="0.25">
      <c r="A1214" s="11">
        <f t="shared" si="99"/>
        <v>41541</v>
      </c>
      <c r="B1214" s="1">
        <v>4</v>
      </c>
      <c r="C1214" s="1" t="s">
        <v>171</v>
      </c>
      <c r="D1214" s="1">
        <v>5</v>
      </c>
      <c r="E1214" s="1" t="s">
        <v>60</v>
      </c>
      <c r="F1214" s="1">
        <v>10</v>
      </c>
      <c r="G1214" s="1">
        <v>2</v>
      </c>
      <c r="H1214" s="1">
        <v>0</v>
      </c>
      <c r="I1214" s="1">
        <v>30</v>
      </c>
      <c r="K1214" s="6">
        <f>最重要的表!AD267</f>
        <v>9174</v>
      </c>
      <c r="L1214" s="7">
        <f>最重要的表!AE267</f>
        <v>702</v>
      </c>
      <c r="M1214" s="8">
        <f>最重要的表!AF267</f>
        <v>439</v>
      </c>
      <c r="N1214" s="6">
        <f>最重要的表!AG267</f>
        <v>210</v>
      </c>
      <c r="O1214" s="7">
        <f>最重要的表!AH267</f>
        <v>16</v>
      </c>
      <c r="P1214" s="8">
        <f>最重要的表!AI267</f>
        <v>10</v>
      </c>
      <c r="Q1214" s="6">
        <f t="shared" si="96"/>
        <v>25764</v>
      </c>
      <c r="R1214" s="7">
        <f t="shared" si="97"/>
        <v>1966</v>
      </c>
      <c r="S1214" s="8">
        <f t="shared" si="98"/>
        <v>1229</v>
      </c>
      <c r="T1214" s="6">
        <v>4500</v>
      </c>
      <c r="U1214" s="7">
        <v>0</v>
      </c>
      <c r="V1214" s="8">
        <v>580000</v>
      </c>
    </row>
    <row r="1215" spans="1:22" x14ac:dyDescent="0.25">
      <c r="A1215" s="11">
        <f t="shared" si="99"/>
        <v>41542</v>
      </c>
      <c r="B1215" s="1">
        <v>4</v>
      </c>
      <c r="C1215" s="1" t="s">
        <v>171</v>
      </c>
      <c r="D1215" s="1">
        <v>5</v>
      </c>
      <c r="E1215" s="1" t="s">
        <v>384</v>
      </c>
      <c r="F1215" s="1">
        <v>11</v>
      </c>
      <c r="G1215" s="1">
        <v>2</v>
      </c>
      <c r="H1215" s="1">
        <v>1</v>
      </c>
      <c r="I1215" s="1">
        <v>30</v>
      </c>
      <c r="K1215" s="1">
        <f>最重要的表!AD268</f>
        <v>9998</v>
      </c>
      <c r="L1215" s="1">
        <f>最重要的表!AE268</f>
        <v>765</v>
      </c>
      <c r="M1215" s="1">
        <f>最重要的表!AF268</f>
        <v>479</v>
      </c>
      <c r="N1215" s="1">
        <f>最重要的表!AG268</f>
        <v>236</v>
      </c>
      <c r="O1215" s="1">
        <f>最重要的表!AH268</f>
        <v>18</v>
      </c>
      <c r="P1215" s="1">
        <f>最重要的表!AI268</f>
        <v>12</v>
      </c>
      <c r="Q1215" s="1">
        <f t="shared" si="96"/>
        <v>28642</v>
      </c>
      <c r="R1215" s="1">
        <f t="shared" si="97"/>
        <v>2187</v>
      </c>
      <c r="S1215" s="1">
        <f t="shared" si="98"/>
        <v>1427</v>
      </c>
      <c r="T1215" s="1">
        <v>5100</v>
      </c>
      <c r="U1215" s="1">
        <v>0</v>
      </c>
      <c r="V1215" s="1">
        <v>730000</v>
      </c>
    </row>
    <row r="1216" spans="1:22" x14ac:dyDescent="0.25">
      <c r="A1216" s="11">
        <f t="shared" si="99"/>
        <v>41543</v>
      </c>
      <c r="B1216" s="1">
        <v>4</v>
      </c>
      <c r="C1216" s="1" t="s">
        <v>171</v>
      </c>
      <c r="D1216" s="1">
        <v>5</v>
      </c>
      <c r="E1216" s="1" t="s">
        <v>146</v>
      </c>
      <c r="F1216" s="1">
        <v>12</v>
      </c>
      <c r="G1216" s="1">
        <v>2</v>
      </c>
      <c r="H1216" s="1">
        <v>2</v>
      </c>
      <c r="I1216" s="1">
        <v>30</v>
      </c>
      <c r="K1216" s="1">
        <f>最重要的表!AD269</f>
        <v>10821</v>
      </c>
      <c r="L1216" s="1">
        <f>最重要的表!AE269</f>
        <v>828</v>
      </c>
      <c r="M1216" s="1">
        <f>最重要的表!AF269</f>
        <v>518</v>
      </c>
      <c r="N1216" s="1">
        <f>最重要的表!AG269</f>
        <v>249</v>
      </c>
      <c r="O1216" s="1">
        <f>最重要的表!AH269</f>
        <v>19</v>
      </c>
      <c r="P1216" s="1">
        <f>最重要的表!AI269</f>
        <v>12</v>
      </c>
      <c r="Q1216" s="1">
        <f t="shared" si="96"/>
        <v>30492</v>
      </c>
      <c r="R1216" s="1">
        <f t="shared" si="97"/>
        <v>2329</v>
      </c>
      <c r="S1216" s="1">
        <f t="shared" si="98"/>
        <v>1466</v>
      </c>
      <c r="T1216" s="1">
        <v>5400</v>
      </c>
      <c r="U1216" s="1">
        <v>0</v>
      </c>
      <c r="V1216" s="1">
        <v>870000</v>
      </c>
    </row>
    <row r="1217" spans="1:22" x14ac:dyDescent="0.25">
      <c r="A1217" s="11">
        <f t="shared" si="99"/>
        <v>41544</v>
      </c>
      <c r="B1217" s="1">
        <v>4</v>
      </c>
      <c r="C1217" s="1" t="s">
        <v>171</v>
      </c>
      <c r="D1217" s="1">
        <v>5</v>
      </c>
      <c r="E1217" s="1" t="s">
        <v>147</v>
      </c>
      <c r="F1217" s="1">
        <v>13</v>
      </c>
      <c r="G1217" s="1">
        <v>2</v>
      </c>
      <c r="H1217" s="1">
        <v>3</v>
      </c>
      <c r="I1217" s="1">
        <v>30</v>
      </c>
      <c r="K1217" s="1">
        <f>最重要的表!AD270</f>
        <v>11657</v>
      </c>
      <c r="L1217" s="1">
        <f>最重要的表!AE270</f>
        <v>892</v>
      </c>
      <c r="M1217" s="1">
        <f>最重要的表!AF270</f>
        <v>558</v>
      </c>
      <c r="N1217" s="1">
        <f>最重要的表!AG270</f>
        <v>275</v>
      </c>
      <c r="O1217" s="1">
        <f>最重要的表!AH270</f>
        <v>21</v>
      </c>
      <c r="P1217" s="1">
        <f>最重要的表!AI270</f>
        <v>14</v>
      </c>
      <c r="Q1217" s="1">
        <f t="shared" si="96"/>
        <v>33382</v>
      </c>
      <c r="R1217" s="1">
        <f t="shared" si="97"/>
        <v>2551</v>
      </c>
      <c r="S1217" s="1">
        <f t="shared" si="98"/>
        <v>1664</v>
      </c>
      <c r="T1217" s="1">
        <v>6000</v>
      </c>
      <c r="U1217" s="1">
        <v>0</v>
      </c>
      <c r="V1217" s="1">
        <v>1050000</v>
      </c>
    </row>
    <row r="1218" spans="1:22" x14ac:dyDescent="0.25">
      <c r="A1218" s="11">
        <f t="shared" si="99"/>
        <v>41545</v>
      </c>
      <c r="B1218" s="1">
        <v>4</v>
      </c>
      <c r="C1218" s="1" t="s">
        <v>171</v>
      </c>
      <c r="D1218" s="1">
        <v>5</v>
      </c>
      <c r="E1218" s="1" t="s">
        <v>148</v>
      </c>
      <c r="F1218" s="1">
        <v>14</v>
      </c>
      <c r="G1218" s="1">
        <v>2</v>
      </c>
      <c r="H1218" s="1">
        <v>4</v>
      </c>
      <c r="I1218" s="1">
        <v>40</v>
      </c>
      <c r="K1218" s="1">
        <f>最重要的表!AD271</f>
        <v>12481</v>
      </c>
      <c r="L1218" s="1">
        <f>最重要的表!AE271</f>
        <v>955</v>
      </c>
      <c r="M1218" s="1">
        <f>最重要的表!AF271</f>
        <v>597</v>
      </c>
      <c r="N1218" s="1">
        <f>最重要的表!AG271</f>
        <v>301</v>
      </c>
      <c r="O1218" s="1">
        <f>最重要的表!AH271</f>
        <v>23</v>
      </c>
      <c r="P1218" s="1">
        <f>最重要的表!AI271</f>
        <v>15</v>
      </c>
      <c r="Q1218" s="1">
        <f t="shared" si="96"/>
        <v>36260</v>
      </c>
      <c r="R1218" s="1">
        <f t="shared" si="97"/>
        <v>2772</v>
      </c>
      <c r="S1218" s="1">
        <f t="shared" si="98"/>
        <v>1782</v>
      </c>
      <c r="T1218" s="1">
        <v>6900</v>
      </c>
      <c r="U1218" s="1">
        <v>4</v>
      </c>
      <c r="V1218" s="1">
        <v>1270000</v>
      </c>
    </row>
    <row r="1219" spans="1:22" x14ac:dyDescent="0.25">
      <c r="A1219" s="11">
        <f t="shared" si="99"/>
        <v>41551</v>
      </c>
      <c r="B1219" s="1">
        <v>4</v>
      </c>
      <c r="C1219" s="1" t="s">
        <v>171</v>
      </c>
      <c r="D1219" s="1">
        <v>5</v>
      </c>
      <c r="E1219" s="1" t="s">
        <v>61</v>
      </c>
      <c r="F1219" s="1">
        <v>15</v>
      </c>
      <c r="G1219" s="1">
        <v>3</v>
      </c>
      <c r="H1219" s="1">
        <v>0</v>
      </c>
      <c r="I1219" s="1">
        <v>40</v>
      </c>
      <c r="K1219" s="6">
        <f>最重要的表!AD272</f>
        <v>14676</v>
      </c>
      <c r="L1219" s="7">
        <f>最重要的表!AE272</f>
        <v>1123</v>
      </c>
      <c r="M1219" s="8">
        <f>最重要的表!AF272</f>
        <v>702</v>
      </c>
      <c r="N1219" s="6">
        <f>最重要的表!AG272</f>
        <v>327</v>
      </c>
      <c r="O1219" s="7">
        <f>最重要的表!AH272</f>
        <v>25</v>
      </c>
      <c r="P1219" s="8">
        <f>最重要的表!AI272</f>
        <v>16</v>
      </c>
      <c r="Q1219" s="6">
        <f t="shared" si="96"/>
        <v>40509</v>
      </c>
      <c r="R1219" s="7">
        <f t="shared" si="97"/>
        <v>3098</v>
      </c>
      <c r="S1219" s="8">
        <f t="shared" si="98"/>
        <v>1966</v>
      </c>
      <c r="T1219" s="6">
        <v>8100</v>
      </c>
      <c r="U1219" s="7">
        <v>0</v>
      </c>
      <c r="V1219" s="8">
        <v>1500000</v>
      </c>
    </row>
    <row r="1220" spans="1:22" x14ac:dyDescent="0.25">
      <c r="A1220" s="11">
        <f t="shared" si="99"/>
        <v>41552</v>
      </c>
      <c r="B1220" s="1">
        <v>4</v>
      </c>
      <c r="C1220" s="1" t="s">
        <v>171</v>
      </c>
      <c r="D1220" s="1">
        <v>5</v>
      </c>
      <c r="E1220" s="1" t="s">
        <v>296</v>
      </c>
      <c r="F1220" s="1">
        <v>16</v>
      </c>
      <c r="G1220" s="1">
        <v>3</v>
      </c>
      <c r="H1220" s="1">
        <v>1</v>
      </c>
      <c r="I1220" s="1">
        <v>40</v>
      </c>
      <c r="K1220" s="1">
        <f>最重要的表!AD273</f>
        <v>15343</v>
      </c>
      <c r="L1220" s="1">
        <f>最重要的表!AE273</f>
        <v>1174</v>
      </c>
      <c r="M1220" s="1">
        <f>最重要的表!AF273</f>
        <v>734</v>
      </c>
      <c r="N1220" s="1">
        <f>最重要的表!AG273</f>
        <v>353</v>
      </c>
      <c r="O1220" s="1">
        <f>最重要的表!AH273</f>
        <v>27</v>
      </c>
      <c r="P1220" s="1">
        <f>最重要的表!AI273</f>
        <v>17</v>
      </c>
      <c r="Q1220" s="1">
        <f t="shared" si="96"/>
        <v>43230</v>
      </c>
      <c r="R1220" s="1">
        <f t="shared" si="97"/>
        <v>3307</v>
      </c>
      <c r="S1220" s="1">
        <f t="shared" si="98"/>
        <v>2077</v>
      </c>
      <c r="T1220" s="1">
        <v>9000</v>
      </c>
      <c r="U1220" s="1">
        <v>0</v>
      </c>
      <c r="V1220" s="1">
        <v>1760000</v>
      </c>
    </row>
    <row r="1221" spans="1:22" x14ac:dyDescent="0.25">
      <c r="A1221" s="11">
        <f t="shared" si="99"/>
        <v>41553</v>
      </c>
      <c r="B1221" s="1">
        <v>4</v>
      </c>
      <c r="C1221" s="1" t="s">
        <v>171</v>
      </c>
      <c r="D1221" s="1">
        <v>5</v>
      </c>
      <c r="E1221" s="1" t="s">
        <v>297</v>
      </c>
      <c r="F1221" s="1">
        <v>17</v>
      </c>
      <c r="G1221" s="1">
        <v>3</v>
      </c>
      <c r="H1221" s="1">
        <v>2</v>
      </c>
      <c r="I1221" s="1">
        <v>40</v>
      </c>
      <c r="K1221" s="1">
        <f>最重要的表!AD274</f>
        <v>16022</v>
      </c>
      <c r="L1221" s="1">
        <f>最重要的表!AE274</f>
        <v>1226</v>
      </c>
      <c r="M1221" s="1">
        <f>最重要的表!AF274</f>
        <v>767</v>
      </c>
      <c r="N1221" s="1">
        <f>最重要的表!AG274</f>
        <v>379</v>
      </c>
      <c r="O1221" s="1">
        <f>最重要的表!AH274</f>
        <v>29</v>
      </c>
      <c r="P1221" s="1">
        <f>最重要的表!AI274</f>
        <v>19</v>
      </c>
      <c r="Q1221" s="1">
        <f t="shared" si="96"/>
        <v>45963</v>
      </c>
      <c r="R1221" s="1">
        <f t="shared" si="97"/>
        <v>3517</v>
      </c>
      <c r="S1221" s="1">
        <f t="shared" si="98"/>
        <v>2268</v>
      </c>
      <c r="T1221" s="1">
        <v>10200</v>
      </c>
      <c r="U1221" s="1">
        <v>0</v>
      </c>
      <c r="V1221" s="1">
        <v>2000000</v>
      </c>
    </row>
    <row r="1222" spans="1:22" x14ac:dyDescent="0.25">
      <c r="A1222" s="11">
        <f t="shared" si="99"/>
        <v>41554</v>
      </c>
      <c r="B1222" s="1">
        <v>4</v>
      </c>
      <c r="C1222" s="1" t="s">
        <v>171</v>
      </c>
      <c r="D1222" s="1">
        <v>5</v>
      </c>
      <c r="E1222" s="1" t="s">
        <v>298</v>
      </c>
      <c r="F1222" s="1">
        <v>18</v>
      </c>
      <c r="G1222" s="1">
        <v>3</v>
      </c>
      <c r="H1222" s="1">
        <v>3</v>
      </c>
      <c r="I1222" s="1">
        <v>40</v>
      </c>
      <c r="K1222" s="1">
        <f>最重要的表!AD275</f>
        <v>16689</v>
      </c>
      <c r="L1222" s="1">
        <f>最重要的表!AE275</f>
        <v>1277</v>
      </c>
      <c r="M1222" s="1">
        <f>最重要的表!AF275</f>
        <v>799</v>
      </c>
      <c r="N1222" s="1">
        <f>最重要的表!AG275</f>
        <v>393</v>
      </c>
      <c r="O1222" s="1">
        <f>最重要的表!AH275</f>
        <v>30</v>
      </c>
      <c r="P1222" s="1">
        <f>最重要的表!AI275</f>
        <v>19</v>
      </c>
      <c r="Q1222" s="1">
        <f t="shared" si="96"/>
        <v>47736</v>
      </c>
      <c r="R1222" s="1">
        <f t="shared" si="97"/>
        <v>3647</v>
      </c>
      <c r="S1222" s="1">
        <f t="shared" si="98"/>
        <v>2300</v>
      </c>
      <c r="T1222" s="1">
        <v>11100</v>
      </c>
      <c r="U1222" s="1">
        <v>0</v>
      </c>
      <c r="V1222" s="1">
        <v>2300000</v>
      </c>
    </row>
    <row r="1223" spans="1:22" x14ac:dyDescent="0.25">
      <c r="A1223" s="11">
        <f t="shared" si="99"/>
        <v>41555</v>
      </c>
      <c r="B1223" s="1">
        <v>4</v>
      </c>
      <c r="C1223" s="1" t="s">
        <v>171</v>
      </c>
      <c r="D1223" s="1">
        <v>5</v>
      </c>
      <c r="E1223" s="1" t="s">
        <v>299</v>
      </c>
      <c r="F1223" s="1">
        <v>19</v>
      </c>
      <c r="G1223" s="1">
        <v>3</v>
      </c>
      <c r="H1223" s="1">
        <v>4</v>
      </c>
      <c r="I1223" s="1">
        <v>50</v>
      </c>
      <c r="K1223" s="1">
        <f>最重要的表!AD276</f>
        <v>17355</v>
      </c>
      <c r="L1223" s="1">
        <f>最重要的表!AE276</f>
        <v>1328</v>
      </c>
      <c r="M1223" s="1">
        <f>最重要的表!AF276</f>
        <v>830</v>
      </c>
      <c r="N1223" s="1">
        <f>最重要的表!AG276</f>
        <v>419</v>
      </c>
      <c r="O1223" s="1">
        <f>最重要的表!AH276</f>
        <v>32</v>
      </c>
      <c r="P1223" s="1">
        <f>最重要的表!AI276</f>
        <v>20</v>
      </c>
      <c r="Q1223" s="1">
        <f t="shared" si="96"/>
        <v>50456</v>
      </c>
      <c r="R1223" s="1">
        <f t="shared" si="97"/>
        <v>3856</v>
      </c>
      <c r="S1223" s="1">
        <f t="shared" si="98"/>
        <v>2410</v>
      </c>
      <c r="T1223" s="1">
        <v>12600</v>
      </c>
      <c r="U1223" s="1">
        <v>6</v>
      </c>
      <c r="V1223" s="1">
        <v>2600000</v>
      </c>
    </row>
    <row r="1224" spans="1:22" x14ac:dyDescent="0.25">
      <c r="A1224" s="11">
        <f t="shared" si="99"/>
        <v>41561</v>
      </c>
      <c r="B1224" s="1">
        <v>4</v>
      </c>
      <c r="C1224" s="1" t="s">
        <v>171</v>
      </c>
      <c r="D1224" s="1">
        <v>5</v>
      </c>
      <c r="E1224" s="1" t="s">
        <v>300</v>
      </c>
      <c r="F1224" s="1">
        <v>20</v>
      </c>
      <c r="G1224" s="1">
        <v>4</v>
      </c>
      <c r="H1224" s="1">
        <v>0</v>
      </c>
      <c r="I1224" s="1">
        <v>50</v>
      </c>
      <c r="K1224" s="6">
        <f>最重要的表!AD277</f>
        <v>19093</v>
      </c>
      <c r="L1224" s="7">
        <f>最重要的表!AE277</f>
        <v>1461</v>
      </c>
      <c r="M1224" s="8">
        <f>最重要的表!AF277</f>
        <v>914</v>
      </c>
      <c r="N1224" s="6">
        <f>最重要的表!AG277</f>
        <v>432</v>
      </c>
      <c r="O1224" s="7">
        <f>最重要的表!AH277</f>
        <v>33</v>
      </c>
      <c r="P1224" s="8">
        <f>最重要的表!AI277</f>
        <v>21</v>
      </c>
      <c r="Q1224" s="6">
        <f t="shared" si="96"/>
        <v>53221</v>
      </c>
      <c r="R1224" s="7">
        <f t="shared" si="97"/>
        <v>4068</v>
      </c>
      <c r="S1224" s="8">
        <f t="shared" si="98"/>
        <v>2573</v>
      </c>
      <c r="T1224" s="6">
        <v>14100</v>
      </c>
      <c r="U1224" s="7">
        <v>0</v>
      </c>
      <c r="V1224" s="8">
        <v>2900000</v>
      </c>
    </row>
    <row r="1225" spans="1:22" x14ac:dyDescent="0.25">
      <c r="A1225" s="11">
        <f t="shared" si="99"/>
        <v>41562</v>
      </c>
      <c r="B1225" s="1">
        <v>4</v>
      </c>
      <c r="C1225" s="1" t="s">
        <v>171</v>
      </c>
      <c r="D1225" s="1">
        <v>5</v>
      </c>
      <c r="E1225" s="1" t="s">
        <v>301</v>
      </c>
      <c r="F1225" s="1">
        <v>21</v>
      </c>
      <c r="G1225" s="1">
        <v>4</v>
      </c>
      <c r="H1225" s="1">
        <v>1</v>
      </c>
      <c r="I1225" s="1">
        <v>50</v>
      </c>
      <c r="K1225" s="1">
        <f>最重要的表!AD278</f>
        <v>19943</v>
      </c>
      <c r="L1225" s="1">
        <f>最重要的表!AE278</f>
        <v>1526</v>
      </c>
      <c r="M1225" s="1">
        <f>最重要的表!AF278</f>
        <v>954</v>
      </c>
      <c r="N1225" s="1">
        <f>最重要的表!AG278</f>
        <v>458</v>
      </c>
      <c r="O1225" s="1">
        <f>最重要的表!AH278</f>
        <v>35</v>
      </c>
      <c r="P1225" s="1">
        <f>最重要的表!AI278</f>
        <v>22</v>
      </c>
      <c r="Q1225" s="1">
        <f t="shared" si="96"/>
        <v>56125</v>
      </c>
      <c r="R1225" s="1">
        <f t="shared" si="97"/>
        <v>4291</v>
      </c>
      <c r="S1225" s="1">
        <f t="shared" si="98"/>
        <v>2692</v>
      </c>
      <c r="T1225" s="1">
        <v>15600</v>
      </c>
      <c r="U1225" s="1">
        <v>0</v>
      </c>
      <c r="V1225" s="1">
        <v>3200000</v>
      </c>
    </row>
    <row r="1226" spans="1:22" x14ac:dyDescent="0.25">
      <c r="A1226" s="11">
        <f t="shared" si="99"/>
        <v>41563</v>
      </c>
      <c r="B1226" s="1">
        <v>4</v>
      </c>
      <c r="C1226" s="1" t="s">
        <v>171</v>
      </c>
      <c r="D1226" s="1">
        <v>5</v>
      </c>
      <c r="E1226" s="1" t="s">
        <v>302</v>
      </c>
      <c r="F1226" s="1">
        <v>22</v>
      </c>
      <c r="G1226" s="1">
        <v>4</v>
      </c>
      <c r="H1226" s="1">
        <v>2</v>
      </c>
      <c r="I1226" s="1">
        <v>50</v>
      </c>
      <c r="K1226" s="1">
        <f>最重要的表!AD279</f>
        <v>20805</v>
      </c>
      <c r="L1226" s="1">
        <f>最重要的表!AE279</f>
        <v>1592</v>
      </c>
      <c r="M1226" s="1">
        <f>最重要的表!AF279</f>
        <v>995</v>
      </c>
      <c r="N1226" s="1">
        <f>最重要的表!AG279</f>
        <v>471</v>
      </c>
      <c r="O1226" s="1">
        <f>最重要的表!AH279</f>
        <v>36</v>
      </c>
      <c r="P1226" s="1">
        <f>最重要的表!AI279</f>
        <v>23</v>
      </c>
      <c r="Q1226" s="1">
        <f t="shared" si="96"/>
        <v>58014</v>
      </c>
      <c r="R1226" s="1">
        <f t="shared" si="97"/>
        <v>4436</v>
      </c>
      <c r="S1226" s="1">
        <f t="shared" si="98"/>
        <v>2812</v>
      </c>
      <c r="T1226" s="1">
        <v>17100</v>
      </c>
      <c r="U1226" s="1">
        <v>0</v>
      </c>
      <c r="V1226" s="1">
        <v>3600000</v>
      </c>
    </row>
    <row r="1227" spans="1:22" x14ac:dyDescent="0.25">
      <c r="A1227" s="11">
        <f t="shared" si="99"/>
        <v>41564</v>
      </c>
      <c r="B1227" s="1">
        <v>4</v>
      </c>
      <c r="C1227" s="1" t="s">
        <v>171</v>
      </c>
      <c r="D1227" s="1">
        <v>5</v>
      </c>
      <c r="E1227" s="1" t="s">
        <v>303</v>
      </c>
      <c r="F1227" s="1">
        <v>23</v>
      </c>
      <c r="G1227" s="1">
        <v>4</v>
      </c>
      <c r="H1227" s="1">
        <v>3</v>
      </c>
      <c r="I1227" s="1">
        <v>50</v>
      </c>
      <c r="K1227" s="1">
        <f>最重要的表!AD280</f>
        <v>21668</v>
      </c>
      <c r="L1227" s="1">
        <f>最重要的表!AE280</f>
        <v>1658</v>
      </c>
      <c r="M1227" s="1">
        <f>最重要的表!AF280</f>
        <v>1037</v>
      </c>
      <c r="N1227" s="1">
        <f>最重要的表!AG280</f>
        <v>497</v>
      </c>
      <c r="O1227" s="1">
        <f>最重要的表!AH280</f>
        <v>38</v>
      </c>
      <c r="P1227" s="1">
        <f>最重要的表!AI280</f>
        <v>24</v>
      </c>
      <c r="Q1227" s="1">
        <f t="shared" si="96"/>
        <v>60931</v>
      </c>
      <c r="R1227" s="1">
        <f t="shared" si="97"/>
        <v>4660</v>
      </c>
      <c r="S1227" s="1">
        <f t="shared" si="98"/>
        <v>2933</v>
      </c>
      <c r="T1227" s="1">
        <v>18600</v>
      </c>
      <c r="U1227" s="1">
        <v>0</v>
      </c>
      <c r="V1227" s="1">
        <v>4000000</v>
      </c>
    </row>
    <row r="1228" spans="1:22" x14ac:dyDescent="0.25">
      <c r="A1228" s="11">
        <f t="shared" si="99"/>
        <v>41565</v>
      </c>
      <c r="B1228" s="1">
        <v>4</v>
      </c>
      <c r="C1228" s="1" t="s">
        <v>171</v>
      </c>
      <c r="D1228" s="1">
        <v>5</v>
      </c>
      <c r="E1228" s="1" t="s">
        <v>304</v>
      </c>
      <c r="F1228" s="1">
        <v>24</v>
      </c>
      <c r="G1228" s="1">
        <v>4</v>
      </c>
      <c r="H1228" s="1">
        <v>4</v>
      </c>
      <c r="I1228" s="1">
        <v>60</v>
      </c>
      <c r="K1228" s="1">
        <f>最重要的表!AD281</f>
        <v>22530</v>
      </c>
      <c r="L1228" s="1">
        <f>最重要的表!AE281</f>
        <v>1724</v>
      </c>
      <c r="M1228" s="1">
        <f>最重要的表!AF281</f>
        <v>1078</v>
      </c>
      <c r="N1228" s="1">
        <f>最重要的表!AG281</f>
        <v>523</v>
      </c>
      <c r="O1228" s="1">
        <f>最重要的表!AH281</f>
        <v>40</v>
      </c>
      <c r="P1228" s="1">
        <f>最重要的表!AI281</f>
        <v>25</v>
      </c>
      <c r="Q1228" s="1">
        <f t="shared" si="96"/>
        <v>63847</v>
      </c>
      <c r="R1228" s="1">
        <f t="shared" si="97"/>
        <v>4884</v>
      </c>
      <c r="S1228" s="1">
        <f t="shared" si="98"/>
        <v>3053</v>
      </c>
      <c r="T1228" s="1">
        <v>20100</v>
      </c>
      <c r="U1228" s="1">
        <v>8</v>
      </c>
      <c r="V1228" s="1">
        <v>4400000</v>
      </c>
    </row>
    <row r="1229" spans="1:22" x14ac:dyDescent="0.25">
      <c r="A1229" s="11">
        <f t="shared" si="99"/>
        <v>41571</v>
      </c>
      <c r="B1229" s="1">
        <v>4</v>
      </c>
      <c r="C1229" s="1" t="s">
        <v>171</v>
      </c>
      <c r="D1229" s="1">
        <v>5</v>
      </c>
      <c r="E1229" s="1" t="s">
        <v>305</v>
      </c>
      <c r="F1229" s="1">
        <v>25</v>
      </c>
      <c r="G1229" s="1">
        <v>5</v>
      </c>
      <c r="H1229" s="1">
        <v>0</v>
      </c>
      <c r="I1229" s="1">
        <v>60</v>
      </c>
      <c r="K1229" s="6">
        <f>最重要的表!AD282</f>
        <v>24817</v>
      </c>
      <c r="L1229" s="7">
        <f>最重要的表!AE282</f>
        <v>1899</v>
      </c>
      <c r="M1229" s="8">
        <f>最重要的表!AF282</f>
        <v>1187</v>
      </c>
      <c r="N1229" s="6">
        <f>最重要的表!AG282</f>
        <v>562</v>
      </c>
      <c r="O1229" s="7">
        <f>最重要的表!AH282</f>
        <v>43</v>
      </c>
      <c r="P1229" s="8">
        <f>最重要的表!AI282</f>
        <v>27</v>
      </c>
      <c r="Q1229" s="6">
        <f t="shared" si="96"/>
        <v>69215</v>
      </c>
      <c r="R1229" s="7">
        <f t="shared" si="97"/>
        <v>5296</v>
      </c>
      <c r="S1229" s="8">
        <f t="shared" si="98"/>
        <v>3320</v>
      </c>
      <c r="T1229" s="6">
        <v>21600</v>
      </c>
      <c r="U1229" s="7">
        <v>0</v>
      </c>
      <c r="V1229" s="8">
        <v>4800000</v>
      </c>
    </row>
    <row r="1230" spans="1:22" x14ac:dyDescent="0.25">
      <c r="A1230" s="11">
        <f t="shared" si="99"/>
        <v>41572</v>
      </c>
      <c r="B1230" s="1">
        <v>4</v>
      </c>
      <c r="C1230" s="1" t="s">
        <v>171</v>
      </c>
      <c r="D1230" s="1">
        <v>5</v>
      </c>
      <c r="E1230" s="1" t="s">
        <v>306</v>
      </c>
      <c r="F1230" s="1">
        <v>26</v>
      </c>
      <c r="G1230" s="1">
        <v>5</v>
      </c>
      <c r="H1230" s="1">
        <v>1</v>
      </c>
      <c r="I1230" s="1">
        <v>60</v>
      </c>
      <c r="K1230" s="1">
        <f>最重要的表!AD283</f>
        <v>25941</v>
      </c>
      <c r="L1230" s="1">
        <f>最重要的表!AE283</f>
        <v>1985</v>
      </c>
      <c r="M1230" s="1">
        <f>最重要的表!AF283</f>
        <v>1241</v>
      </c>
      <c r="N1230" s="1">
        <f>最重要的表!AG283</f>
        <v>602</v>
      </c>
      <c r="O1230" s="1">
        <f>最重要的表!AH283</f>
        <v>46</v>
      </c>
      <c r="P1230" s="1">
        <f>最重要的表!AI283</f>
        <v>29</v>
      </c>
      <c r="Q1230" s="1">
        <f t="shared" si="96"/>
        <v>73499</v>
      </c>
      <c r="R1230" s="1">
        <f t="shared" si="97"/>
        <v>5619</v>
      </c>
      <c r="S1230" s="1">
        <f t="shared" si="98"/>
        <v>3532</v>
      </c>
      <c r="T1230" s="1">
        <v>23400</v>
      </c>
      <c r="U1230" s="1">
        <v>0</v>
      </c>
      <c r="V1230" s="1">
        <v>5200000</v>
      </c>
    </row>
    <row r="1231" spans="1:22" x14ac:dyDescent="0.25">
      <c r="A1231" s="11">
        <f t="shared" si="99"/>
        <v>41573</v>
      </c>
      <c r="B1231" s="1">
        <v>4</v>
      </c>
      <c r="C1231" s="1" t="s">
        <v>171</v>
      </c>
      <c r="D1231" s="1">
        <v>5</v>
      </c>
      <c r="E1231" s="1" t="s">
        <v>307</v>
      </c>
      <c r="F1231" s="1">
        <v>27</v>
      </c>
      <c r="G1231" s="1">
        <v>5</v>
      </c>
      <c r="H1231" s="1">
        <v>2</v>
      </c>
      <c r="I1231" s="1">
        <v>60</v>
      </c>
      <c r="K1231" s="1">
        <f>最重要的表!AD284</f>
        <v>27065</v>
      </c>
      <c r="L1231" s="1">
        <f>最重要的表!AE284</f>
        <v>2071</v>
      </c>
      <c r="M1231" s="1">
        <f>最重要的表!AF284</f>
        <v>1295</v>
      </c>
      <c r="N1231" s="1">
        <f>最重要的表!AG284</f>
        <v>628</v>
      </c>
      <c r="O1231" s="1">
        <f>最重要的表!AH284</f>
        <v>48</v>
      </c>
      <c r="P1231" s="1">
        <f>最重要的表!AI284</f>
        <v>30</v>
      </c>
      <c r="Q1231" s="1">
        <f t="shared" si="96"/>
        <v>76677</v>
      </c>
      <c r="R1231" s="1">
        <f t="shared" si="97"/>
        <v>5863</v>
      </c>
      <c r="S1231" s="1">
        <f t="shared" si="98"/>
        <v>3665</v>
      </c>
      <c r="T1231" s="1">
        <v>25200</v>
      </c>
      <c r="U1231" s="1">
        <v>0</v>
      </c>
      <c r="V1231" s="1">
        <v>5600000</v>
      </c>
    </row>
    <row r="1232" spans="1:22" x14ac:dyDescent="0.25">
      <c r="A1232" s="11">
        <f t="shared" si="99"/>
        <v>41574</v>
      </c>
      <c r="B1232" s="1">
        <v>4</v>
      </c>
      <c r="C1232" s="1" t="s">
        <v>171</v>
      </c>
      <c r="D1232" s="1">
        <v>5</v>
      </c>
      <c r="E1232" s="1" t="s">
        <v>308</v>
      </c>
      <c r="F1232" s="1">
        <v>28</v>
      </c>
      <c r="G1232" s="1">
        <v>5</v>
      </c>
      <c r="H1232" s="1">
        <v>3</v>
      </c>
      <c r="I1232" s="1">
        <v>60</v>
      </c>
      <c r="K1232" s="1">
        <f>最重要的表!AD285</f>
        <v>28202</v>
      </c>
      <c r="L1232" s="1">
        <f>最重要的表!AE285</f>
        <v>2158</v>
      </c>
      <c r="M1232" s="1">
        <f>最重要的表!AF285</f>
        <v>1349</v>
      </c>
      <c r="N1232" s="1">
        <f>最重要的表!AG285</f>
        <v>667</v>
      </c>
      <c r="O1232" s="1">
        <f>最重要的表!AH285</f>
        <v>51</v>
      </c>
      <c r="P1232" s="1">
        <f>最重要的表!AI285</f>
        <v>32</v>
      </c>
      <c r="Q1232" s="1">
        <f t="shared" si="96"/>
        <v>80895</v>
      </c>
      <c r="R1232" s="1">
        <f t="shared" si="97"/>
        <v>6187</v>
      </c>
      <c r="S1232" s="1">
        <f t="shared" si="98"/>
        <v>3877</v>
      </c>
      <c r="T1232" s="1">
        <v>27000</v>
      </c>
      <c r="U1232" s="1">
        <v>0</v>
      </c>
      <c r="V1232" s="1">
        <v>6000000</v>
      </c>
    </row>
    <row r="1233" spans="1:22" x14ac:dyDescent="0.25">
      <c r="A1233" s="11">
        <f t="shared" si="99"/>
        <v>41575</v>
      </c>
      <c r="B1233" s="1">
        <v>4</v>
      </c>
      <c r="C1233" s="1" t="s">
        <v>171</v>
      </c>
      <c r="D1233" s="1">
        <v>5</v>
      </c>
      <c r="E1233" s="1" t="s">
        <v>309</v>
      </c>
      <c r="F1233" s="1">
        <v>29</v>
      </c>
      <c r="G1233" s="1">
        <v>5</v>
      </c>
      <c r="H1233" s="1">
        <v>4</v>
      </c>
      <c r="I1233" s="1">
        <v>70</v>
      </c>
      <c r="K1233" s="1">
        <f>最重要的表!AD286</f>
        <v>29325</v>
      </c>
      <c r="L1233" s="1">
        <f>最重要的表!AE286</f>
        <v>2244</v>
      </c>
      <c r="M1233" s="1">
        <f>最重要的表!AF286</f>
        <v>1403</v>
      </c>
      <c r="N1233" s="1">
        <f>最重要的表!AG286</f>
        <v>693</v>
      </c>
      <c r="O1233" s="1">
        <f>最重要的表!AH286</f>
        <v>53</v>
      </c>
      <c r="P1233" s="1">
        <f>最重要的表!AI286</f>
        <v>34</v>
      </c>
      <c r="Q1233" s="1">
        <f t="shared" si="96"/>
        <v>84072</v>
      </c>
      <c r="R1233" s="1">
        <f t="shared" si="97"/>
        <v>6431</v>
      </c>
      <c r="S1233" s="1">
        <f t="shared" si="98"/>
        <v>4089</v>
      </c>
      <c r="T1233" s="1">
        <v>28800</v>
      </c>
      <c r="U1233" s="1">
        <v>10</v>
      </c>
      <c r="V1233" s="1">
        <v>6400000</v>
      </c>
    </row>
    <row r="1234" spans="1:22" x14ac:dyDescent="0.25">
      <c r="A1234" s="11">
        <f t="shared" si="99"/>
        <v>41581</v>
      </c>
      <c r="B1234" s="1">
        <v>4</v>
      </c>
      <c r="C1234" s="1" t="s">
        <v>171</v>
      </c>
      <c r="D1234" s="1">
        <v>5</v>
      </c>
      <c r="E1234" s="22" t="s">
        <v>388</v>
      </c>
      <c r="F1234" s="1">
        <v>30</v>
      </c>
      <c r="G1234" s="1">
        <v>6</v>
      </c>
      <c r="H1234" s="1">
        <v>0</v>
      </c>
      <c r="I1234" s="1">
        <v>70</v>
      </c>
      <c r="K1234" s="6">
        <f>最重要的表!AD287</f>
        <v>32266</v>
      </c>
      <c r="L1234" s="7">
        <f>最重要的表!AE287</f>
        <v>2469</v>
      </c>
      <c r="M1234" s="8">
        <f>最重要的表!AF287</f>
        <v>1544</v>
      </c>
      <c r="N1234" s="6">
        <f>最重要的表!AG287</f>
        <v>732</v>
      </c>
      <c r="O1234" s="7">
        <f>最重要的表!AH287</f>
        <v>56</v>
      </c>
      <c r="P1234" s="8">
        <f>最重要的表!AI287</f>
        <v>35</v>
      </c>
      <c r="Q1234" s="6">
        <f t="shared" si="96"/>
        <v>90094</v>
      </c>
      <c r="R1234" s="7">
        <f t="shared" si="97"/>
        <v>6893</v>
      </c>
      <c r="S1234" s="8">
        <f t="shared" si="98"/>
        <v>4309</v>
      </c>
      <c r="T1234" s="1">
        <v>30600</v>
      </c>
      <c r="U1234" s="1">
        <v>0</v>
      </c>
      <c r="V1234" s="8">
        <v>6800000</v>
      </c>
    </row>
    <row r="1235" spans="1:22" x14ac:dyDescent="0.25">
      <c r="A1235" s="11">
        <f t="shared" si="99"/>
        <v>41582</v>
      </c>
      <c r="B1235" s="1">
        <v>4</v>
      </c>
      <c r="C1235" s="1" t="s">
        <v>171</v>
      </c>
      <c r="D1235" s="1">
        <v>5</v>
      </c>
      <c r="E1235" s="1" t="s">
        <v>311</v>
      </c>
      <c r="F1235" s="1">
        <v>31</v>
      </c>
      <c r="G1235" s="1">
        <v>6</v>
      </c>
      <c r="H1235" s="1">
        <v>1</v>
      </c>
      <c r="I1235" s="1">
        <v>70</v>
      </c>
      <c r="K1235" s="1">
        <f>最重要的表!AD288</f>
        <v>33729</v>
      </c>
      <c r="L1235" s="1">
        <f>最重要的表!AE288</f>
        <v>2581</v>
      </c>
      <c r="M1235" s="1">
        <f>最重要的表!AF288</f>
        <v>1614</v>
      </c>
      <c r="N1235" s="1">
        <f>最重要的表!AG288</f>
        <v>772</v>
      </c>
      <c r="O1235" s="1">
        <f>最重要的表!AH288</f>
        <v>59</v>
      </c>
      <c r="P1235" s="1">
        <f>最重要的表!AI288</f>
        <v>37</v>
      </c>
      <c r="Q1235" s="1">
        <f t="shared" si="96"/>
        <v>94717</v>
      </c>
      <c r="R1235" s="1">
        <f t="shared" si="97"/>
        <v>7242</v>
      </c>
      <c r="S1235" s="1">
        <f t="shared" si="98"/>
        <v>4537</v>
      </c>
      <c r="T1235" s="1">
        <v>32400</v>
      </c>
      <c r="U1235" s="1">
        <v>0</v>
      </c>
      <c r="V1235" s="1">
        <v>7200000</v>
      </c>
    </row>
    <row r="1236" spans="1:22" x14ac:dyDescent="0.25">
      <c r="A1236" s="11">
        <f t="shared" si="99"/>
        <v>41583</v>
      </c>
      <c r="B1236" s="1">
        <v>4</v>
      </c>
      <c r="C1236" s="1" t="s">
        <v>171</v>
      </c>
      <c r="D1236" s="1">
        <v>5</v>
      </c>
      <c r="E1236" s="1" t="s">
        <v>312</v>
      </c>
      <c r="F1236" s="1">
        <v>32</v>
      </c>
      <c r="G1236" s="1">
        <v>6</v>
      </c>
      <c r="H1236" s="1">
        <v>2</v>
      </c>
      <c r="I1236" s="1">
        <v>70</v>
      </c>
      <c r="K1236" s="1">
        <f>最重要的表!AD289</f>
        <v>35193</v>
      </c>
      <c r="L1236" s="1">
        <f>最重要的表!AE289</f>
        <v>2693</v>
      </c>
      <c r="M1236" s="1">
        <f>最重要的表!AF289</f>
        <v>1684</v>
      </c>
      <c r="N1236" s="1">
        <f>最重要的表!AG289</f>
        <v>798</v>
      </c>
      <c r="O1236" s="1">
        <f>最重要的表!AH289</f>
        <v>61</v>
      </c>
      <c r="P1236" s="1">
        <f>最重要的表!AI289</f>
        <v>39</v>
      </c>
      <c r="Q1236" s="1">
        <f t="shared" si="96"/>
        <v>98235</v>
      </c>
      <c r="R1236" s="1">
        <f t="shared" si="97"/>
        <v>7512</v>
      </c>
      <c r="S1236" s="1">
        <f t="shared" si="98"/>
        <v>4765</v>
      </c>
      <c r="T1236" s="1">
        <v>34200</v>
      </c>
      <c r="U1236" s="1">
        <v>0</v>
      </c>
      <c r="V1236" s="1">
        <v>7600000</v>
      </c>
    </row>
    <row r="1237" spans="1:22" x14ac:dyDescent="0.25">
      <c r="A1237" s="11">
        <f t="shared" si="99"/>
        <v>41584</v>
      </c>
      <c r="B1237" s="1">
        <v>4</v>
      </c>
      <c r="C1237" s="1" t="s">
        <v>171</v>
      </c>
      <c r="D1237" s="1">
        <v>5</v>
      </c>
      <c r="E1237" s="1" t="s">
        <v>313</v>
      </c>
      <c r="F1237" s="1">
        <v>33</v>
      </c>
      <c r="G1237" s="1">
        <v>6</v>
      </c>
      <c r="H1237" s="1">
        <v>3</v>
      </c>
      <c r="I1237" s="1">
        <v>70</v>
      </c>
      <c r="K1237" s="1">
        <f>最重要的表!AD290</f>
        <v>36657</v>
      </c>
      <c r="L1237" s="1">
        <f>最重要的表!AE290</f>
        <v>2805</v>
      </c>
      <c r="M1237" s="1">
        <f>最重要的表!AF290</f>
        <v>1754</v>
      </c>
      <c r="N1237" s="1">
        <f>最重要的表!AG290</f>
        <v>837</v>
      </c>
      <c r="O1237" s="1">
        <f>最重要的表!AH290</f>
        <v>64</v>
      </c>
      <c r="P1237" s="1">
        <f>最重要的表!AI290</f>
        <v>40</v>
      </c>
      <c r="Q1237" s="1">
        <f t="shared" si="96"/>
        <v>102780</v>
      </c>
      <c r="R1237" s="1">
        <f t="shared" si="97"/>
        <v>7861</v>
      </c>
      <c r="S1237" s="1">
        <f t="shared" si="98"/>
        <v>4914</v>
      </c>
      <c r="T1237" s="1">
        <v>36000</v>
      </c>
      <c r="U1237" s="1">
        <v>0</v>
      </c>
      <c r="V1237" s="1">
        <v>8000000</v>
      </c>
    </row>
    <row r="1238" spans="1:22" x14ac:dyDescent="0.25">
      <c r="A1238" s="11">
        <f t="shared" si="99"/>
        <v>41585</v>
      </c>
      <c r="B1238" s="1">
        <v>4</v>
      </c>
      <c r="C1238" s="1" t="s">
        <v>171</v>
      </c>
      <c r="D1238" s="1">
        <v>5</v>
      </c>
      <c r="E1238" s="1" t="s">
        <v>314</v>
      </c>
      <c r="F1238" s="1">
        <v>34</v>
      </c>
      <c r="G1238" s="1">
        <v>6</v>
      </c>
      <c r="H1238" s="1">
        <v>4</v>
      </c>
      <c r="I1238" s="1">
        <v>80</v>
      </c>
      <c r="K1238" s="1">
        <f>最重要的表!AD291</f>
        <v>38107</v>
      </c>
      <c r="L1238" s="1">
        <f>最重要的表!AE291</f>
        <v>2916</v>
      </c>
      <c r="M1238" s="1">
        <f>最重要的表!AF291</f>
        <v>1823</v>
      </c>
      <c r="N1238" s="1">
        <f>最重要的表!AG291</f>
        <v>863</v>
      </c>
      <c r="O1238" s="1">
        <f>最重要的表!AH291</f>
        <v>66</v>
      </c>
      <c r="P1238" s="1">
        <f>最重要的表!AI291</f>
        <v>42</v>
      </c>
      <c r="Q1238" s="1">
        <f t="shared" si="96"/>
        <v>106284</v>
      </c>
      <c r="R1238" s="1">
        <f t="shared" si="97"/>
        <v>8130</v>
      </c>
      <c r="S1238" s="1">
        <f t="shared" si="98"/>
        <v>5141</v>
      </c>
      <c r="T1238" s="1">
        <v>36600</v>
      </c>
      <c r="U1238" s="1">
        <v>12</v>
      </c>
      <c r="V1238" s="1">
        <v>8000000</v>
      </c>
    </row>
    <row r="1239" spans="1:22" x14ac:dyDescent="0.25">
      <c r="A1239" s="11">
        <f t="shared" si="99"/>
        <v>41591</v>
      </c>
      <c r="B1239" s="1">
        <v>4</v>
      </c>
      <c r="C1239" s="1" t="s">
        <v>171</v>
      </c>
      <c r="D1239" s="1">
        <v>5</v>
      </c>
      <c r="E1239" s="1" t="s">
        <v>315</v>
      </c>
      <c r="F1239" s="1">
        <v>35</v>
      </c>
      <c r="G1239" s="1">
        <v>7</v>
      </c>
      <c r="H1239" s="1">
        <v>0</v>
      </c>
      <c r="I1239" s="1">
        <v>80</v>
      </c>
      <c r="K1239" s="6">
        <f>最重要的表!AD292</f>
        <v>41949</v>
      </c>
      <c r="L1239" s="7">
        <f>最重要的表!AE292</f>
        <v>3210</v>
      </c>
      <c r="M1239" s="8">
        <f>最重要的表!AF292</f>
        <v>2007</v>
      </c>
      <c r="N1239" s="6">
        <f>最重要的表!AG292</f>
        <v>954</v>
      </c>
      <c r="O1239" s="7">
        <f>最重要的表!AH292</f>
        <v>73</v>
      </c>
      <c r="P1239" s="8">
        <f>最重要的表!AI292</f>
        <v>46</v>
      </c>
      <c r="Q1239" s="6">
        <f t="shared" si="96"/>
        <v>117315</v>
      </c>
      <c r="R1239" s="7">
        <f t="shared" si="97"/>
        <v>8977</v>
      </c>
      <c r="S1239" s="8">
        <f t="shared" si="98"/>
        <v>5641</v>
      </c>
      <c r="T1239" s="1">
        <v>37200</v>
      </c>
      <c r="U1239" s="1">
        <v>0</v>
      </c>
      <c r="V1239" s="1">
        <v>8100000</v>
      </c>
    </row>
    <row r="1240" spans="1:22" x14ac:dyDescent="0.25">
      <c r="A1240" s="11">
        <f t="shared" si="99"/>
        <v>41592</v>
      </c>
      <c r="B1240" s="1">
        <v>4</v>
      </c>
      <c r="C1240" s="1" t="s">
        <v>171</v>
      </c>
      <c r="D1240" s="1">
        <v>5</v>
      </c>
      <c r="E1240" s="1" t="s">
        <v>316</v>
      </c>
      <c r="F1240" s="1">
        <v>36</v>
      </c>
      <c r="G1240" s="1">
        <v>7</v>
      </c>
      <c r="H1240" s="1">
        <v>1</v>
      </c>
      <c r="I1240" s="1">
        <v>80</v>
      </c>
      <c r="K1240" s="1">
        <f>最重要的表!AD293</f>
        <v>43844</v>
      </c>
      <c r="L1240" s="1">
        <f>最重要的表!AE293</f>
        <v>3355</v>
      </c>
      <c r="M1240" s="1">
        <f>最重要的表!AF293</f>
        <v>2097</v>
      </c>
      <c r="N1240" s="1">
        <f>最重要的表!AG293</f>
        <v>1007</v>
      </c>
      <c r="O1240" s="1">
        <f>最重要的表!AH293</f>
        <v>77</v>
      </c>
      <c r="P1240" s="1">
        <f>最重要的表!AI293</f>
        <v>49</v>
      </c>
      <c r="Q1240" s="1">
        <f t="shared" si="96"/>
        <v>123397</v>
      </c>
      <c r="R1240" s="1">
        <f t="shared" si="97"/>
        <v>9438</v>
      </c>
      <c r="S1240" s="1">
        <f t="shared" si="98"/>
        <v>5968</v>
      </c>
      <c r="T1240" s="1">
        <v>37800</v>
      </c>
      <c r="U1240" s="1">
        <v>0</v>
      </c>
      <c r="V1240" s="1">
        <v>8200000</v>
      </c>
    </row>
    <row r="1241" spans="1:22" x14ac:dyDescent="0.25">
      <c r="A1241" s="11">
        <f t="shared" si="99"/>
        <v>41593</v>
      </c>
      <c r="B1241" s="1">
        <v>4</v>
      </c>
      <c r="C1241" s="1" t="s">
        <v>171</v>
      </c>
      <c r="D1241" s="1">
        <v>5</v>
      </c>
      <c r="E1241" s="1" t="s">
        <v>317</v>
      </c>
      <c r="F1241" s="1">
        <v>37</v>
      </c>
      <c r="G1241" s="1">
        <v>7</v>
      </c>
      <c r="H1241" s="1">
        <v>2</v>
      </c>
      <c r="I1241" s="1">
        <v>80</v>
      </c>
      <c r="K1241" s="1">
        <f>最重要的表!AD294</f>
        <v>45739</v>
      </c>
      <c r="L1241" s="1">
        <f>最重要的表!AE294</f>
        <v>3500</v>
      </c>
      <c r="M1241" s="1">
        <f>最重要的表!AF294</f>
        <v>2188</v>
      </c>
      <c r="N1241" s="1">
        <f>最重要的表!AG294</f>
        <v>1046</v>
      </c>
      <c r="O1241" s="1">
        <f>最重要的表!AH294</f>
        <v>80</v>
      </c>
      <c r="P1241" s="1">
        <f>最重要的表!AI294</f>
        <v>50</v>
      </c>
      <c r="Q1241" s="1">
        <f t="shared" si="96"/>
        <v>128373</v>
      </c>
      <c r="R1241" s="1">
        <f t="shared" si="97"/>
        <v>9820</v>
      </c>
      <c r="S1241" s="1">
        <f t="shared" si="98"/>
        <v>6138</v>
      </c>
      <c r="T1241" s="1">
        <v>38400</v>
      </c>
      <c r="U1241" s="1">
        <v>0</v>
      </c>
      <c r="V1241" s="1">
        <v>8300000</v>
      </c>
    </row>
    <row r="1242" spans="1:22" x14ac:dyDescent="0.25">
      <c r="A1242" s="11">
        <f t="shared" si="99"/>
        <v>41594</v>
      </c>
      <c r="B1242" s="1">
        <v>4</v>
      </c>
      <c r="C1242" s="1" t="s">
        <v>171</v>
      </c>
      <c r="D1242" s="1">
        <v>5</v>
      </c>
      <c r="E1242" s="1" t="s">
        <v>318</v>
      </c>
      <c r="F1242" s="1">
        <v>38</v>
      </c>
      <c r="G1242" s="1">
        <v>7</v>
      </c>
      <c r="H1242" s="1">
        <v>3</v>
      </c>
      <c r="I1242" s="1">
        <v>80</v>
      </c>
      <c r="K1242" s="1">
        <f>最重要的表!AD295</f>
        <v>47634</v>
      </c>
      <c r="L1242" s="1">
        <f>最重要的表!AE295</f>
        <v>3645</v>
      </c>
      <c r="M1242" s="1">
        <f>最重要的表!AF295</f>
        <v>2279</v>
      </c>
      <c r="N1242" s="1">
        <f>最重要的表!AG295</f>
        <v>1085</v>
      </c>
      <c r="O1242" s="1">
        <f>最重要的表!AH295</f>
        <v>83</v>
      </c>
      <c r="P1242" s="1">
        <f>最重要的表!AI295</f>
        <v>52</v>
      </c>
      <c r="Q1242" s="1">
        <f t="shared" si="96"/>
        <v>133349</v>
      </c>
      <c r="R1242" s="1">
        <f t="shared" si="97"/>
        <v>10202</v>
      </c>
      <c r="S1242" s="1">
        <f t="shared" si="98"/>
        <v>6387</v>
      </c>
      <c r="T1242" s="1">
        <v>39000</v>
      </c>
      <c r="U1242" s="1">
        <v>0</v>
      </c>
      <c r="V1242" s="1">
        <v>8400000</v>
      </c>
    </row>
    <row r="1243" spans="1:22" x14ac:dyDescent="0.25">
      <c r="A1243" s="11">
        <f t="shared" si="99"/>
        <v>41595</v>
      </c>
      <c r="B1243" s="1">
        <v>4</v>
      </c>
      <c r="C1243" s="1" t="s">
        <v>171</v>
      </c>
      <c r="D1243" s="1">
        <v>5</v>
      </c>
      <c r="E1243" s="1" t="s">
        <v>319</v>
      </c>
      <c r="F1243" s="1">
        <v>39</v>
      </c>
      <c r="G1243" s="1">
        <v>7</v>
      </c>
      <c r="H1243" s="1">
        <v>4</v>
      </c>
      <c r="I1243" s="1">
        <v>84</v>
      </c>
      <c r="K1243" s="1">
        <f>最重要的表!AD296</f>
        <v>49529</v>
      </c>
      <c r="L1243" s="1">
        <f>最重要的表!AE296</f>
        <v>3790</v>
      </c>
      <c r="M1243" s="1">
        <f>最重要的表!AF296</f>
        <v>2369</v>
      </c>
      <c r="N1243" s="1">
        <f>最重要的表!AG296</f>
        <v>1137</v>
      </c>
      <c r="O1243" s="1">
        <f>最重要的表!AH296</f>
        <v>87</v>
      </c>
      <c r="P1243" s="1">
        <f>最重要的表!AI296</f>
        <v>55</v>
      </c>
      <c r="Q1243" s="1">
        <f t="shared" si="96"/>
        <v>139352</v>
      </c>
      <c r="R1243" s="1">
        <f t="shared" si="97"/>
        <v>10663</v>
      </c>
      <c r="S1243" s="1">
        <f t="shared" si="98"/>
        <v>6714</v>
      </c>
      <c r="T1243" s="1">
        <v>39600</v>
      </c>
      <c r="U1243" s="1">
        <v>14</v>
      </c>
      <c r="V1243" s="1">
        <v>8500000</v>
      </c>
    </row>
    <row r="1244" spans="1:22" x14ac:dyDescent="0.25">
      <c r="A1244" s="11">
        <f t="shared" si="99"/>
        <v>41601</v>
      </c>
      <c r="B1244" s="1">
        <v>4</v>
      </c>
      <c r="C1244" s="1" t="s">
        <v>171</v>
      </c>
      <c r="D1244" s="1">
        <v>5</v>
      </c>
      <c r="E1244" s="1" t="s">
        <v>320</v>
      </c>
      <c r="F1244" s="1">
        <v>40</v>
      </c>
      <c r="G1244" s="1">
        <v>8</v>
      </c>
      <c r="H1244" s="1">
        <v>0</v>
      </c>
      <c r="I1244" s="1">
        <v>84</v>
      </c>
      <c r="K1244" s="6">
        <f>最重要的表!AD297</f>
        <v>54521</v>
      </c>
      <c r="L1244" s="7">
        <f>最重要的表!AE297</f>
        <v>4172</v>
      </c>
      <c r="M1244" s="8">
        <f>最重要的表!AF297</f>
        <v>2608</v>
      </c>
      <c r="N1244" s="6">
        <f>最重要的表!AG297</f>
        <v>1242</v>
      </c>
      <c r="O1244" s="7">
        <f>最重要的表!AH297</f>
        <v>95</v>
      </c>
      <c r="P1244" s="8">
        <f>最重要的表!AI297</f>
        <v>60</v>
      </c>
      <c r="Q1244" s="6">
        <f t="shared" si="96"/>
        <v>152639</v>
      </c>
      <c r="R1244" s="7">
        <f t="shared" si="97"/>
        <v>11677</v>
      </c>
      <c r="S1244" s="8">
        <f t="shared" si="98"/>
        <v>7348</v>
      </c>
      <c r="T1244" s="1">
        <v>40200</v>
      </c>
      <c r="U1244" s="1">
        <v>0</v>
      </c>
      <c r="V1244" s="1">
        <v>8600000</v>
      </c>
    </row>
    <row r="1245" spans="1:22" x14ac:dyDescent="0.25">
      <c r="A1245" s="11">
        <f t="shared" si="99"/>
        <v>41602</v>
      </c>
      <c r="B1245" s="1">
        <v>4</v>
      </c>
      <c r="C1245" s="1" t="s">
        <v>171</v>
      </c>
      <c r="D1245" s="1">
        <v>5</v>
      </c>
      <c r="E1245" s="1" t="s">
        <v>321</v>
      </c>
      <c r="F1245" s="1">
        <v>41</v>
      </c>
      <c r="G1245" s="1">
        <v>8</v>
      </c>
      <c r="H1245" s="1">
        <v>1</v>
      </c>
      <c r="I1245" s="1">
        <v>84</v>
      </c>
      <c r="K1245" s="1">
        <f>最重要的表!AD298</f>
        <v>56978</v>
      </c>
      <c r="L1245" s="1">
        <f>最重要的表!AE298</f>
        <v>4360</v>
      </c>
      <c r="M1245" s="1">
        <f>最重要的表!AF298</f>
        <v>2725</v>
      </c>
      <c r="N1245" s="1">
        <f>最重要的表!AG298</f>
        <v>1307</v>
      </c>
      <c r="O1245" s="1">
        <f>最重要的表!AH298</f>
        <v>100</v>
      </c>
      <c r="P1245" s="1">
        <f>最重要的表!AI298</f>
        <v>63</v>
      </c>
      <c r="Q1245" s="1">
        <f t="shared" si="96"/>
        <v>160231</v>
      </c>
      <c r="R1245" s="1">
        <f t="shared" si="97"/>
        <v>12260</v>
      </c>
      <c r="S1245" s="1">
        <f t="shared" si="98"/>
        <v>7702</v>
      </c>
      <c r="T1245" s="1">
        <v>40800</v>
      </c>
      <c r="U1245" s="1">
        <v>0</v>
      </c>
      <c r="V1245" s="1">
        <v>8700000</v>
      </c>
    </row>
    <row r="1246" spans="1:22" x14ac:dyDescent="0.25">
      <c r="A1246" s="11">
        <f t="shared" si="99"/>
        <v>41603</v>
      </c>
      <c r="B1246" s="1">
        <v>4</v>
      </c>
      <c r="C1246" s="1" t="s">
        <v>171</v>
      </c>
      <c r="D1246" s="1">
        <v>5</v>
      </c>
      <c r="E1246" s="1" t="s">
        <v>322</v>
      </c>
      <c r="F1246" s="1">
        <v>42</v>
      </c>
      <c r="G1246" s="1">
        <v>8</v>
      </c>
      <c r="H1246" s="1">
        <v>2</v>
      </c>
      <c r="I1246" s="1">
        <v>84</v>
      </c>
      <c r="K1246" s="1">
        <f>最重要的表!AD299</f>
        <v>59435</v>
      </c>
      <c r="L1246" s="1">
        <f>最重要的表!AE299</f>
        <v>4548</v>
      </c>
      <c r="M1246" s="1">
        <f>最重要的表!AF299</f>
        <v>2843</v>
      </c>
      <c r="N1246" s="1">
        <f>最重要的表!AG299</f>
        <v>1386</v>
      </c>
      <c r="O1246" s="1">
        <f>最重要的表!AH299</f>
        <v>106</v>
      </c>
      <c r="P1246" s="1">
        <f>最重要的表!AI299</f>
        <v>67</v>
      </c>
      <c r="Q1246" s="1">
        <f t="shared" si="96"/>
        <v>168929</v>
      </c>
      <c r="R1246" s="1">
        <f t="shared" si="97"/>
        <v>12922</v>
      </c>
      <c r="S1246" s="1">
        <f t="shared" si="98"/>
        <v>8136</v>
      </c>
      <c r="T1246" s="1">
        <v>41400</v>
      </c>
      <c r="U1246" s="1">
        <v>0</v>
      </c>
      <c r="V1246" s="1">
        <v>8800000</v>
      </c>
    </row>
    <row r="1247" spans="1:22" x14ac:dyDescent="0.25">
      <c r="A1247" s="11">
        <f t="shared" si="99"/>
        <v>41604</v>
      </c>
      <c r="B1247" s="1">
        <v>4</v>
      </c>
      <c r="C1247" s="1" t="s">
        <v>171</v>
      </c>
      <c r="D1247" s="1">
        <v>5</v>
      </c>
      <c r="E1247" s="1" t="s">
        <v>323</v>
      </c>
      <c r="F1247" s="1">
        <v>43</v>
      </c>
      <c r="G1247" s="1">
        <v>8</v>
      </c>
      <c r="H1247" s="1">
        <v>3</v>
      </c>
      <c r="I1247" s="1">
        <v>84</v>
      </c>
      <c r="K1247" s="1">
        <f>最重要的表!AD300</f>
        <v>61891</v>
      </c>
      <c r="L1247" s="1">
        <f>最重要的表!AE300</f>
        <v>4736</v>
      </c>
      <c r="M1247" s="1">
        <f>最重要的表!AF300</f>
        <v>2960</v>
      </c>
      <c r="N1247" s="1">
        <f>最重要的表!AG300</f>
        <v>1451</v>
      </c>
      <c r="O1247" s="1">
        <f>最重要的表!AH300</f>
        <v>111</v>
      </c>
      <c r="P1247" s="1">
        <f>最重要的表!AI300</f>
        <v>70</v>
      </c>
      <c r="Q1247" s="1">
        <f t="shared" si="96"/>
        <v>176520</v>
      </c>
      <c r="R1247" s="1">
        <f t="shared" si="97"/>
        <v>13505</v>
      </c>
      <c r="S1247" s="1">
        <f t="shared" si="98"/>
        <v>8490</v>
      </c>
      <c r="T1247" s="1">
        <v>42000</v>
      </c>
      <c r="U1247" s="1">
        <v>0</v>
      </c>
      <c r="V1247" s="1">
        <v>8900000</v>
      </c>
    </row>
    <row r="1248" spans="1:22" x14ac:dyDescent="0.25">
      <c r="A1248" s="11">
        <f t="shared" si="99"/>
        <v>41605</v>
      </c>
      <c r="B1248" s="1">
        <v>4</v>
      </c>
      <c r="C1248" s="1" t="s">
        <v>171</v>
      </c>
      <c r="D1248" s="1">
        <v>5</v>
      </c>
      <c r="E1248" s="1" t="s">
        <v>324</v>
      </c>
      <c r="F1248" s="1">
        <v>44</v>
      </c>
      <c r="G1248" s="1">
        <v>8</v>
      </c>
      <c r="H1248" s="1">
        <v>4</v>
      </c>
      <c r="I1248" s="1">
        <v>87</v>
      </c>
      <c r="K1248" s="1">
        <f>最重要的表!AD301</f>
        <v>64348</v>
      </c>
      <c r="L1248" s="1">
        <f>最重要的表!AE301</f>
        <v>4924</v>
      </c>
      <c r="M1248" s="1">
        <f>最重要的表!AF301</f>
        <v>3078</v>
      </c>
      <c r="N1248" s="1">
        <f>最重要的表!AG301</f>
        <v>1516</v>
      </c>
      <c r="O1248" s="1">
        <f>最重要的表!AH301</f>
        <v>116</v>
      </c>
      <c r="P1248" s="1">
        <f>最重要的表!AI301</f>
        <v>73</v>
      </c>
      <c r="Q1248" s="1">
        <f t="shared" ref="Q1248:Q1311" si="100">K1248+N1248*79</f>
        <v>184112</v>
      </c>
      <c r="R1248" s="1">
        <f t="shared" ref="R1248:R1311" si="101">L1248+O1248*79</f>
        <v>14088</v>
      </c>
      <c r="S1248" s="1">
        <f t="shared" ref="S1248:S1311" si="102">M1248+P1248*79</f>
        <v>8845</v>
      </c>
      <c r="T1248" s="1">
        <v>42600</v>
      </c>
      <c r="U1248" s="1">
        <v>16</v>
      </c>
      <c r="V1248" s="1">
        <v>9000000</v>
      </c>
    </row>
    <row r="1249" spans="1:22" x14ac:dyDescent="0.25">
      <c r="A1249" s="11">
        <f t="shared" si="99"/>
        <v>41611</v>
      </c>
      <c r="B1249" s="1">
        <v>4</v>
      </c>
      <c r="C1249" s="1" t="s">
        <v>171</v>
      </c>
      <c r="D1249" s="1">
        <v>5</v>
      </c>
      <c r="E1249" s="1" t="s">
        <v>325</v>
      </c>
      <c r="F1249" s="1">
        <v>45</v>
      </c>
      <c r="G1249" s="1">
        <v>9</v>
      </c>
      <c r="H1249" s="1">
        <v>0</v>
      </c>
      <c r="I1249" s="1">
        <v>87</v>
      </c>
      <c r="K1249" s="6">
        <f>最重要的表!AD302</f>
        <v>70882</v>
      </c>
      <c r="L1249" s="7">
        <f>最重要的表!AE302</f>
        <v>5424</v>
      </c>
      <c r="M1249" s="8">
        <f>最重要的表!AF302</f>
        <v>3390</v>
      </c>
      <c r="N1249" s="6">
        <f>最重要的表!AG302</f>
        <v>1621</v>
      </c>
      <c r="O1249" s="7">
        <f>最重要的表!AH302</f>
        <v>124</v>
      </c>
      <c r="P1249" s="8">
        <f>最重要的表!AI302</f>
        <v>78</v>
      </c>
      <c r="Q1249" s="6">
        <f t="shared" si="100"/>
        <v>198941</v>
      </c>
      <c r="R1249" s="7">
        <f t="shared" si="101"/>
        <v>15220</v>
      </c>
      <c r="S1249" s="8">
        <f t="shared" si="102"/>
        <v>9552</v>
      </c>
      <c r="T1249" s="1">
        <v>43200</v>
      </c>
      <c r="U1249" s="1">
        <v>0</v>
      </c>
      <c r="V1249" s="1">
        <v>9100000</v>
      </c>
    </row>
    <row r="1250" spans="1:22" x14ac:dyDescent="0.25">
      <c r="A1250" s="11">
        <f t="shared" si="99"/>
        <v>41612</v>
      </c>
      <c r="B1250" s="1">
        <v>4</v>
      </c>
      <c r="C1250" s="1" t="s">
        <v>171</v>
      </c>
      <c r="D1250" s="1">
        <v>5</v>
      </c>
      <c r="E1250" s="1" t="s">
        <v>326</v>
      </c>
      <c r="F1250" s="1">
        <v>46</v>
      </c>
      <c r="G1250" s="1">
        <v>9</v>
      </c>
      <c r="H1250" s="1">
        <v>1</v>
      </c>
      <c r="I1250" s="1">
        <v>87</v>
      </c>
      <c r="K1250" s="1">
        <f>最重要的表!AD303</f>
        <v>74071</v>
      </c>
      <c r="L1250" s="1">
        <f>最重要的表!AE303</f>
        <v>5668</v>
      </c>
      <c r="M1250" s="1">
        <f>最重要的表!AF303</f>
        <v>3543</v>
      </c>
      <c r="N1250" s="1">
        <f>最重要的表!AG303</f>
        <v>1699</v>
      </c>
      <c r="O1250" s="1">
        <f>最重要的表!AH303</f>
        <v>130</v>
      </c>
      <c r="P1250" s="1">
        <f>最重要的表!AI303</f>
        <v>82</v>
      </c>
      <c r="Q1250" s="1">
        <f t="shared" si="100"/>
        <v>208292</v>
      </c>
      <c r="R1250" s="1">
        <f t="shared" si="101"/>
        <v>15938</v>
      </c>
      <c r="S1250" s="1">
        <f t="shared" si="102"/>
        <v>10021</v>
      </c>
      <c r="T1250" s="1">
        <v>43800</v>
      </c>
      <c r="U1250" s="1">
        <v>0</v>
      </c>
      <c r="V1250" s="1">
        <v>9200000</v>
      </c>
    </row>
    <row r="1251" spans="1:22" x14ac:dyDescent="0.25">
      <c r="A1251" s="11">
        <f t="shared" si="99"/>
        <v>41613</v>
      </c>
      <c r="B1251" s="1">
        <v>4</v>
      </c>
      <c r="C1251" s="1" t="s">
        <v>171</v>
      </c>
      <c r="D1251" s="1">
        <v>5</v>
      </c>
      <c r="E1251" s="1" t="s">
        <v>327</v>
      </c>
      <c r="F1251" s="1">
        <v>47</v>
      </c>
      <c r="G1251" s="1">
        <v>9</v>
      </c>
      <c r="H1251" s="1">
        <v>2</v>
      </c>
      <c r="I1251" s="1">
        <v>87</v>
      </c>
      <c r="K1251" s="1">
        <f>最重要的表!AD304</f>
        <v>77273</v>
      </c>
      <c r="L1251" s="1">
        <f>最重要的表!AE304</f>
        <v>5913</v>
      </c>
      <c r="M1251" s="1">
        <f>最重要的表!AF304</f>
        <v>3696</v>
      </c>
      <c r="N1251" s="1">
        <f>最重要的表!AG304</f>
        <v>1778</v>
      </c>
      <c r="O1251" s="1">
        <f>最重要的表!AH304</f>
        <v>136</v>
      </c>
      <c r="P1251" s="1">
        <f>最重要的表!AI304</f>
        <v>85</v>
      </c>
      <c r="Q1251" s="1">
        <f t="shared" si="100"/>
        <v>217735</v>
      </c>
      <c r="R1251" s="1">
        <f t="shared" si="101"/>
        <v>16657</v>
      </c>
      <c r="S1251" s="1">
        <f t="shared" si="102"/>
        <v>10411</v>
      </c>
      <c r="T1251" s="1">
        <v>44400</v>
      </c>
      <c r="U1251" s="1">
        <v>0</v>
      </c>
      <c r="V1251" s="1">
        <v>9300000</v>
      </c>
    </row>
    <row r="1252" spans="1:22" x14ac:dyDescent="0.25">
      <c r="A1252" s="11">
        <f t="shared" si="99"/>
        <v>41614</v>
      </c>
      <c r="B1252" s="1">
        <v>4</v>
      </c>
      <c r="C1252" s="1" t="s">
        <v>171</v>
      </c>
      <c r="D1252" s="1">
        <v>5</v>
      </c>
      <c r="E1252" s="1" t="s">
        <v>328</v>
      </c>
      <c r="F1252" s="1">
        <v>48</v>
      </c>
      <c r="G1252" s="1">
        <v>9</v>
      </c>
      <c r="H1252" s="1">
        <v>3</v>
      </c>
      <c r="I1252" s="1">
        <v>87</v>
      </c>
      <c r="K1252" s="1">
        <f>最重要的表!AD305</f>
        <v>80461</v>
      </c>
      <c r="L1252" s="1">
        <f>最重要的表!AE305</f>
        <v>6157</v>
      </c>
      <c r="M1252" s="1">
        <f>最重要的表!AF305</f>
        <v>3849</v>
      </c>
      <c r="N1252" s="1">
        <f>最重要的表!AG305</f>
        <v>1856</v>
      </c>
      <c r="O1252" s="1">
        <f>最重要的表!AH305</f>
        <v>142</v>
      </c>
      <c r="P1252" s="1">
        <f>最重要的表!AI305</f>
        <v>89</v>
      </c>
      <c r="Q1252" s="1">
        <f t="shared" si="100"/>
        <v>227085</v>
      </c>
      <c r="R1252" s="1">
        <f t="shared" si="101"/>
        <v>17375</v>
      </c>
      <c r="S1252" s="1">
        <f t="shared" si="102"/>
        <v>10880</v>
      </c>
      <c r="T1252" s="1">
        <v>45000</v>
      </c>
      <c r="U1252" s="1">
        <v>0</v>
      </c>
      <c r="V1252" s="1">
        <v>9400000</v>
      </c>
    </row>
    <row r="1253" spans="1:22" x14ac:dyDescent="0.25">
      <c r="A1253" s="11">
        <f t="shared" si="99"/>
        <v>41615</v>
      </c>
      <c r="B1253" s="1">
        <v>4</v>
      </c>
      <c r="C1253" s="1" t="s">
        <v>171</v>
      </c>
      <c r="D1253" s="1">
        <v>5</v>
      </c>
      <c r="E1253" s="1" t="s">
        <v>329</v>
      </c>
      <c r="F1253" s="1">
        <v>49</v>
      </c>
      <c r="G1253" s="1">
        <v>9</v>
      </c>
      <c r="H1253" s="1">
        <v>4</v>
      </c>
      <c r="I1253" s="1">
        <v>90</v>
      </c>
      <c r="K1253" s="1">
        <f>最重要的表!AD306</f>
        <v>83650</v>
      </c>
      <c r="L1253" s="1">
        <f>最重要的表!AE306</f>
        <v>6401</v>
      </c>
      <c r="M1253" s="1">
        <f>最重要的表!AF306</f>
        <v>4001</v>
      </c>
      <c r="N1253" s="1">
        <f>最重要的表!AG306</f>
        <v>1935</v>
      </c>
      <c r="O1253" s="1">
        <f>最重要的表!AH306</f>
        <v>148</v>
      </c>
      <c r="P1253" s="1">
        <f>最重要的表!AI306</f>
        <v>93</v>
      </c>
      <c r="Q1253" s="1">
        <f t="shared" si="100"/>
        <v>236515</v>
      </c>
      <c r="R1253" s="1">
        <f t="shared" si="101"/>
        <v>18093</v>
      </c>
      <c r="S1253" s="1">
        <f t="shared" si="102"/>
        <v>11348</v>
      </c>
      <c r="T1253" s="1">
        <v>45600</v>
      </c>
      <c r="U1253" s="1">
        <v>18</v>
      </c>
      <c r="V1253" s="1">
        <v>9500000</v>
      </c>
    </row>
    <row r="1254" spans="1:22" x14ac:dyDescent="0.25">
      <c r="A1254" s="11">
        <f t="shared" si="99"/>
        <v>41621</v>
      </c>
      <c r="B1254" s="1">
        <v>4</v>
      </c>
      <c r="C1254" s="1" t="s">
        <v>171</v>
      </c>
      <c r="D1254" s="1">
        <v>5</v>
      </c>
      <c r="E1254" s="1" t="s">
        <v>330</v>
      </c>
      <c r="F1254" s="1">
        <v>50</v>
      </c>
      <c r="G1254" s="1">
        <v>10</v>
      </c>
      <c r="H1254" s="1">
        <v>0</v>
      </c>
      <c r="I1254" s="1">
        <v>0</v>
      </c>
      <c r="K1254" s="6">
        <f>最重要的表!AD307</f>
        <v>92157</v>
      </c>
      <c r="L1254" s="7">
        <f>最重要的表!AE307</f>
        <v>7052</v>
      </c>
      <c r="M1254" s="8">
        <f>最重要的表!AF307</f>
        <v>4408</v>
      </c>
      <c r="N1254" s="6">
        <f>最重要的表!AG307</f>
        <v>2118</v>
      </c>
      <c r="O1254" s="7">
        <f>最重要的表!AH307</f>
        <v>162</v>
      </c>
      <c r="P1254" s="8">
        <f>最重要的表!AI307</f>
        <v>102</v>
      </c>
      <c r="Q1254" s="6">
        <f t="shared" si="100"/>
        <v>259479</v>
      </c>
      <c r="R1254" s="7">
        <f t="shared" si="101"/>
        <v>19850</v>
      </c>
      <c r="S1254" s="8">
        <f t="shared" si="102"/>
        <v>12466</v>
      </c>
      <c r="T1254" s="1">
        <v>0</v>
      </c>
      <c r="U1254" s="1">
        <v>0</v>
      </c>
      <c r="V1254" s="1">
        <v>0</v>
      </c>
    </row>
    <row r="1255" spans="1:22" x14ac:dyDescent="0.25">
      <c r="A1255" s="1">
        <f>A949+10000</f>
        <v>51011</v>
      </c>
      <c r="B1255" s="1">
        <v>5</v>
      </c>
      <c r="C1255" s="1" t="s">
        <v>178</v>
      </c>
      <c r="D1255" s="1">
        <v>18</v>
      </c>
      <c r="E1255" s="1" t="s">
        <v>40</v>
      </c>
      <c r="F1255" s="1">
        <v>0</v>
      </c>
      <c r="G1255" s="1">
        <v>0</v>
      </c>
      <c r="H1255" s="1">
        <v>0</v>
      </c>
      <c r="I1255" s="1">
        <v>1</v>
      </c>
      <c r="J1255" s="1">
        <v>0</v>
      </c>
      <c r="K1255" s="6">
        <f>ROUNDUP(最重要的表!AL2/1.1,0)</f>
        <v>29228</v>
      </c>
      <c r="L1255" s="6">
        <f>ROUNDUP(最重要的表!AM2/1.1,0)</f>
        <v>1754</v>
      </c>
      <c r="M1255" s="6">
        <f>ROUNDUP(最重要的表!AN2/1.1,0)</f>
        <v>1404</v>
      </c>
      <c r="N1255" s="6">
        <f>ROUNDUP(最重要的表!AO2/1.1,0)</f>
        <v>455</v>
      </c>
      <c r="O1255" s="6">
        <f>ROUNDUP(最重要的表!AP2/1.1,0)</f>
        <v>28</v>
      </c>
      <c r="P1255" s="6">
        <f>ROUNDUP(最重要的表!AQ2/1.1,0)</f>
        <v>22</v>
      </c>
      <c r="Q1255" s="6">
        <f t="shared" si="100"/>
        <v>65173</v>
      </c>
      <c r="R1255" s="7">
        <f t="shared" si="101"/>
        <v>3966</v>
      </c>
      <c r="S1255" s="8">
        <f t="shared" si="102"/>
        <v>3142</v>
      </c>
      <c r="T1255" s="6">
        <v>50</v>
      </c>
      <c r="U1255" s="7">
        <v>0</v>
      </c>
      <c r="V1255" s="8">
        <v>9000</v>
      </c>
    </row>
    <row r="1256" spans="1:22" x14ac:dyDescent="0.25">
      <c r="A1256" s="1">
        <f>A950+10000</f>
        <v>51012</v>
      </c>
      <c r="B1256" s="1">
        <v>5</v>
      </c>
      <c r="C1256" s="1" t="s">
        <v>178</v>
      </c>
      <c r="D1256" s="1">
        <v>18</v>
      </c>
      <c r="E1256" s="1" t="s">
        <v>97</v>
      </c>
      <c r="F1256" s="1">
        <v>1</v>
      </c>
      <c r="G1256" s="1">
        <v>0</v>
      </c>
      <c r="H1256" s="1">
        <v>1</v>
      </c>
      <c r="I1256" s="1">
        <v>5</v>
      </c>
      <c r="J1256" s="1">
        <v>0</v>
      </c>
      <c r="K1256" s="6">
        <f>ROUNDUP(最重要的表!AL3/1.1,0)</f>
        <v>30561</v>
      </c>
      <c r="L1256" s="6">
        <f>ROUNDUP(最重要的表!AM3/1.1,0)</f>
        <v>1834</v>
      </c>
      <c r="M1256" s="6">
        <f>ROUNDUP(最重要的表!AN3/1.1,0)</f>
        <v>1468</v>
      </c>
      <c r="N1256" s="6">
        <f>ROUNDUP(最重要的表!AO3/1.1,0)</f>
        <v>470</v>
      </c>
      <c r="O1256" s="6">
        <f>ROUNDUP(最重要的表!AP3/1.1,0)</f>
        <v>29</v>
      </c>
      <c r="P1256" s="6">
        <f>ROUNDUP(最重要的表!AQ3/1.1,0)</f>
        <v>23</v>
      </c>
      <c r="Q1256" s="1">
        <f t="shared" si="100"/>
        <v>67691</v>
      </c>
      <c r="R1256" s="1">
        <f t="shared" si="101"/>
        <v>4125</v>
      </c>
      <c r="S1256" s="1">
        <f t="shared" si="102"/>
        <v>3285</v>
      </c>
      <c r="T1256" s="1">
        <v>180</v>
      </c>
      <c r="U1256" s="1">
        <v>0</v>
      </c>
      <c r="V1256" s="1">
        <v>25000</v>
      </c>
    </row>
    <row r="1257" spans="1:22" x14ac:dyDescent="0.25">
      <c r="A1257" s="1">
        <f>A951+10000</f>
        <v>51013</v>
      </c>
      <c r="B1257" s="1">
        <v>5</v>
      </c>
      <c r="C1257" s="1" t="s">
        <v>178</v>
      </c>
      <c r="D1257" s="1">
        <v>18</v>
      </c>
      <c r="E1257" s="1" t="s">
        <v>98</v>
      </c>
      <c r="F1257" s="1">
        <v>2</v>
      </c>
      <c r="G1257" s="1">
        <v>0</v>
      </c>
      <c r="H1257" s="1">
        <v>2</v>
      </c>
      <c r="I1257" s="1">
        <v>5</v>
      </c>
      <c r="J1257" s="1">
        <v>0</v>
      </c>
      <c r="K1257" s="6">
        <f>ROUNDUP(最重要的表!AL4/1.1,0)</f>
        <v>31880</v>
      </c>
      <c r="L1257" s="6">
        <f>ROUNDUP(最重要的表!AM4/1.1,0)</f>
        <v>1913</v>
      </c>
      <c r="M1257" s="6">
        <f>ROUNDUP(最重要的表!AN4/1.1,0)</f>
        <v>1531</v>
      </c>
      <c r="N1257" s="6">
        <f>ROUNDUP(最重要的表!AO4/1.1,0)</f>
        <v>500</v>
      </c>
      <c r="O1257" s="6">
        <f>ROUNDUP(最重要的表!AP4/1.1,0)</f>
        <v>30</v>
      </c>
      <c r="P1257" s="6">
        <f>ROUNDUP(最重要的表!AQ4/1.1,0)</f>
        <v>25</v>
      </c>
      <c r="Q1257" s="1">
        <f t="shared" si="100"/>
        <v>71380</v>
      </c>
      <c r="R1257" s="1">
        <f t="shared" si="101"/>
        <v>4283</v>
      </c>
      <c r="S1257" s="1">
        <f t="shared" si="102"/>
        <v>3506</v>
      </c>
      <c r="T1257" s="1">
        <v>350</v>
      </c>
      <c r="U1257" s="1">
        <v>0</v>
      </c>
      <c r="V1257" s="1">
        <v>43000</v>
      </c>
    </row>
    <row r="1258" spans="1:22" x14ac:dyDescent="0.25">
      <c r="A1258" s="1">
        <f>A952+10000</f>
        <v>51014</v>
      </c>
      <c r="B1258" s="1">
        <v>5</v>
      </c>
      <c r="C1258" s="1" t="s">
        <v>178</v>
      </c>
      <c r="D1258" s="1">
        <v>18</v>
      </c>
      <c r="E1258" s="1" t="s">
        <v>150</v>
      </c>
      <c r="F1258" s="1">
        <v>3</v>
      </c>
      <c r="G1258" s="1">
        <v>0</v>
      </c>
      <c r="H1258" s="1">
        <v>3</v>
      </c>
      <c r="I1258" s="1">
        <v>5</v>
      </c>
      <c r="J1258" s="1">
        <v>0</v>
      </c>
      <c r="K1258" s="6">
        <f>ROUNDUP(最重要的表!AL5/1.1,0)</f>
        <v>33213</v>
      </c>
      <c r="L1258" s="6">
        <f>ROUNDUP(最重要的表!AM5/1.1,0)</f>
        <v>1993</v>
      </c>
      <c r="M1258" s="6">
        <f>ROUNDUP(最重要的表!AN5/1.1,0)</f>
        <v>1595</v>
      </c>
      <c r="N1258" s="6">
        <f>ROUNDUP(最重要的表!AO5/1.1,0)</f>
        <v>516</v>
      </c>
      <c r="O1258" s="6">
        <f>ROUNDUP(最重要的表!AP5/1.1,0)</f>
        <v>31</v>
      </c>
      <c r="P1258" s="6">
        <f>ROUNDUP(最重要的表!AQ5/1.1,0)</f>
        <v>26</v>
      </c>
      <c r="Q1258" s="1">
        <f t="shared" si="100"/>
        <v>73977</v>
      </c>
      <c r="R1258" s="1">
        <f t="shared" si="101"/>
        <v>4442</v>
      </c>
      <c r="S1258" s="1">
        <f t="shared" si="102"/>
        <v>3649</v>
      </c>
      <c r="T1258" s="1">
        <v>600</v>
      </c>
      <c r="U1258" s="1">
        <v>0</v>
      </c>
      <c r="V1258" s="1">
        <v>67000</v>
      </c>
    </row>
    <row r="1259" spans="1:22" x14ac:dyDescent="0.25">
      <c r="A1259" s="1">
        <f>A953+10000</f>
        <v>51015</v>
      </c>
      <c r="B1259" s="1">
        <v>5</v>
      </c>
      <c r="C1259" s="1" t="s">
        <v>178</v>
      </c>
      <c r="D1259" s="1">
        <v>18</v>
      </c>
      <c r="E1259" s="1" t="s">
        <v>151</v>
      </c>
      <c r="F1259" s="1">
        <v>4</v>
      </c>
      <c r="G1259" s="1">
        <v>0</v>
      </c>
      <c r="H1259" s="1">
        <v>4</v>
      </c>
      <c r="I1259" s="1">
        <v>20</v>
      </c>
      <c r="J1259" s="1">
        <v>5</v>
      </c>
      <c r="K1259" s="6">
        <f>ROUNDUP(最重要的表!AL6/1.1,0)</f>
        <v>34531</v>
      </c>
      <c r="L1259" s="6">
        <f>ROUNDUP(最重要的表!AM6/1.1,0)</f>
        <v>2072</v>
      </c>
      <c r="M1259" s="6">
        <f>ROUNDUP(最重要的表!AN6/1.1,0)</f>
        <v>1659</v>
      </c>
      <c r="N1259" s="6">
        <f>ROUNDUP(最重要的表!AO6/1.1,0)</f>
        <v>531</v>
      </c>
      <c r="O1259" s="6">
        <f>ROUNDUP(最重要的表!AP6/1.1,0)</f>
        <v>32</v>
      </c>
      <c r="P1259" s="6">
        <f>ROUNDUP(最重要的表!AQ6/1.1,0)</f>
        <v>26</v>
      </c>
      <c r="Q1259" s="1">
        <f t="shared" si="100"/>
        <v>76480</v>
      </c>
      <c r="R1259" s="1">
        <f t="shared" si="101"/>
        <v>4600</v>
      </c>
      <c r="S1259" s="1">
        <f t="shared" si="102"/>
        <v>3713</v>
      </c>
      <c r="T1259" s="1">
        <v>1000</v>
      </c>
      <c r="U1259" s="1">
        <v>0</v>
      </c>
      <c r="V1259" s="1">
        <v>100000</v>
      </c>
    </row>
    <row r="1260" spans="1:22" x14ac:dyDescent="0.25">
      <c r="A1260" s="1">
        <f>A1255+10</f>
        <v>51021</v>
      </c>
      <c r="B1260" s="1">
        <v>5</v>
      </c>
      <c r="C1260" s="1" t="s">
        <v>178</v>
      </c>
      <c r="D1260" s="1">
        <v>18</v>
      </c>
      <c r="E1260" s="1" t="s">
        <v>41</v>
      </c>
      <c r="F1260" s="1">
        <v>5</v>
      </c>
      <c r="G1260" s="1">
        <v>1</v>
      </c>
      <c r="H1260" s="1">
        <v>0</v>
      </c>
      <c r="I1260" s="1">
        <v>20</v>
      </c>
      <c r="J1260" s="1">
        <v>5</v>
      </c>
      <c r="K1260" s="6">
        <f>ROUNDUP(最重要的表!AL7/1.1,0)</f>
        <v>38000</v>
      </c>
      <c r="L1260" s="6">
        <f>ROUNDUP(最重要的表!AM7/1.1,0)</f>
        <v>2280</v>
      </c>
      <c r="M1260" s="6">
        <f>ROUNDUP(最重要的表!AN7/1.1,0)</f>
        <v>1825</v>
      </c>
      <c r="N1260" s="6">
        <f>ROUNDUP(最重要的表!AO7/1.1,0)</f>
        <v>577</v>
      </c>
      <c r="O1260" s="6">
        <f>ROUNDUP(最重要的表!AP7/1.1,0)</f>
        <v>35</v>
      </c>
      <c r="P1260" s="6">
        <f>ROUNDUP(最重要的表!AQ7/1.1,0)</f>
        <v>29</v>
      </c>
      <c r="Q1260" s="6">
        <f t="shared" si="100"/>
        <v>83583</v>
      </c>
      <c r="R1260" s="7">
        <f t="shared" si="101"/>
        <v>5045</v>
      </c>
      <c r="S1260" s="8">
        <f t="shared" si="102"/>
        <v>4116</v>
      </c>
      <c r="T1260" s="6">
        <v>1500</v>
      </c>
      <c r="U1260" s="7">
        <v>0</v>
      </c>
      <c r="V1260" s="8">
        <v>140000</v>
      </c>
    </row>
    <row r="1261" spans="1:22" x14ac:dyDescent="0.25">
      <c r="A1261" s="1">
        <f t="shared" ref="A1261:A1324" si="103">A1256+10</f>
        <v>51022</v>
      </c>
      <c r="B1261" s="1">
        <v>5</v>
      </c>
      <c r="C1261" s="1" t="s">
        <v>178</v>
      </c>
      <c r="D1261" s="1">
        <v>18</v>
      </c>
      <c r="E1261" s="1" t="s">
        <v>99</v>
      </c>
      <c r="F1261" s="1">
        <v>6</v>
      </c>
      <c r="G1261" s="1">
        <v>1</v>
      </c>
      <c r="H1261" s="1">
        <v>1</v>
      </c>
      <c r="I1261" s="1">
        <v>20</v>
      </c>
      <c r="J1261" s="1">
        <v>5</v>
      </c>
      <c r="K1261" s="6">
        <f>ROUNDUP(最重要的表!AL8/1.1,0)</f>
        <v>39607</v>
      </c>
      <c r="L1261" s="6">
        <f>ROUNDUP(最重要的表!AM8/1.1,0)</f>
        <v>2377</v>
      </c>
      <c r="M1261" s="6">
        <f>ROUNDUP(最重要的表!AN8/1.1,0)</f>
        <v>1902</v>
      </c>
      <c r="N1261" s="6">
        <f>ROUNDUP(最重要的表!AO8/1.1,0)</f>
        <v>622</v>
      </c>
      <c r="O1261" s="6">
        <f>ROUNDUP(最重要的表!AP8/1.1,0)</f>
        <v>38</v>
      </c>
      <c r="P1261" s="6">
        <f>ROUNDUP(最重要的表!AQ8/1.1,0)</f>
        <v>30</v>
      </c>
      <c r="Q1261" s="1">
        <f t="shared" si="100"/>
        <v>88745</v>
      </c>
      <c r="R1261" s="1">
        <f t="shared" si="101"/>
        <v>5379</v>
      </c>
      <c r="S1261" s="1">
        <f t="shared" si="102"/>
        <v>4272</v>
      </c>
      <c r="T1261" s="1">
        <v>2500</v>
      </c>
      <c r="U1261" s="1">
        <v>0</v>
      </c>
      <c r="V1261" s="1">
        <v>210000</v>
      </c>
    </row>
    <row r="1262" spans="1:22" x14ac:dyDescent="0.25">
      <c r="A1262" s="1">
        <f t="shared" si="103"/>
        <v>51023</v>
      </c>
      <c r="B1262" s="1">
        <v>5</v>
      </c>
      <c r="C1262" s="1" t="s">
        <v>178</v>
      </c>
      <c r="D1262" s="1">
        <v>18</v>
      </c>
      <c r="E1262" s="1" t="s">
        <v>100</v>
      </c>
      <c r="F1262" s="1">
        <v>7</v>
      </c>
      <c r="G1262" s="1">
        <v>1</v>
      </c>
      <c r="H1262" s="1">
        <v>2</v>
      </c>
      <c r="I1262" s="1">
        <v>20</v>
      </c>
      <c r="J1262" s="1">
        <v>5</v>
      </c>
      <c r="K1262" s="6">
        <f>ROUNDUP(最重要的表!AL9/1.1,0)</f>
        <v>41198</v>
      </c>
      <c r="L1262" s="6">
        <f>ROUNDUP(最重要的表!AM9/1.1,0)</f>
        <v>2472</v>
      </c>
      <c r="M1262" s="6">
        <f>ROUNDUP(最重要的表!AN9/1.1,0)</f>
        <v>1979</v>
      </c>
      <c r="N1262" s="6">
        <f>ROUNDUP(最重要的表!AO9/1.1,0)</f>
        <v>652</v>
      </c>
      <c r="O1262" s="6">
        <f>ROUNDUP(最重要的表!AP9/1.1,0)</f>
        <v>40</v>
      </c>
      <c r="P1262" s="6">
        <f>ROUNDUP(最重要的表!AQ9/1.1,0)</f>
        <v>32</v>
      </c>
      <c r="Q1262" s="1">
        <f t="shared" si="100"/>
        <v>92706</v>
      </c>
      <c r="R1262" s="1">
        <f t="shared" si="101"/>
        <v>5632</v>
      </c>
      <c r="S1262" s="1">
        <f t="shared" si="102"/>
        <v>4507</v>
      </c>
      <c r="T1262" s="1">
        <v>3500</v>
      </c>
      <c r="U1262" s="1">
        <v>0</v>
      </c>
      <c r="V1262" s="1">
        <v>270000</v>
      </c>
    </row>
    <row r="1263" spans="1:22" x14ac:dyDescent="0.25">
      <c r="A1263" s="1">
        <f t="shared" si="103"/>
        <v>51024</v>
      </c>
      <c r="B1263" s="1">
        <v>5</v>
      </c>
      <c r="C1263" s="1" t="s">
        <v>178</v>
      </c>
      <c r="D1263" s="1">
        <v>18</v>
      </c>
      <c r="E1263" s="1" t="s">
        <v>101</v>
      </c>
      <c r="F1263" s="1">
        <v>8</v>
      </c>
      <c r="G1263" s="1">
        <v>1</v>
      </c>
      <c r="H1263" s="1">
        <v>3</v>
      </c>
      <c r="I1263" s="1">
        <v>20</v>
      </c>
      <c r="J1263" s="1">
        <v>5</v>
      </c>
      <c r="K1263" s="6">
        <f>ROUNDUP(最重要的表!AL10/1.1,0)</f>
        <v>42804</v>
      </c>
      <c r="L1263" s="6">
        <f>ROUNDUP(最重要的表!AM10/1.1,0)</f>
        <v>2569</v>
      </c>
      <c r="M1263" s="6">
        <f>ROUNDUP(最重要的表!AN10/1.1,0)</f>
        <v>2055</v>
      </c>
      <c r="N1263" s="6">
        <f>ROUNDUP(最重要的表!AO10/1.1,0)</f>
        <v>682</v>
      </c>
      <c r="O1263" s="6">
        <f>ROUNDUP(最重要的表!AP10/1.1,0)</f>
        <v>41</v>
      </c>
      <c r="P1263" s="6">
        <f>ROUNDUP(最重要的表!AQ10/1.1,0)</f>
        <v>33</v>
      </c>
      <c r="Q1263" s="1">
        <f t="shared" si="100"/>
        <v>96682</v>
      </c>
      <c r="R1263" s="1">
        <f t="shared" si="101"/>
        <v>5808</v>
      </c>
      <c r="S1263" s="1">
        <f t="shared" si="102"/>
        <v>4662</v>
      </c>
      <c r="T1263" s="1">
        <v>5000</v>
      </c>
      <c r="U1263" s="1">
        <v>0</v>
      </c>
      <c r="V1263" s="1">
        <v>360000</v>
      </c>
    </row>
    <row r="1264" spans="1:22" x14ac:dyDescent="0.25">
      <c r="A1264" s="1">
        <f t="shared" si="103"/>
        <v>51025</v>
      </c>
      <c r="B1264" s="1">
        <v>5</v>
      </c>
      <c r="C1264" s="1" t="s">
        <v>178</v>
      </c>
      <c r="D1264" s="1">
        <v>18</v>
      </c>
      <c r="E1264" s="1" t="s">
        <v>102</v>
      </c>
      <c r="F1264" s="1">
        <v>9</v>
      </c>
      <c r="G1264" s="1">
        <v>1</v>
      </c>
      <c r="H1264" s="1">
        <v>4</v>
      </c>
      <c r="I1264" s="1">
        <v>30</v>
      </c>
      <c r="J1264" s="1">
        <v>15</v>
      </c>
      <c r="K1264" s="6">
        <f>ROUNDUP(最重要的表!AL11/1.1,0)</f>
        <v>44410</v>
      </c>
      <c r="L1264" s="6">
        <f>ROUNDUP(最重要的表!AM11/1.1,0)</f>
        <v>2665</v>
      </c>
      <c r="M1264" s="6">
        <f>ROUNDUP(最重要的表!AN11/1.1,0)</f>
        <v>2132</v>
      </c>
      <c r="N1264" s="6">
        <f>ROUNDUP(最重要的表!AO11/1.1,0)</f>
        <v>713</v>
      </c>
      <c r="O1264" s="6">
        <f>ROUNDUP(最重要的表!AP11/1.1,0)</f>
        <v>43</v>
      </c>
      <c r="P1264" s="6">
        <f>ROUNDUP(最重要的表!AQ11/1.1,0)</f>
        <v>35</v>
      </c>
      <c r="Q1264" s="1">
        <f t="shared" si="100"/>
        <v>100737</v>
      </c>
      <c r="R1264" s="1">
        <f t="shared" si="101"/>
        <v>6062</v>
      </c>
      <c r="S1264" s="1">
        <f t="shared" si="102"/>
        <v>4897</v>
      </c>
      <c r="T1264" s="1">
        <v>6500</v>
      </c>
      <c r="U1264" s="1">
        <v>0</v>
      </c>
      <c r="V1264" s="1">
        <v>450000</v>
      </c>
    </row>
    <row r="1265" spans="1:22" x14ac:dyDescent="0.25">
      <c r="A1265" s="1">
        <f t="shared" si="103"/>
        <v>51031</v>
      </c>
      <c r="B1265" s="1">
        <v>5</v>
      </c>
      <c r="C1265" s="1" t="s">
        <v>178</v>
      </c>
      <c r="D1265" s="1">
        <v>18</v>
      </c>
      <c r="E1265" s="1" t="s">
        <v>42</v>
      </c>
      <c r="F1265" s="1">
        <v>10</v>
      </c>
      <c r="G1265" s="1">
        <v>2</v>
      </c>
      <c r="H1265" s="1">
        <v>0</v>
      </c>
      <c r="I1265" s="1">
        <v>30</v>
      </c>
      <c r="J1265" s="1">
        <v>15</v>
      </c>
      <c r="K1265" s="6">
        <f>ROUNDUP(最重要的表!AL12/1.1,0)</f>
        <v>48652</v>
      </c>
      <c r="L1265" s="6">
        <f>ROUNDUP(最重要的表!AM12/1.1,0)</f>
        <v>2920</v>
      </c>
      <c r="M1265" s="6">
        <f>ROUNDUP(最重要的表!AN12/1.1,0)</f>
        <v>2336</v>
      </c>
      <c r="N1265" s="6">
        <f>ROUNDUP(最重要的表!AO12/1.1,0)</f>
        <v>743</v>
      </c>
      <c r="O1265" s="6">
        <f>ROUNDUP(最重要的表!AP12/1.1,0)</f>
        <v>45</v>
      </c>
      <c r="P1265" s="6">
        <f>ROUNDUP(最重要的表!AQ12/1.1,0)</f>
        <v>37</v>
      </c>
      <c r="Q1265" s="6">
        <f t="shared" si="100"/>
        <v>107349</v>
      </c>
      <c r="R1265" s="7">
        <f t="shared" si="101"/>
        <v>6475</v>
      </c>
      <c r="S1265" s="8">
        <f t="shared" si="102"/>
        <v>5259</v>
      </c>
      <c r="T1265" s="6">
        <v>7500</v>
      </c>
      <c r="U1265" s="7">
        <v>0</v>
      </c>
      <c r="V1265" s="8">
        <v>580000</v>
      </c>
    </row>
    <row r="1266" spans="1:22" x14ac:dyDescent="0.25">
      <c r="A1266" s="1">
        <f t="shared" si="103"/>
        <v>51032</v>
      </c>
      <c r="B1266" s="1">
        <v>5</v>
      </c>
      <c r="C1266" s="1" t="s">
        <v>178</v>
      </c>
      <c r="D1266" s="1">
        <v>18</v>
      </c>
      <c r="E1266" s="1" t="s">
        <v>103</v>
      </c>
      <c r="F1266" s="1">
        <v>11</v>
      </c>
      <c r="G1266" s="1">
        <v>2</v>
      </c>
      <c r="H1266" s="1">
        <v>1</v>
      </c>
      <c r="I1266" s="1">
        <v>30</v>
      </c>
      <c r="J1266" s="1">
        <v>15</v>
      </c>
      <c r="K1266" s="6">
        <f>ROUNDUP(最重要的表!AL13/1.1,0)</f>
        <v>50850</v>
      </c>
      <c r="L1266" s="6">
        <f>ROUNDUP(最重要的表!AM13/1.1,0)</f>
        <v>3051</v>
      </c>
      <c r="M1266" s="6">
        <f>ROUNDUP(最重要的表!AN13/1.1,0)</f>
        <v>2441</v>
      </c>
      <c r="N1266" s="6">
        <f>ROUNDUP(最重要的表!AO13/1.1,0)</f>
        <v>789</v>
      </c>
      <c r="O1266" s="6">
        <f>ROUNDUP(最重要的表!AP13/1.1,0)</f>
        <v>48</v>
      </c>
      <c r="P1266" s="6">
        <f>ROUNDUP(最重要的表!AQ13/1.1,0)</f>
        <v>39</v>
      </c>
      <c r="Q1266" s="1">
        <f t="shared" si="100"/>
        <v>113181</v>
      </c>
      <c r="R1266" s="1">
        <f t="shared" si="101"/>
        <v>6843</v>
      </c>
      <c r="S1266" s="1">
        <f t="shared" si="102"/>
        <v>5522</v>
      </c>
      <c r="T1266" s="1">
        <v>8500</v>
      </c>
      <c r="U1266" s="1">
        <v>0</v>
      </c>
      <c r="V1266" s="1">
        <v>730000</v>
      </c>
    </row>
    <row r="1267" spans="1:22" x14ac:dyDescent="0.25">
      <c r="A1267" s="1">
        <f t="shared" si="103"/>
        <v>51033</v>
      </c>
      <c r="B1267" s="1">
        <v>5</v>
      </c>
      <c r="C1267" s="1" t="s">
        <v>178</v>
      </c>
      <c r="D1267" s="1">
        <v>18</v>
      </c>
      <c r="E1267" s="1" t="s">
        <v>104</v>
      </c>
      <c r="F1267" s="1">
        <v>12</v>
      </c>
      <c r="G1267" s="1">
        <v>2</v>
      </c>
      <c r="H1267" s="1">
        <v>2</v>
      </c>
      <c r="I1267" s="1">
        <v>30</v>
      </c>
      <c r="J1267" s="1">
        <v>15</v>
      </c>
      <c r="K1267" s="6">
        <f>ROUNDUP(最重要的表!AL14/1.1,0)</f>
        <v>53046</v>
      </c>
      <c r="L1267" s="6">
        <f>ROUNDUP(最重要的表!AM14/1.1,0)</f>
        <v>3183</v>
      </c>
      <c r="M1267" s="6">
        <f>ROUNDUP(最重要的表!AN14/1.1,0)</f>
        <v>2547</v>
      </c>
      <c r="N1267" s="6">
        <f>ROUNDUP(最重要的表!AO14/1.1,0)</f>
        <v>834</v>
      </c>
      <c r="O1267" s="6">
        <f>ROUNDUP(最重要的表!AP14/1.1,0)</f>
        <v>50</v>
      </c>
      <c r="P1267" s="6">
        <f>ROUNDUP(最重要的表!AQ14/1.1,0)</f>
        <v>40</v>
      </c>
      <c r="Q1267" s="1">
        <f t="shared" si="100"/>
        <v>118932</v>
      </c>
      <c r="R1267" s="1">
        <f t="shared" si="101"/>
        <v>7133</v>
      </c>
      <c r="S1267" s="1">
        <f t="shared" si="102"/>
        <v>5707</v>
      </c>
      <c r="T1267" s="1">
        <v>9000</v>
      </c>
      <c r="U1267" s="1">
        <v>0</v>
      </c>
      <c r="V1267" s="1">
        <v>870000</v>
      </c>
    </row>
    <row r="1268" spans="1:22" x14ac:dyDescent="0.25">
      <c r="A1268" s="1">
        <f t="shared" si="103"/>
        <v>51034</v>
      </c>
      <c r="B1268" s="1">
        <v>5</v>
      </c>
      <c r="C1268" s="1" t="s">
        <v>178</v>
      </c>
      <c r="D1268" s="1">
        <v>18</v>
      </c>
      <c r="E1268" s="1" t="s">
        <v>105</v>
      </c>
      <c r="F1268" s="1">
        <v>13</v>
      </c>
      <c r="G1268" s="1">
        <v>2</v>
      </c>
      <c r="H1268" s="1">
        <v>3</v>
      </c>
      <c r="I1268" s="1">
        <v>30</v>
      </c>
      <c r="J1268" s="1">
        <v>15</v>
      </c>
      <c r="K1268" s="6">
        <f>ROUNDUP(最重要的表!AL15/1.1,0)</f>
        <v>55243</v>
      </c>
      <c r="L1268" s="6">
        <f>ROUNDUP(最重要的表!AM15/1.1,0)</f>
        <v>3315</v>
      </c>
      <c r="M1268" s="6">
        <f>ROUNDUP(最重要的表!AN15/1.1,0)</f>
        <v>2652</v>
      </c>
      <c r="N1268" s="6">
        <f>ROUNDUP(最重要的表!AO15/1.1,0)</f>
        <v>880</v>
      </c>
      <c r="O1268" s="6">
        <f>ROUNDUP(最重要的表!AP15/1.1,0)</f>
        <v>53</v>
      </c>
      <c r="P1268" s="6">
        <f>ROUNDUP(最重要的表!AQ15/1.1,0)</f>
        <v>43</v>
      </c>
      <c r="Q1268" s="1">
        <f t="shared" si="100"/>
        <v>124763</v>
      </c>
      <c r="R1268" s="1">
        <f t="shared" si="101"/>
        <v>7502</v>
      </c>
      <c r="S1268" s="1">
        <f t="shared" si="102"/>
        <v>6049</v>
      </c>
      <c r="T1268" s="1">
        <v>10000</v>
      </c>
      <c r="U1268" s="1">
        <v>0</v>
      </c>
      <c r="V1268" s="1">
        <v>1050000</v>
      </c>
    </row>
    <row r="1269" spans="1:22" x14ac:dyDescent="0.25">
      <c r="A1269" s="1">
        <f t="shared" si="103"/>
        <v>51035</v>
      </c>
      <c r="B1269" s="1">
        <v>5</v>
      </c>
      <c r="C1269" s="1" t="s">
        <v>178</v>
      </c>
      <c r="D1269" s="1">
        <v>18</v>
      </c>
      <c r="E1269" s="1" t="s">
        <v>106</v>
      </c>
      <c r="F1269" s="1">
        <v>14</v>
      </c>
      <c r="G1269" s="1">
        <v>2</v>
      </c>
      <c r="H1269" s="1">
        <v>4</v>
      </c>
      <c r="I1269" s="1">
        <v>40</v>
      </c>
      <c r="J1269" s="1">
        <v>35</v>
      </c>
      <c r="K1269" s="6">
        <f>ROUNDUP(最重要的表!AL16/1.1,0)</f>
        <v>57440</v>
      </c>
      <c r="L1269" s="6">
        <f>ROUNDUP(最重要的表!AM16/1.1,0)</f>
        <v>3447</v>
      </c>
      <c r="M1269" s="6">
        <f>ROUNDUP(最重要的表!AN16/1.1,0)</f>
        <v>2758</v>
      </c>
      <c r="N1269" s="6">
        <f>ROUNDUP(最重要的表!AO16/1.1,0)</f>
        <v>925</v>
      </c>
      <c r="O1269" s="6">
        <f>ROUNDUP(最重要的表!AP16/1.1,0)</f>
        <v>56</v>
      </c>
      <c r="P1269" s="6">
        <f>ROUNDUP(最重要的表!AQ16/1.1,0)</f>
        <v>45</v>
      </c>
      <c r="Q1269" s="1">
        <f t="shared" si="100"/>
        <v>130515</v>
      </c>
      <c r="R1269" s="1">
        <f t="shared" si="101"/>
        <v>7871</v>
      </c>
      <c r="S1269" s="1">
        <f t="shared" si="102"/>
        <v>6313</v>
      </c>
      <c r="T1269" s="1">
        <v>11500</v>
      </c>
      <c r="U1269" s="1">
        <v>0</v>
      </c>
      <c r="V1269" s="1">
        <v>1270000</v>
      </c>
    </row>
    <row r="1270" spans="1:22" x14ac:dyDescent="0.25">
      <c r="A1270" s="1">
        <f t="shared" si="103"/>
        <v>51041</v>
      </c>
      <c r="B1270" s="1">
        <v>5</v>
      </c>
      <c r="C1270" s="1" t="s">
        <v>178</v>
      </c>
      <c r="D1270" s="1">
        <v>18</v>
      </c>
      <c r="E1270" s="1" t="s">
        <v>43</v>
      </c>
      <c r="F1270" s="1">
        <v>15</v>
      </c>
      <c r="G1270" s="1">
        <v>3</v>
      </c>
      <c r="H1270" s="1">
        <v>0</v>
      </c>
      <c r="I1270" s="1">
        <v>40</v>
      </c>
      <c r="J1270" s="1">
        <v>35</v>
      </c>
      <c r="K1270" s="6">
        <f>ROUNDUP(最重要的表!AL17/1.1,0)</f>
        <v>63243</v>
      </c>
      <c r="L1270" s="6">
        <f>ROUNDUP(最重要的表!AM17/1.1,0)</f>
        <v>3795</v>
      </c>
      <c r="M1270" s="6">
        <f>ROUNDUP(最重要的表!AN17/1.1,0)</f>
        <v>3037</v>
      </c>
      <c r="N1270" s="6">
        <f>ROUNDUP(最重要的表!AO17/1.1,0)</f>
        <v>986</v>
      </c>
      <c r="O1270" s="6">
        <f>ROUNDUP(最重要的表!AP17/1.1,0)</f>
        <v>60</v>
      </c>
      <c r="P1270" s="6">
        <f>ROUNDUP(最重要的表!AQ17/1.1,0)</f>
        <v>48</v>
      </c>
      <c r="Q1270" s="6">
        <f t="shared" si="100"/>
        <v>141137</v>
      </c>
      <c r="R1270" s="7">
        <f t="shared" si="101"/>
        <v>8535</v>
      </c>
      <c r="S1270" s="8">
        <f t="shared" si="102"/>
        <v>6829</v>
      </c>
      <c r="T1270" s="6">
        <v>13500</v>
      </c>
      <c r="U1270" s="7">
        <v>0</v>
      </c>
      <c r="V1270" s="8">
        <v>1500000</v>
      </c>
    </row>
    <row r="1271" spans="1:22" x14ac:dyDescent="0.25">
      <c r="A1271" s="1">
        <f t="shared" si="103"/>
        <v>51042</v>
      </c>
      <c r="B1271" s="1">
        <v>5</v>
      </c>
      <c r="C1271" s="1" t="s">
        <v>178</v>
      </c>
      <c r="D1271" s="1">
        <v>18</v>
      </c>
      <c r="E1271" s="1" t="s">
        <v>181</v>
      </c>
      <c r="F1271" s="1">
        <v>16</v>
      </c>
      <c r="G1271" s="1">
        <v>3</v>
      </c>
      <c r="H1271" s="1">
        <v>1</v>
      </c>
      <c r="I1271" s="1">
        <v>40</v>
      </c>
      <c r="J1271" s="1">
        <v>35</v>
      </c>
      <c r="K1271" s="6">
        <f>ROUNDUP(最重要的表!AL18/1.1,0)</f>
        <v>67243</v>
      </c>
      <c r="L1271" s="6">
        <f>ROUNDUP(最重要的表!AM18/1.1,0)</f>
        <v>4035</v>
      </c>
      <c r="M1271" s="6">
        <f>ROUNDUP(最重要的表!AN18/1.1,0)</f>
        <v>3229</v>
      </c>
      <c r="N1271" s="6">
        <f>ROUNDUP(最重要的表!AO18/1.1,0)</f>
        <v>1046</v>
      </c>
      <c r="O1271" s="6">
        <f>ROUNDUP(最重要的表!AP18/1.1,0)</f>
        <v>63</v>
      </c>
      <c r="P1271" s="6">
        <f>ROUNDUP(最重要的表!AQ18/1.1,0)</f>
        <v>51</v>
      </c>
      <c r="Q1271" s="1">
        <f t="shared" si="100"/>
        <v>149877</v>
      </c>
      <c r="R1271" s="1">
        <f t="shared" si="101"/>
        <v>9012</v>
      </c>
      <c r="S1271" s="1">
        <f t="shared" si="102"/>
        <v>7258</v>
      </c>
      <c r="T1271" s="1">
        <v>15000</v>
      </c>
      <c r="U1271" s="1">
        <v>0</v>
      </c>
      <c r="V1271" s="1">
        <v>1760000</v>
      </c>
    </row>
    <row r="1272" spans="1:22" x14ac:dyDescent="0.25">
      <c r="A1272" s="1">
        <f t="shared" si="103"/>
        <v>51043</v>
      </c>
      <c r="B1272" s="1">
        <v>5</v>
      </c>
      <c r="C1272" s="1" t="s">
        <v>178</v>
      </c>
      <c r="D1272" s="1">
        <v>18</v>
      </c>
      <c r="E1272" s="1" t="s">
        <v>182</v>
      </c>
      <c r="F1272" s="1">
        <v>17</v>
      </c>
      <c r="G1272" s="1">
        <v>3</v>
      </c>
      <c r="H1272" s="1">
        <v>2</v>
      </c>
      <c r="I1272" s="1">
        <v>40</v>
      </c>
      <c r="J1272" s="1">
        <v>35</v>
      </c>
      <c r="K1272" s="6">
        <f>ROUNDUP(最重要的表!AL19/1.1,0)</f>
        <v>71228</v>
      </c>
      <c r="L1272" s="6">
        <f>ROUNDUP(最重要的表!AM19/1.1,0)</f>
        <v>4274</v>
      </c>
      <c r="M1272" s="6">
        <f>ROUNDUP(最重要的表!AN19/1.1,0)</f>
        <v>3420</v>
      </c>
      <c r="N1272" s="6">
        <f>ROUNDUP(最重要的表!AO19/1.1,0)</f>
        <v>1107</v>
      </c>
      <c r="O1272" s="6">
        <f>ROUNDUP(最重要的表!AP19/1.1,0)</f>
        <v>67</v>
      </c>
      <c r="P1272" s="6">
        <f>ROUNDUP(最重要的表!AQ19/1.1,0)</f>
        <v>54</v>
      </c>
      <c r="Q1272" s="1">
        <f t="shared" si="100"/>
        <v>158681</v>
      </c>
      <c r="R1272" s="1">
        <f t="shared" si="101"/>
        <v>9567</v>
      </c>
      <c r="S1272" s="1">
        <f t="shared" si="102"/>
        <v>7686</v>
      </c>
      <c r="T1272" s="1">
        <v>17000</v>
      </c>
      <c r="U1272" s="1">
        <v>0</v>
      </c>
      <c r="V1272" s="1">
        <v>2000000</v>
      </c>
    </row>
    <row r="1273" spans="1:22" x14ac:dyDescent="0.25">
      <c r="A1273" s="1">
        <f t="shared" si="103"/>
        <v>51044</v>
      </c>
      <c r="B1273" s="1">
        <v>5</v>
      </c>
      <c r="C1273" s="1" t="s">
        <v>178</v>
      </c>
      <c r="D1273" s="1">
        <v>18</v>
      </c>
      <c r="E1273" s="1" t="s">
        <v>183</v>
      </c>
      <c r="F1273" s="1">
        <v>18</v>
      </c>
      <c r="G1273" s="1">
        <v>3</v>
      </c>
      <c r="H1273" s="1">
        <v>3</v>
      </c>
      <c r="I1273" s="1">
        <v>40</v>
      </c>
      <c r="J1273" s="1">
        <v>35</v>
      </c>
      <c r="K1273" s="6">
        <f>ROUNDUP(最重要的表!AL20/1.1,0)</f>
        <v>75228</v>
      </c>
      <c r="L1273" s="6">
        <f>ROUNDUP(最重要的表!AM20/1.1,0)</f>
        <v>4514</v>
      </c>
      <c r="M1273" s="6">
        <f>ROUNDUP(最重要的表!AN20/1.1,0)</f>
        <v>3611</v>
      </c>
      <c r="N1273" s="6">
        <f>ROUNDUP(最重要的表!AO20/1.1,0)</f>
        <v>1182</v>
      </c>
      <c r="O1273" s="6">
        <f>ROUNDUP(最重要的表!AP20/1.1,0)</f>
        <v>71</v>
      </c>
      <c r="P1273" s="6">
        <f>ROUNDUP(最重要的表!AQ20/1.1,0)</f>
        <v>58</v>
      </c>
      <c r="Q1273" s="1">
        <f t="shared" si="100"/>
        <v>168606</v>
      </c>
      <c r="R1273" s="1">
        <f t="shared" si="101"/>
        <v>10123</v>
      </c>
      <c r="S1273" s="1">
        <f t="shared" si="102"/>
        <v>8193</v>
      </c>
      <c r="T1273" s="1">
        <v>18500</v>
      </c>
      <c r="U1273" s="1">
        <v>0</v>
      </c>
      <c r="V1273" s="1">
        <v>2300000</v>
      </c>
    </row>
    <row r="1274" spans="1:22" x14ac:dyDescent="0.25">
      <c r="A1274" s="1">
        <f t="shared" si="103"/>
        <v>51045</v>
      </c>
      <c r="B1274" s="1">
        <v>5</v>
      </c>
      <c r="C1274" s="1" t="s">
        <v>178</v>
      </c>
      <c r="D1274" s="1">
        <v>18</v>
      </c>
      <c r="E1274" s="1" t="s">
        <v>184</v>
      </c>
      <c r="F1274" s="1">
        <v>19</v>
      </c>
      <c r="G1274" s="1">
        <v>3</v>
      </c>
      <c r="H1274" s="1">
        <v>4</v>
      </c>
      <c r="I1274" s="1">
        <v>50</v>
      </c>
      <c r="J1274" s="1">
        <v>45</v>
      </c>
      <c r="K1274" s="6">
        <f>ROUNDUP(最重要的表!AL21/1.1,0)</f>
        <v>79228</v>
      </c>
      <c r="L1274" s="6">
        <f>ROUNDUP(最重要的表!AM21/1.1,0)</f>
        <v>4754</v>
      </c>
      <c r="M1274" s="6">
        <f>ROUNDUP(最重要的表!AN21/1.1,0)</f>
        <v>3804</v>
      </c>
      <c r="N1274" s="6">
        <f>ROUNDUP(最重要的表!AO21/1.1,0)</f>
        <v>1243</v>
      </c>
      <c r="O1274" s="6">
        <f>ROUNDUP(最重要的表!AP21/1.1,0)</f>
        <v>75</v>
      </c>
      <c r="P1274" s="6">
        <f>ROUNDUP(最重要的表!AQ21/1.1,0)</f>
        <v>60</v>
      </c>
      <c r="Q1274" s="1">
        <f t="shared" si="100"/>
        <v>177425</v>
      </c>
      <c r="R1274" s="1">
        <f t="shared" si="101"/>
        <v>10679</v>
      </c>
      <c r="S1274" s="1">
        <f t="shared" si="102"/>
        <v>8544</v>
      </c>
      <c r="T1274" s="1">
        <v>21000</v>
      </c>
      <c r="U1274" s="1">
        <v>0</v>
      </c>
      <c r="V1274" s="1">
        <v>2600000</v>
      </c>
    </row>
    <row r="1275" spans="1:22" x14ac:dyDescent="0.25">
      <c r="A1275" s="1">
        <f t="shared" si="103"/>
        <v>51051</v>
      </c>
      <c r="B1275" s="1">
        <v>5</v>
      </c>
      <c r="C1275" s="1" t="s">
        <v>178</v>
      </c>
      <c r="D1275" s="1">
        <v>18</v>
      </c>
      <c r="E1275" s="1" t="s">
        <v>185</v>
      </c>
      <c r="F1275" s="1">
        <v>20</v>
      </c>
      <c r="G1275" s="1">
        <v>4</v>
      </c>
      <c r="H1275" s="1">
        <v>0</v>
      </c>
      <c r="I1275" s="1">
        <v>50</v>
      </c>
      <c r="J1275" s="1">
        <v>45</v>
      </c>
      <c r="K1275" s="6">
        <f>ROUNDUP(最重要的表!AL22/1.1,0)</f>
        <v>89819</v>
      </c>
      <c r="L1275" s="6">
        <f>ROUNDUP(最重要的表!AM22/1.1,0)</f>
        <v>5390</v>
      </c>
      <c r="M1275" s="6">
        <f>ROUNDUP(最重要的表!AN22/1.1,0)</f>
        <v>4312</v>
      </c>
      <c r="N1275" s="6">
        <f>ROUNDUP(最重要的表!AO22/1.1,0)</f>
        <v>1395</v>
      </c>
      <c r="O1275" s="6">
        <f>ROUNDUP(最重要的表!AP22/1.1,0)</f>
        <v>84</v>
      </c>
      <c r="P1275" s="6">
        <f>ROUNDUP(最重要的表!AQ22/1.1,0)</f>
        <v>68</v>
      </c>
      <c r="Q1275" s="6">
        <f t="shared" si="100"/>
        <v>200024</v>
      </c>
      <c r="R1275" s="7">
        <f t="shared" si="101"/>
        <v>12026</v>
      </c>
      <c r="S1275" s="8">
        <f t="shared" si="102"/>
        <v>9684</v>
      </c>
      <c r="T1275" s="6">
        <v>23500</v>
      </c>
      <c r="U1275" s="7">
        <v>0</v>
      </c>
      <c r="V1275" s="8">
        <v>2900000</v>
      </c>
    </row>
    <row r="1276" spans="1:22" x14ac:dyDescent="0.25">
      <c r="A1276" s="1">
        <f t="shared" si="103"/>
        <v>51052</v>
      </c>
      <c r="B1276" s="1">
        <v>5</v>
      </c>
      <c r="C1276" s="1" t="s">
        <v>178</v>
      </c>
      <c r="D1276" s="1">
        <v>18</v>
      </c>
      <c r="E1276" s="1" t="s">
        <v>186</v>
      </c>
      <c r="F1276" s="1">
        <v>21</v>
      </c>
      <c r="G1276" s="1">
        <v>4</v>
      </c>
      <c r="H1276" s="1">
        <v>1</v>
      </c>
      <c r="I1276" s="1">
        <v>50</v>
      </c>
      <c r="J1276" s="1">
        <v>45</v>
      </c>
      <c r="K1276" s="6">
        <f>ROUNDUP(最重要的表!AL23/1.1,0)</f>
        <v>93864</v>
      </c>
      <c r="L1276" s="6">
        <f>ROUNDUP(最重要的表!AM23/1.1,0)</f>
        <v>5632</v>
      </c>
      <c r="M1276" s="6">
        <f>ROUNDUP(最重要的表!AN23/1.1,0)</f>
        <v>4506</v>
      </c>
      <c r="N1276" s="6">
        <f>ROUNDUP(最重要的表!AO23/1.1,0)</f>
        <v>1455</v>
      </c>
      <c r="O1276" s="6">
        <f>ROUNDUP(最重要的表!AP23/1.1,0)</f>
        <v>88</v>
      </c>
      <c r="P1276" s="6">
        <f>ROUNDUP(最重要的表!AQ23/1.1,0)</f>
        <v>70</v>
      </c>
      <c r="Q1276" s="1">
        <f t="shared" si="100"/>
        <v>208809</v>
      </c>
      <c r="R1276" s="1">
        <f t="shared" si="101"/>
        <v>12584</v>
      </c>
      <c r="S1276" s="1">
        <f t="shared" si="102"/>
        <v>10036</v>
      </c>
      <c r="T1276" s="1">
        <v>26000</v>
      </c>
      <c r="U1276" s="1">
        <v>0</v>
      </c>
      <c r="V1276" s="1">
        <v>3200000</v>
      </c>
    </row>
    <row r="1277" spans="1:22" x14ac:dyDescent="0.25">
      <c r="A1277" s="1">
        <f t="shared" si="103"/>
        <v>51053</v>
      </c>
      <c r="B1277" s="1">
        <v>5</v>
      </c>
      <c r="C1277" s="1" t="s">
        <v>178</v>
      </c>
      <c r="D1277" s="1">
        <v>18</v>
      </c>
      <c r="E1277" s="1" t="s">
        <v>187</v>
      </c>
      <c r="F1277" s="1">
        <v>22</v>
      </c>
      <c r="G1277" s="1">
        <v>4</v>
      </c>
      <c r="H1277" s="1">
        <v>2</v>
      </c>
      <c r="I1277" s="1">
        <v>50</v>
      </c>
      <c r="J1277" s="1">
        <v>45</v>
      </c>
      <c r="K1277" s="6">
        <f>ROUNDUP(最重要的表!AL24/1.1,0)</f>
        <v>97910</v>
      </c>
      <c r="L1277" s="6">
        <f>ROUNDUP(最重要的表!AM24/1.1,0)</f>
        <v>5875</v>
      </c>
      <c r="M1277" s="6">
        <f>ROUNDUP(最重要的表!AN24/1.1,0)</f>
        <v>4700</v>
      </c>
      <c r="N1277" s="6">
        <f>ROUNDUP(最重要的表!AO24/1.1,0)</f>
        <v>1516</v>
      </c>
      <c r="O1277" s="6">
        <f>ROUNDUP(最重要的表!AP24/1.1,0)</f>
        <v>91</v>
      </c>
      <c r="P1277" s="6">
        <f>ROUNDUP(最重要的表!AQ24/1.1,0)</f>
        <v>73</v>
      </c>
      <c r="Q1277" s="1">
        <f t="shared" si="100"/>
        <v>217674</v>
      </c>
      <c r="R1277" s="1">
        <f t="shared" si="101"/>
        <v>13064</v>
      </c>
      <c r="S1277" s="1">
        <f t="shared" si="102"/>
        <v>10467</v>
      </c>
      <c r="T1277" s="1">
        <v>28500</v>
      </c>
      <c r="U1277" s="1">
        <v>0</v>
      </c>
      <c r="V1277" s="1">
        <v>3600000</v>
      </c>
    </row>
    <row r="1278" spans="1:22" x14ac:dyDescent="0.25">
      <c r="A1278" s="1">
        <f t="shared" si="103"/>
        <v>51054</v>
      </c>
      <c r="B1278" s="1">
        <v>5</v>
      </c>
      <c r="C1278" s="1" t="s">
        <v>178</v>
      </c>
      <c r="D1278" s="1">
        <v>18</v>
      </c>
      <c r="E1278" s="1" t="s">
        <v>188</v>
      </c>
      <c r="F1278" s="1">
        <v>23</v>
      </c>
      <c r="G1278" s="1">
        <v>4</v>
      </c>
      <c r="H1278" s="1">
        <v>3</v>
      </c>
      <c r="I1278" s="1">
        <v>50</v>
      </c>
      <c r="J1278" s="1">
        <v>45</v>
      </c>
      <c r="K1278" s="6">
        <f>ROUNDUP(最重要的表!AL25/1.1,0)</f>
        <v>101955</v>
      </c>
      <c r="L1278" s="6">
        <f>ROUNDUP(最重要的表!AM25/1.1,0)</f>
        <v>6118</v>
      </c>
      <c r="M1278" s="6">
        <f>ROUNDUP(最重要的表!AN25/1.1,0)</f>
        <v>4895</v>
      </c>
      <c r="N1278" s="6">
        <f>ROUNDUP(最重要的表!AO25/1.1,0)</f>
        <v>1591</v>
      </c>
      <c r="O1278" s="6">
        <f>ROUNDUP(最重要的表!AP25/1.1,0)</f>
        <v>96</v>
      </c>
      <c r="P1278" s="6">
        <f>ROUNDUP(最重要的表!AQ25/1.1,0)</f>
        <v>77</v>
      </c>
      <c r="Q1278" s="1">
        <f t="shared" si="100"/>
        <v>227644</v>
      </c>
      <c r="R1278" s="1">
        <f t="shared" si="101"/>
        <v>13702</v>
      </c>
      <c r="S1278" s="1">
        <f t="shared" si="102"/>
        <v>10978</v>
      </c>
      <c r="T1278" s="1">
        <v>31000</v>
      </c>
      <c r="U1278" s="1">
        <v>0</v>
      </c>
      <c r="V1278" s="1">
        <v>4000000</v>
      </c>
    </row>
    <row r="1279" spans="1:22" x14ac:dyDescent="0.25">
      <c r="A1279" s="1">
        <f t="shared" si="103"/>
        <v>51055</v>
      </c>
      <c r="B1279" s="1">
        <v>5</v>
      </c>
      <c r="C1279" s="1" t="s">
        <v>178</v>
      </c>
      <c r="D1279" s="1">
        <v>18</v>
      </c>
      <c r="E1279" s="1" t="s">
        <v>189</v>
      </c>
      <c r="F1279" s="1">
        <v>24</v>
      </c>
      <c r="G1279" s="1">
        <v>4</v>
      </c>
      <c r="H1279" s="1">
        <v>4</v>
      </c>
      <c r="I1279" s="1">
        <v>60</v>
      </c>
      <c r="J1279" s="1">
        <v>55</v>
      </c>
      <c r="K1279" s="6">
        <f>ROUNDUP(最重要的表!AL26/1.1,0)</f>
        <v>106016</v>
      </c>
      <c r="L1279" s="6">
        <f>ROUNDUP(最重要的表!AM26/1.1,0)</f>
        <v>6361</v>
      </c>
      <c r="M1279" s="6">
        <f>ROUNDUP(最重要的表!AN26/1.1,0)</f>
        <v>5090</v>
      </c>
      <c r="N1279" s="6">
        <f>ROUNDUP(最重要的表!AO26/1.1,0)</f>
        <v>1652</v>
      </c>
      <c r="O1279" s="6">
        <f>ROUNDUP(最重要的表!AP26/1.1,0)</f>
        <v>100</v>
      </c>
      <c r="P1279" s="6">
        <f>ROUNDUP(最重要的表!AQ26/1.1,0)</f>
        <v>80</v>
      </c>
      <c r="Q1279" s="1">
        <f t="shared" si="100"/>
        <v>236524</v>
      </c>
      <c r="R1279" s="1">
        <f t="shared" si="101"/>
        <v>14261</v>
      </c>
      <c r="S1279" s="1">
        <f t="shared" si="102"/>
        <v>11410</v>
      </c>
      <c r="T1279" s="1">
        <v>33500</v>
      </c>
      <c r="U1279" s="1">
        <v>0</v>
      </c>
      <c r="V1279" s="1">
        <v>4400000</v>
      </c>
    </row>
    <row r="1280" spans="1:22" ht="14.25" customHeight="1" x14ac:dyDescent="0.25">
      <c r="A1280" s="1">
        <f t="shared" si="103"/>
        <v>51061</v>
      </c>
      <c r="B1280" s="1">
        <v>5</v>
      </c>
      <c r="C1280" s="1" t="s">
        <v>178</v>
      </c>
      <c r="D1280" s="1">
        <v>18</v>
      </c>
      <c r="E1280" s="1" t="s">
        <v>190</v>
      </c>
      <c r="F1280" s="1">
        <v>25</v>
      </c>
      <c r="G1280" s="1">
        <v>5</v>
      </c>
      <c r="H1280" s="1">
        <v>0</v>
      </c>
      <c r="I1280" s="1">
        <v>60</v>
      </c>
      <c r="J1280" s="1">
        <v>55</v>
      </c>
      <c r="K1280" s="6">
        <f>ROUNDUP(最重要的表!AL27/1.1,0)</f>
        <v>116759</v>
      </c>
      <c r="L1280" s="6">
        <f>ROUNDUP(最重要的表!AM27/1.1,0)</f>
        <v>7006</v>
      </c>
      <c r="M1280" s="6">
        <f>ROUNDUP(最重要的表!AN27/1.1,0)</f>
        <v>5605</v>
      </c>
      <c r="N1280" s="6">
        <f>ROUNDUP(最重要的表!AO27/1.1,0)</f>
        <v>1804</v>
      </c>
      <c r="O1280" s="6">
        <f>ROUNDUP(最重要的表!AP27/1.1,0)</f>
        <v>109</v>
      </c>
      <c r="P1280" s="6">
        <f>ROUNDUP(最重要的表!AQ27/1.1,0)</f>
        <v>88</v>
      </c>
      <c r="Q1280" s="6">
        <f t="shared" si="100"/>
        <v>259275</v>
      </c>
      <c r="R1280" s="7">
        <f t="shared" si="101"/>
        <v>15617</v>
      </c>
      <c r="S1280" s="8">
        <f t="shared" si="102"/>
        <v>12557</v>
      </c>
      <c r="T1280" s="6">
        <v>36000</v>
      </c>
      <c r="U1280" s="7">
        <v>0</v>
      </c>
      <c r="V1280" s="8">
        <v>4800000</v>
      </c>
    </row>
    <row r="1281" spans="1:22" x14ac:dyDescent="0.25">
      <c r="A1281" s="1">
        <f t="shared" si="103"/>
        <v>51062</v>
      </c>
      <c r="B1281" s="1">
        <v>5</v>
      </c>
      <c r="C1281" s="1" t="s">
        <v>178</v>
      </c>
      <c r="D1281" s="1">
        <v>18</v>
      </c>
      <c r="E1281" s="1" t="s">
        <v>191</v>
      </c>
      <c r="F1281" s="1">
        <v>26</v>
      </c>
      <c r="G1281" s="1">
        <v>5</v>
      </c>
      <c r="H1281" s="1">
        <v>1</v>
      </c>
      <c r="I1281" s="1">
        <v>60</v>
      </c>
      <c r="J1281" s="1">
        <v>55</v>
      </c>
      <c r="K1281" s="6">
        <f>ROUNDUP(最重要的表!AL28/1.1,0)</f>
        <v>124198</v>
      </c>
      <c r="L1281" s="6">
        <f>ROUNDUP(最重要的表!AM28/1.1,0)</f>
        <v>7452</v>
      </c>
      <c r="M1281" s="6">
        <f>ROUNDUP(最重要的表!AN28/1.1,0)</f>
        <v>5962</v>
      </c>
      <c r="N1281" s="6">
        <f>ROUNDUP(最重要的表!AO28/1.1,0)</f>
        <v>1925</v>
      </c>
      <c r="O1281" s="6">
        <f>ROUNDUP(最重要的表!AP28/1.1,0)</f>
        <v>116</v>
      </c>
      <c r="P1281" s="6">
        <f>ROUNDUP(最重要的表!AQ28/1.1,0)</f>
        <v>93</v>
      </c>
      <c r="Q1281" s="1">
        <f t="shared" si="100"/>
        <v>276273</v>
      </c>
      <c r="R1281" s="1">
        <f t="shared" si="101"/>
        <v>16616</v>
      </c>
      <c r="S1281" s="1">
        <f t="shared" si="102"/>
        <v>13309</v>
      </c>
      <c r="T1281" s="1">
        <v>39000</v>
      </c>
      <c r="U1281" s="1">
        <v>0</v>
      </c>
      <c r="V1281" s="1">
        <v>5200000</v>
      </c>
    </row>
    <row r="1282" spans="1:22" x14ac:dyDescent="0.25">
      <c r="A1282" s="1">
        <f t="shared" si="103"/>
        <v>51063</v>
      </c>
      <c r="B1282" s="1">
        <v>5</v>
      </c>
      <c r="C1282" s="1" t="s">
        <v>178</v>
      </c>
      <c r="D1282" s="1">
        <v>18</v>
      </c>
      <c r="E1282" s="1" t="s">
        <v>192</v>
      </c>
      <c r="F1282" s="1">
        <v>27</v>
      </c>
      <c r="G1282" s="1">
        <v>5</v>
      </c>
      <c r="H1282" s="1">
        <v>2</v>
      </c>
      <c r="I1282" s="1">
        <v>60</v>
      </c>
      <c r="J1282" s="1">
        <v>55</v>
      </c>
      <c r="K1282" s="6">
        <f>ROUNDUP(最重要的表!AL29/1.1,0)</f>
        <v>131652</v>
      </c>
      <c r="L1282" s="6">
        <f>ROUNDUP(最重要的表!AM29/1.1,0)</f>
        <v>7900</v>
      </c>
      <c r="M1282" s="6">
        <f>ROUNDUP(最重要的表!AN29/1.1,0)</f>
        <v>6320</v>
      </c>
      <c r="N1282" s="6">
        <f>ROUNDUP(最重要的表!AO29/1.1,0)</f>
        <v>2046</v>
      </c>
      <c r="O1282" s="6">
        <f>ROUNDUP(最重要的表!AP29/1.1,0)</f>
        <v>123</v>
      </c>
      <c r="P1282" s="6">
        <f>ROUNDUP(最重要的表!AQ29/1.1,0)</f>
        <v>99</v>
      </c>
      <c r="Q1282" s="1">
        <f t="shared" si="100"/>
        <v>293286</v>
      </c>
      <c r="R1282" s="1">
        <f t="shared" si="101"/>
        <v>17617</v>
      </c>
      <c r="S1282" s="1">
        <f t="shared" si="102"/>
        <v>14141</v>
      </c>
      <c r="T1282" s="1">
        <v>42000</v>
      </c>
      <c r="U1282" s="1">
        <v>0</v>
      </c>
      <c r="V1282" s="1">
        <v>5600000</v>
      </c>
    </row>
    <row r="1283" spans="1:22" x14ac:dyDescent="0.25">
      <c r="A1283" s="1">
        <f t="shared" si="103"/>
        <v>51064</v>
      </c>
      <c r="B1283" s="1">
        <v>5</v>
      </c>
      <c r="C1283" s="1" t="s">
        <v>178</v>
      </c>
      <c r="D1283" s="1">
        <v>18</v>
      </c>
      <c r="E1283" s="1" t="s">
        <v>193</v>
      </c>
      <c r="F1283" s="1">
        <v>28</v>
      </c>
      <c r="G1283" s="1">
        <v>5</v>
      </c>
      <c r="H1283" s="1">
        <v>3</v>
      </c>
      <c r="I1283" s="1">
        <v>60</v>
      </c>
      <c r="J1283" s="1">
        <v>55</v>
      </c>
      <c r="K1283" s="6">
        <f>ROUNDUP(最重要的表!AL30/1.1,0)</f>
        <v>139091</v>
      </c>
      <c r="L1283" s="6">
        <f>ROUNDUP(最重要的表!AM30/1.1,0)</f>
        <v>8346</v>
      </c>
      <c r="M1283" s="6">
        <f>ROUNDUP(最重要的表!AN30/1.1,0)</f>
        <v>6677</v>
      </c>
      <c r="N1283" s="6">
        <f>ROUNDUP(最重要的表!AO30/1.1,0)</f>
        <v>2168</v>
      </c>
      <c r="O1283" s="6">
        <f>ROUNDUP(最重要的表!AP30/1.1,0)</f>
        <v>130</v>
      </c>
      <c r="P1283" s="6">
        <f>ROUNDUP(最重要的表!AQ30/1.1,0)</f>
        <v>105</v>
      </c>
      <c r="Q1283" s="1">
        <f t="shared" si="100"/>
        <v>310363</v>
      </c>
      <c r="R1283" s="1">
        <f t="shared" si="101"/>
        <v>18616</v>
      </c>
      <c r="S1283" s="1">
        <f t="shared" si="102"/>
        <v>14972</v>
      </c>
      <c r="T1283" s="1">
        <v>45000</v>
      </c>
      <c r="U1283" s="1">
        <v>0</v>
      </c>
      <c r="V1283" s="1">
        <v>6000000</v>
      </c>
    </row>
    <row r="1284" spans="1:22" x14ac:dyDescent="0.25">
      <c r="A1284" s="1">
        <f t="shared" si="103"/>
        <v>51065</v>
      </c>
      <c r="B1284" s="1">
        <v>5</v>
      </c>
      <c r="C1284" s="1" t="s">
        <v>178</v>
      </c>
      <c r="D1284" s="1">
        <v>18</v>
      </c>
      <c r="E1284" s="1" t="s">
        <v>194</v>
      </c>
      <c r="F1284" s="1">
        <v>29</v>
      </c>
      <c r="G1284" s="1">
        <v>5</v>
      </c>
      <c r="H1284" s="1">
        <v>4</v>
      </c>
      <c r="I1284" s="1">
        <v>70</v>
      </c>
      <c r="J1284" s="1">
        <v>65</v>
      </c>
      <c r="K1284" s="6">
        <f>ROUNDUP(最重要的表!AL31/1.1,0)</f>
        <v>146546</v>
      </c>
      <c r="L1284" s="6">
        <f>ROUNDUP(最重要的表!AM31/1.1,0)</f>
        <v>8793</v>
      </c>
      <c r="M1284" s="6">
        <f>ROUNDUP(最重要的表!AN31/1.1,0)</f>
        <v>7035</v>
      </c>
      <c r="N1284" s="6">
        <f>ROUNDUP(最重要的表!AO31/1.1,0)</f>
        <v>2289</v>
      </c>
      <c r="O1284" s="6">
        <f>ROUNDUP(最重要的表!AP31/1.1,0)</f>
        <v>138</v>
      </c>
      <c r="P1284" s="6">
        <f>ROUNDUP(最重要的表!AQ31/1.1,0)</f>
        <v>110</v>
      </c>
      <c r="Q1284" s="1">
        <f t="shared" si="100"/>
        <v>327377</v>
      </c>
      <c r="R1284" s="1">
        <f t="shared" si="101"/>
        <v>19695</v>
      </c>
      <c r="S1284" s="1">
        <f t="shared" si="102"/>
        <v>15725</v>
      </c>
      <c r="T1284" s="1">
        <v>48000</v>
      </c>
      <c r="U1284" s="1">
        <v>0</v>
      </c>
      <c r="V1284" s="1">
        <v>6400000</v>
      </c>
    </row>
    <row r="1285" spans="1:22" x14ac:dyDescent="0.25">
      <c r="A1285" s="1">
        <f t="shared" si="103"/>
        <v>51071</v>
      </c>
      <c r="B1285" s="1">
        <v>5</v>
      </c>
      <c r="C1285" s="1" t="s">
        <v>178</v>
      </c>
      <c r="D1285" s="1">
        <v>18</v>
      </c>
      <c r="E1285" s="1" t="s">
        <v>474</v>
      </c>
      <c r="F1285" s="1">
        <v>30</v>
      </c>
      <c r="G1285" s="1">
        <v>6</v>
      </c>
      <c r="H1285" s="1">
        <v>0</v>
      </c>
      <c r="I1285" s="1">
        <v>70</v>
      </c>
      <c r="J1285" s="1">
        <v>65</v>
      </c>
      <c r="K1285" s="6">
        <f>ROUNDUP(最重要的表!AL32/1.1,0)</f>
        <v>166380</v>
      </c>
      <c r="L1285" s="6">
        <f>ROUNDUP(最重要的表!AM32/1.1,0)</f>
        <v>9983</v>
      </c>
      <c r="M1285" s="6">
        <f>ROUNDUP(最重要的表!AN32/1.1,0)</f>
        <v>7987</v>
      </c>
      <c r="N1285" s="6">
        <f>ROUNDUP(最重要的表!AO32/1.1,0)</f>
        <v>2577</v>
      </c>
      <c r="O1285" s="6">
        <f>ROUNDUP(最重要的表!AP32/1.1,0)</f>
        <v>155</v>
      </c>
      <c r="P1285" s="6">
        <f>ROUNDUP(最重要的表!AQ32/1.1,0)</f>
        <v>124</v>
      </c>
      <c r="Q1285" s="6">
        <f t="shared" si="100"/>
        <v>369963</v>
      </c>
      <c r="R1285" s="7">
        <f t="shared" si="101"/>
        <v>22228</v>
      </c>
      <c r="S1285" s="8">
        <f t="shared" si="102"/>
        <v>17783</v>
      </c>
      <c r="T1285" s="1">
        <v>51000</v>
      </c>
      <c r="U1285" s="1">
        <v>0</v>
      </c>
      <c r="V1285" s="8">
        <v>6800000</v>
      </c>
    </row>
    <row r="1286" spans="1:22" x14ac:dyDescent="0.25">
      <c r="A1286" s="1">
        <f t="shared" si="103"/>
        <v>51072</v>
      </c>
      <c r="B1286" s="1">
        <v>5</v>
      </c>
      <c r="C1286" s="1" t="s">
        <v>178</v>
      </c>
      <c r="D1286" s="1">
        <v>18</v>
      </c>
      <c r="E1286" s="1" t="s">
        <v>475</v>
      </c>
      <c r="F1286" s="1">
        <v>31</v>
      </c>
      <c r="G1286" s="1">
        <v>6</v>
      </c>
      <c r="H1286" s="1">
        <v>1</v>
      </c>
      <c r="I1286" s="1">
        <v>70</v>
      </c>
      <c r="J1286" s="1">
        <v>65</v>
      </c>
      <c r="K1286" s="6">
        <f>ROUNDUP(最重要的表!AL33/1.1,0)</f>
        <v>176364</v>
      </c>
      <c r="L1286" s="6">
        <f>ROUNDUP(最重要的表!AM33/1.1,0)</f>
        <v>10582</v>
      </c>
      <c r="M1286" s="6">
        <f>ROUNDUP(最重要的表!AN33/1.1,0)</f>
        <v>8466</v>
      </c>
      <c r="N1286" s="6">
        <f>ROUNDUP(最重要的表!AO33/1.1,0)</f>
        <v>2743</v>
      </c>
      <c r="O1286" s="6">
        <f>ROUNDUP(最重要的表!AP33/1.1,0)</f>
        <v>165</v>
      </c>
      <c r="P1286" s="6">
        <f>ROUNDUP(最重要的表!AQ33/1.1,0)</f>
        <v>132</v>
      </c>
      <c r="Q1286" s="1">
        <f t="shared" si="100"/>
        <v>393061</v>
      </c>
      <c r="R1286" s="1">
        <f t="shared" si="101"/>
        <v>23617</v>
      </c>
      <c r="S1286" s="1">
        <f t="shared" si="102"/>
        <v>18894</v>
      </c>
      <c r="T1286" s="1">
        <v>54000</v>
      </c>
      <c r="U1286" s="1">
        <v>0</v>
      </c>
      <c r="V1286" s="1">
        <v>7200000</v>
      </c>
    </row>
    <row r="1287" spans="1:22" x14ac:dyDescent="0.25">
      <c r="A1287" s="1">
        <f t="shared" si="103"/>
        <v>51073</v>
      </c>
      <c r="B1287" s="1">
        <v>5</v>
      </c>
      <c r="C1287" s="1" t="s">
        <v>178</v>
      </c>
      <c r="D1287" s="1">
        <v>18</v>
      </c>
      <c r="E1287" s="1" t="s">
        <v>460</v>
      </c>
      <c r="F1287" s="1">
        <v>32</v>
      </c>
      <c r="G1287" s="1">
        <v>6</v>
      </c>
      <c r="H1287" s="1">
        <v>2</v>
      </c>
      <c r="I1287" s="1">
        <v>70</v>
      </c>
      <c r="J1287" s="1">
        <v>65</v>
      </c>
      <c r="K1287" s="6">
        <f>ROUNDUP(最重要的表!AL34/1.1,0)</f>
        <v>186350</v>
      </c>
      <c r="L1287" s="6">
        <f>ROUNDUP(最重要的表!AM34/1.1,0)</f>
        <v>11181</v>
      </c>
      <c r="M1287" s="6">
        <f>ROUNDUP(最重要的表!AN34/1.1,0)</f>
        <v>8946</v>
      </c>
      <c r="N1287" s="6">
        <f>ROUNDUP(最重要的表!AO34/1.1,0)</f>
        <v>2910</v>
      </c>
      <c r="O1287" s="6">
        <f>ROUNDUP(最重要的表!AP34/1.1,0)</f>
        <v>175</v>
      </c>
      <c r="P1287" s="6">
        <f>ROUNDUP(最重要的表!AQ34/1.1,0)</f>
        <v>140</v>
      </c>
      <c r="Q1287" s="1">
        <f t="shared" si="100"/>
        <v>416240</v>
      </c>
      <c r="R1287" s="1">
        <f t="shared" si="101"/>
        <v>25006</v>
      </c>
      <c r="S1287" s="1">
        <f t="shared" si="102"/>
        <v>20006</v>
      </c>
      <c r="T1287" s="1">
        <v>57000</v>
      </c>
      <c r="U1287" s="1">
        <v>0</v>
      </c>
      <c r="V1287" s="1">
        <v>7600000</v>
      </c>
    </row>
    <row r="1288" spans="1:22" x14ac:dyDescent="0.25">
      <c r="A1288" s="1">
        <f t="shared" si="103"/>
        <v>51074</v>
      </c>
      <c r="B1288" s="1">
        <v>5</v>
      </c>
      <c r="C1288" s="1" t="s">
        <v>178</v>
      </c>
      <c r="D1288" s="1">
        <v>18</v>
      </c>
      <c r="E1288" s="1" t="s">
        <v>461</v>
      </c>
      <c r="F1288" s="1">
        <v>33</v>
      </c>
      <c r="G1288" s="1">
        <v>6</v>
      </c>
      <c r="H1288" s="1">
        <v>3</v>
      </c>
      <c r="I1288" s="1">
        <v>70</v>
      </c>
      <c r="J1288" s="1">
        <v>65</v>
      </c>
      <c r="K1288" s="6">
        <f>ROUNDUP(最重要的表!AL35/1.1,0)</f>
        <v>196334</v>
      </c>
      <c r="L1288" s="6">
        <f>ROUNDUP(最重要的表!AM35/1.1,0)</f>
        <v>11780</v>
      </c>
      <c r="M1288" s="6">
        <f>ROUNDUP(最重要的表!AN35/1.1,0)</f>
        <v>9425</v>
      </c>
      <c r="N1288" s="6">
        <f>ROUNDUP(最重要的表!AO35/1.1,0)</f>
        <v>3077</v>
      </c>
      <c r="O1288" s="6">
        <f>ROUNDUP(最重要的表!AP35/1.1,0)</f>
        <v>185</v>
      </c>
      <c r="P1288" s="6">
        <f>ROUNDUP(最重要的表!AQ35/1.1,0)</f>
        <v>149</v>
      </c>
      <c r="Q1288" s="1">
        <f t="shared" si="100"/>
        <v>439417</v>
      </c>
      <c r="R1288" s="1">
        <f t="shared" si="101"/>
        <v>26395</v>
      </c>
      <c r="S1288" s="1">
        <f t="shared" si="102"/>
        <v>21196</v>
      </c>
      <c r="T1288" s="1">
        <v>60000</v>
      </c>
      <c r="U1288" s="1">
        <v>0</v>
      </c>
      <c r="V1288" s="1">
        <v>8000000</v>
      </c>
    </row>
    <row r="1289" spans="1:22" x14ac:dyDescent="0.25">
      <c r="A1289" s="1">
        <f t="shared" si="103"/>
        <v>51075</v>
      </c>
      <c r="B1289" s="1">
        <v>5</v>
      </c>
      <c r="C1289" s="1" t="s">
        <v>178</v>
      </c>
      <c r="D1289" s="1">
        <v>18</v>
      </c>
      <c r="E1289" s="1" t="s">
        <v>462</v>
      </c>
      <c r="F1289" s="1">
        <v>34</v>
      </c>
      <c r="G1289" s="1">
        <v>6</v>
      </c>
      <c r="H1289" s="1">
        <v>4</v>
      </c>
      <c r="I1289" s="1">
        <v>80</v>
      </c>
      <c r="J1289" s="1">
        <v>75</v>
      </c>
      <c r="K1289" s="6">
        <f>ROUNDUP(最重要的表!AL36/1.1,0)</f>
        <v>206319</v>
      </c>
      <c r="L1289" s="6">
        <f>ROUNDUP(最重要的表!AM36/1.1,0)</f>
        <v>12380</v>
      </c>
      <c r="M1289" s="6">
        <f>ROUNDUP(最重要的表!AN36/1.1,0)</f>
        <v>9904</v>
      </c>
      <c r="N1289" s="6">
        <f>ROUNDUP(最重要的表!AO36/1.1,0)</f>
        <v>3243</v>
      </c>
      <c r="O1289" s="6">
        <f>ROUNDUP(最重要的表!AP36/1.1,0)</f>
        <v>195</v>
      </c>
      <c r="P1289" s="6">
        <f>ROUNDUP(最重要的表!AQ36/1.1,0)</f>
        <v>157</v>
      </c>
      <c r="Q1289" s="1">
        <f t="shared" si="100"/>
        <v>462516</v>
      </c>
      <c r="R1289" s="1">
        <f t="shared" si="101"/>
        <v>27785</v>
      </c>
      <c r="S1289" s="1">
        <f t="shared" si="102"/>
        <v>22307</v>
      </c>
      <c r="T1289" s="1">
        <v>61000</v>
      </c>
      <c r="U1289" s="1">
        <v>0</v>
      </c>
      <c r="V1289" s="1">
        <v>8100000</v>
      </c>
    </row>
    <row r="1290" spans="1:22" x14ac:dyDescent="0.25">
      <c r="A1290" s="1">
        <f t="shared" si="103"/>
        <v>51081</v>
      </c>
      <c r="B1290" s="1">
        <v>5</v>
      </c>
      <c r="C1290" s="1" t="s">
        <v>178</v>
      </c>
      <c r="D1290" s="1">
        <v>18</v>
      </c>
      <c r="E1290" s="1" t="s">
        <v>476</v>
      </c>
      <c r="F1290" s="1">
        <v>35</v>
      </c>
      <c r="G1290" s="1">
        <v>7</v>
      </c>
      <c r="H1290" s="1">
        <v>0</v>
      </c>
      <c r="I1290" s="1">
        <v>80</v>
      </c>
      <c r="J1290" s="1">
        <v>75</v>
      </c>
      <c r="K1290" s="6">
        <f>ROUNDUP(最重要的表!AL37/1.1,0)</f>
        <v>232925</v>
      </c>
      <c r="L1290" s="6">
        <f>ROUNDUP(最重要的表!AM37/1.1,0)</f>
        <v>13976</v>
      </c>
      <c r="M1290" s="6">
        <f>ROUNDUP(最重要的表!AN37/1.1,0)</f>
        <v>11181</v>
      </c>
      <c r="N1290" s="6">
        <f>ROUNDUP(最重要的表!AO37/1.1,0)</f>
        <v>3622</v>
      </c>
      <c r="O1290" s="6">
        <f>ROUNDUP(最重要的表!AP37/1.1,0)</f>
        <v>218</v>
      </c>
      <c r="P1290" s="6">
        <f>ROUNDUP(最重要的表!AQ37/1.1,0)</f>
        <v>175</v>
      </c>
      <c r="Q1290" s="6">
        <f t="shared" si="100"/>
        <v>519063</v>
      </c>
      <c r="R1290" s="7">
        <f t="shared" si="101"/>
        <v>31198</v>
      </c>
      <c r="S1290" s="8">
        <f t="shared" si="102"/>
        <v>25006</v>
      </c>
      <c r="T1290" s="1">
        <v>62000</v>
      </c>
      <c r="U1290" s="1">
        <v>0</v>
      </c>
      <c r="V1290" s="1">
        <v>8200000</v>
      </c>
    </row>
    <row r="1291" spans="1:22" x14ac:dyDescent="0.25">
      <c r="A1291" s="1">
        <f t="shared" si="103"/>
        <v>51082</v>
      </c>
      <c r="B1291" s="1">
        <v>5</v>
      </c>
      <c r="C1291" s="1" t="s">
        <v>178</v>
      </c>
      <c r="D1291" s="1">
        <v>18</v>
      </c>
      <c r="E1291" s="1" t="s">
        <v>477</v>
      </c>
      <c r="F1291" s="1">
        <v>36</v>
      </c>
      <c r="G1291" s="1">
        <v>7</v>
      </c>
      <c r="H1291" s="1">
        <v>1</v>
      </c>
      <c r="I1291" s="1">
        <v>80</v>
      </c>
      <c r="J1291" s="1">
        <v>75</v>
      </c>
      <c r="K1291" s="6">
        <f>ROUNDUP(最重要的表!AL38/1.1,0)</f>
        <v>246910</v>
      </c>
      <c r="L1291" s="6">
        <f>ROUNDUP(最重要的表!AM38/1.1,0)</f>
        <v>14815</v>
      </c>
      <c r="M1291" s="6">
        <f>ROUNDUP(最重要的表!AN38/1.1,0)</f>
        <v>11852</v>
      </c>
      <c r="N1291" s="6">
        <f>ROUNDUP(最重要的表!AO38/1.1,0)</f>
        <v>3834</v>
      </c>
      <c r="O1291" s="6">
        <f>ROUNDUP(最重要的表!AP38/1.1,0)</f>
        <v>230</v>
      </c>
      <c r="P1291" s="6">
        <f>ROUNDUP(最重要的表!AQ38/1.1,0)</f>
        <v>185</v>
      </c>
      <c r="Q1291" s="1">
        <f t="shared" si="100"/>
        <v>549796</v>
      </c>
      <c r="R1291" s="1">
        <f t="shared" si="101"/>
        <v>32985</v>
      </c>
      <c r="S1291" s="1">
        <f t="shared" si="102"/>
        <v>26467</v>
      </c>
      <c r="T1291" s="1">
        <v>63000</v>
      </c>
      <c r="U1291" s="1">
        <v>0</v>
      </c>
      <c r="V1291" s="1">
        <v>8300000</v>
      </c>
    </row>
    <row r="1292" spans="1:22" x14ac:dyDescent="0.25">
      <c r="A1292" s="1">
        <f t="shared" si="103"/>
        <v>51083</v>
      </c>
      <c r="B1292" s="1">
        <v>5</v>
      </c>
      <c r="C1292" s="1" t="s">
        <v>178</v>
      </c>
      <c r="D1292" s="1">
        <v>18</v>
      </c>
      <c r="E1292" s="1" t="s">
        <v>463</v>
      </c>
      <c r="F1292" s="1">
        <v>37</v>
      </c>
      <c r="G1292" s="1">
        <v>7</v>
      </c>
      <c r="H1292" s="1">
        <v>2</v>
      </c>
      <c r="I1292" s="1">
        <v>80</v>
      </c>
      <c r="J1292" s="1">
        <v>75</v>
      </c>
      <c r="K1292" s="6">
        <f>ROUNDUP(最重要的表!AL39/1.1,0)</f>
        <v>260880</v>
      </c>
      <c r="L1292" s="6">
        <f>ROUNDUP(最重要的表!AM39/1.1,0)</f>
        <v>15653</v>
      </c>
      <c r="M1292" s="6">
        <f>ROUNDUP(最重要的表!AN39/1.1,0)</f>
        <v>12523</v>
      </c>
      <c r="N1292" s="6">
        <f>ROUNDUP(最重要的表!AO39/1.1,0)</f>
        <v>4061</v>
      </c>
      <c r="O1292" s="6">
        <f>ROUNDUP(最重要的表!AP39/1.1,0)</f>
        <v>244</v>
      </c>
      <c r="P1292" s="6">
        <f>ROUNDUP(最重要的表!AQ39/1.1,0)</f>
        <v>196</v>
      </c>
      <c r="Q1292" s="1">
        <f t="shared" si="100"/>
        <v>581699</v>
      </c>
      <c r="R1292" s="1">
        <f t="shared" si="101"/>
        <v>34929</v>
      </c>
      <c r="S1292" s="1">
        <f t="shared" si="102"/>
        <v>28007</v>
      </c>
      <c r="T1292" s="1">
        <v>64000</v>
      </c>
      <c r="U1292" s="1">
        <v>0</v>
      </c>
      <c r="V1292" s="1">
        <v>8400000</v>
      </c>
    </row>
    <row r="1293" spans="1:22" x14ac:dyDescent="0.25">
      <c r="A1293" s="1">
        <f t="shared" si="103"/>
        <v>51084</v>
      </c>
      <c r="B1293" s="1">
        <v>5</v>
      </c>
      <c r="C1293" s="1" t="s">
        <v>178</v>
      </c>
      <c r="D1293" s="1">
        <v>18</v>
      </c>
      <c r="E1293" s="1" t="s">
        <v>464</v>
      </c>
      <c r="F1293" s="1">
        <v>38</v>
      </c>
      <c r="G1293" s="1">
        <v>7</v>
      </c>
      <c r="H1293" s="1">
        <v>3</v>
      </c>
      <c r="I1293" s="1">
        <v>80</v>
      </c>
      <c r="J1293" s="1">
        <v>75</v>
      </c>
      <c r="K1293" s="6">
        <f>ROUNDUP(最重要的表!AL40/1.1,0)</f>
        <v>274864</v>
      </c>
      <c r="L1293" s="6">
        <f>ROUNDUP(最重要的表!AM40/1.1,0)</f>
        <v>16492</v>
      </c>
      <c r="M1293" s="6">
        <f>ROUNDUP(最重要的表!AN40/1.1,0)</f>
        <v>13194</v>
      </c>
      <c r="N1293" s="6">
        <f>ROUNDUP(最重要的表!AO40/1.1,0)</f>
        <v>4273</v>
      </c>
      <c r="O1293" s="6">
        <f>ROUNDUP(最重要的表!AP40/1.1,0)</f>
        <v>257</v>
      </c>
      <c r="P1293" s="6">
        <f>ROUNDUP(最重要的表!AQ40/1.1,0)</f>
        <v>206</v>
      </c>
      <c r="Q1293" s="1">
        <f t="shared" si="100"/>
        <v>612431</v>
      </c>
      <c r="R1293" s="1">
        <f t="shared" si="101"/>
        <v>36795</v>
      </c>
      <c r="S1293" s="1">
        <f t="shared" si="102"/>
        <v>29468</v>
      </c>
      <c r="T1293" s="1">
        <v>65000</v>
      </c>
      <c r="U1293" s="1">
        <v>0</v>
      </c>
      <c r="V1293" s="1">
        <v>8500000</v>
      </c>
    </row>
    <row r="1294" spans="1:22" x14ac:dyDescent="0.25">
      <c r="A1294" s="1">
        <f t="shared" si="103"/>
        <v>51085</v>
      </c>
      <c r="B1294" s="1">
        <v>5</v>
      </c>
      <c r="C1294" s="1" t="s">
        <v>178</v>
      </c>
      <c r="D1294" s="1">
        <v>18</v>
      </c>
      <c r="E1294" s="1" t="s">
        <v>465</v>
      </c>
      <c r="F1294" s="1">
        <v>39</v>
      </c>
      <c r="G1294" s="1">
        <v>7</v>
      </c>
      <c r="H1294" s="1">
        <v>4</v>
      </c>
      <c r="I1294" s="1">
        <v>84</v>
      </c>
      <c r="J1294" s="1">
        <v>80</v>
      </c>
      <c r="K1294" s="6">
        <f>ROUNDUP(最重要的表!AL41/1.1,0)</f>
        <v>288850</v>
      </c>
      <c r="L1294" s="6">
        <f>ROUNDUP(最重要的表!AM41/1.1,0)</f>
        <v>17331</v>
      </c>
      <c r="M1294" s="6">
        <f>ROUNDUP(最重要的表!AN41/1.1,0)</f>
        <v>13866</v>
      </c>
      <c r="N1294" s="6">
        <f>ROUNDUP(最重要的表!AO41/1.1,0)</f>
        <v>4500</v>
      </c>
      <c r="O1294" s="6">
        <f>ROUNDUP(最重要的表!AP41/1.1,0)</f>
        <v>270</v>
      </c>
      <c r="P1294" s="6">
        <f>ROUNDUP(最重要的表!AQ41/1.1,0)</f>
        <v>217</v>
      </c>
      <c r="Q1294" s="1">
        <f t="shared" si="100"/>
        <v>644350</v>
      </c>
      <c r="R1294" s="1">
        <f t="shared" si="101"/>
        <v>38661</v>
      </c>
      <c r="S1294" s="1">
        <f t="shared" si="102"/>
        <v>31009</v>
      </c>
      <c r="T1294" s="1">
        <v>66000</v>
      </c>
      <c r="U1294" s="1">
        <v>0</v>
      </c>
      <c r="V1294" s="1">
        <v>8600000</v>
      </c>
    </row>
    <row r="1295" spans="1:22" x14ac:dyDescent="0.25">
      <c r="A1295" s="1">
        <f t="shared" si="103"/>
        <v>51091</v>
      </c>
      <c r="B1295" s="1">
        <v>5</v>
      </c>
      <c r="C1295" s="1" t="s">
        <v>178</v>
      </c>
      <c r="D1295" s="1">
        <v>18</v>
      </c>
      <c r="E1295" s="1" t="s">
        <v>466</v>
      </c>
      <c r="F1295" s="1">
        <v>40</v>
      </c>
      <c r="G1295" s="1">
        <v>8</v>
      </c>
      <c r="H1295" s="1">
        <v>0</v>
      </c>
      <c r="I1295" s="1">
        <v>84</v>
      </c>
      <c r="J1295" s="1">
        <v>80</v>
      </c>
      <c r="K1295" s="6">
        <f>ROUNDUP(最重要的表!AL42/1.1,0)</f>
        <v>326107</v>
      </c>
      <c r="L1295" s="6">
        <f>ROUNDUP(最重要的表!AM42/1.1,0)</f>
        <v>19567</v>
      </c>
      <c r="M1295" s="6">
        <f>ROUNDUP(最重要的表!AN42/1.1,0)</f>
        <v>15654</v>
      </c>
      <c r="N1295" s="6">
        <f>ROUNDUP(最重要的表!AO42/1.1,0)</f>
        <v>5061</v>
      </c>
      <c r="O1295" s="6">
        <f>ROUNDUP(最重要的表!AP42/1.1,0)</f>
        <v>304</v>
      </c>
      <c r="P1295" s="6">
        <f>ROUNDUP(最重要的表!AQ42/1.1,0)</f>
        <v>244</v>
      </c>
      <c r="Q1295" s="6">
        <f t="shared" si="100"/>
        <v>725926</v>
      </c>
      <c r="R1295" s="7">
        <f t="shared" si="101"/>
        <v>43583</v>
      </c>
      <c r="S1295" s="8">
        <f t="shared" si="102"/>
        <v>34930</v>
      </c>
      <c r="T1295" s="1">
        <v>67000</v>
      </c>
      <c r="U1295" s="1">
        <v>0</v>
      </c>
      <c r="V1295" s="1">
        <v>8700000</v>
      </c>
    </row>
    <row r="1296" spans="1:22" x14ac:dyDescent="0.25">
      <c r="A1296" s="1">
        <f t="shared" si="103"/>
        <v>51092</v>
      </c>
      <c r="B1296" s="1">
        <v>5</v>
      </c>
      <c r="C1296" s="1" t="s">
        <v>178</v>
      </c>
      <c r="D1296" s="1">
        <v>18</v>
      </c>
      <c r="E1296" s="1" t="s">
        <v>478</v>
      </c>
      <c r="F1296" s="1">
        <v>41</v>
      </c>
      <c r="G1296" s="1">
        <v>8</v>
      </c>
      <c r="H1296" s="1">
        <v>1</v>
      </c>
      <c r="I1296" s="1">
        <v>84</v>
      </c>
      <c r="J1296" s="1">
        <v>80</v>
      </c>
      <c r="K1296" s="6">
        <f>ROUNDUP(最重要的表!AL43/1.1,0)</f>
        <v>343713</v>
      </c>
      <c r="L1296" s="6">
        <f>ROUNDUP(最重要的表!AM43/1.1,0)</f>
        <v>20623</v>
      </c>
      <c r="M1296" s="6">
        <f>ROUNDUP(最重要的表!AN43/1.1,0)</f>
        <v>16499</v>
      </c>
      <c r="N1296" s="6">
        <f>ROUNDUP(最重要的表!AO43/1.1,0)</f>
        <v>5334</v>
      </c>
      <c r="O1296" s="6">
        <f>ROUNDUP(最重要的表!AP43/1.1,0)</f>
        <v>320</v>
      </c>
      <c r="P1296" s="6">
        <f>ROUNDUP(最重要的表!AQ43/1.1,0)</f>
        <v>257</v>
      </c>
      <c r="Q1296" s="1">
        <f t="shared" si="100"/>
        <v>765099</v>
      </c>
      <c r="R1296" s="1">
        <f t="shared" si="101"/>
        <v>45903</v>
      </c>
      <c r="S1296" s="1">
        <f t="shared" si="102"/>
        <v>36802</v>
      </c>
      <c r="T1296" s="1">
        <v>68000</v>
      </c>
      <c r="U1296" s="1">
        <v>0</v>
      </c>
      <c r="V1296" s="1">
        <v>8800000</v>
      </c>
    </row>
    <row r="1297" spans="1:22" x14ac:dyDescent="0.25">
      <c r="A1297" s="1">
        <f t="shared" si="103"/>
        <v>51093</v>
      </c>
      <c r="B1297" s="1">
        <v>5</v>
      </c>
      <c r="C1297" s="1" t="s">
        <v>178</v>
      </c>
      <c r="D1297" s="1">
        <v>18</v>
      </c>
      <c r="E1297" s="1" t="s">
        <v>467</v>
      </c>
      <c r="F1297" s="1">
        <v>42</v>
      </c>
      <c r="G1297" s="1">
        <v>8</v>
      </c>
      <c r="H1297" s="1">
        <v>2</v>
      </c>
      <c r="I1297" s="1">
        <v>84</v>
      </c>
      <c r="J1297" s="1">
        <v>80</v>
      </c>
      <c r="K1297" s="6">
        <f>ROUNDUP(最重要的表!AL44/1.1,0)</f>
        <v>361334</v>
      </c>
      <c r="L1297" s="6">
        <f>ROUNDUP(最重要的表!AM44/1.1,0)</f>
        <v>21680</v>
      </c>
      <c r="M1297" s="6">
        <f>ROUNDUP(最重要的表!AN44/1.1,0)</f>
        <v>17345</v>
      </c>
      <c r="N1297" s="6">
        <f>ROUNDUP(最重要的表!AO44/1.1,0)</f>
        <v>5607</v>
      </c>
      <c r="O1297" s="6">
        <f>ROUNDUP(最重要的表!AP44/1.1,0)</f>
        <v>337</v>
      </c>
      <c r="P1297" s="6">
        <f>ROUNDUP(最重要的表!AQ44/1.1,0)</f>
        <v>270</v>
      </c>
      <c r="Q1297" s="1">
        <f t="shared" si="100"/>
        <v>804287</v>
      </c>
      <c r="R1297" s="1">
        <f t="shared" si="101"/>
        <v>48303</v>
      </c>
      <c r="S1297" s="1">
        <f t="shared" si="102"/>
        <v>38675</v>
      </c>
      <c r="T1297" s="1">
        <v>69000</v>
      </c>
      <c r="U1297" s="1">
        <v>0</v>
      </c>
      <c r="V1297" s="1">
        <v>8900000</v>
      </c>
    </row>
    <row r="1298" spans="1:22" x14ac:dyDescent="0.25">
      <c r="A1298" s="1">
        <f t="shared" si="103"/>
        <v>51094</v>
      </c>
      <c r="B1298" s="1">
        <v>5</v>
      </c>
      <c r="C1298" s="1" t="s">
        <v>178</v>
      </c>
      <c r="D1298" s="1">
        <v>18</v>
      </c>
      <c r="E1298" s="1" t="s">
        <v>468</v>
      </c>
      <c r="F1298" s="1">
        <v>43</v>
      </c>
      <c r="G1298" s="1">
        <v>8</v>
      </c>
      <c r="H1298" s="1">
        <v>3</v>
      </c>
      <c r="I1298" s="1">
        <v>84</v>
      </c>
      <c r="J1298" s="1">
        <v>80</v>
      </c>
      <c r="K1298" s="6">
        <f>ROUNDUP(最重要的表!AL45/1.1,0)</f>
        <v>378955</v>
      </c>
      <c r="L1298" s="6">
        <f>ROUNDUP(最重要的表!AM45/1.1,0)</f>
        <v>22738</v>
      </c>
      <c r="M1298" s="6">
        <f>ROUNDUP(最重要的表!AN45/1.1,0)</f>
        <v>18190</v>
      </c>
      <c r="N1298" s="6">
        <f>ROUNDUP(最重要的表!AO45/1.1,0)</f>
        <v>5895</v>
      </c>
      <c r="O1298" s="6">
        <f>ROUNDUP(最重要的表!AP45/1.1,0)</f>
        <v>354</v>
      </c>
      <c r="P1298" s="6">
        <f>ROUNDUP(最重要的表!AQ45/1.1,0)</f>
        <v>284</v>
      </c>
      <c r="Q1298" s="1">
        <f t="shared" si="100"/>
        <v>844660</v>
      </c>
      <c r="R1298" s="1">
        <f t="shared" si="101"/>
        <v>50704</v>
      </c>
      <c r="S1298" s="1">
        <f t="shared" si="102"/>
        <v>40626</v>
      </c>
      <c r="T1298" s="1">
        <v>70000</v>
      </c>
      <c r="U1298" s="1">
        <v>0</v>
      </c>
      <c r="V1298" s="1">
        <v>9000000</v>
      </c>
    </row>
    <row r="1299" spans="1:22" x14ac:dyDescent="0.25">
      <c r="A1299" s="1">
        <f t="shared" si="103"/>
        <v>51095</v>
      </c>
      <c r="B1299" s="1">
        <v>5</v>
      </c>
      <c r="C1299" s="1" t="s">
        <v>178</v>
      </c>
      <c r="D1299" s="1">
        <v>18</v>
      </c>
      <c r="E1299" s="1" t="s">
        <v>469</v>
      </c>
      <c r="F1299" s="1">
        <v>44</v>
      </c>
      <c r="G1299" s="1">
        <v>8</v>
      </c>
      <c r="H1299" s="1">
        <v>4</v>
      </c>
      <c r="I1299" s="1">
        <v>87</v>
      </c>
      <c r="J1299" s="1">
        <v>85</v>
      </c>
      <c r="K1299" s="6">
        <f>ROUNDUP(最重要的表!AL46/1.1,0)</f>
        <v>396577</v>
      </c>
      <c r="L1299" s="6">
        <f>ROUNDUP(最重要的表!AM46/1.1,0)</f>
        <v>23795</v>
      </c>
      <c r="M1299" s="6">
        <f>ROUNDUP(最重要的表!AN46/1.1,0)</f>
        <v>19037</v>
      </c>
      <c r="N1299" s="6">
        <f>ROUNDUP(最重要的表!AO46/1.1,0)</f>
        <v>6168</v>
      </c>
      <c r="O1299" s="6">
        <f>ROUNDUP(最重要的表!AP46/1.1,0)</f>
        <v>370</v>
      </c>
      <c r="P1299" s="6">
        <f>ROUNDUP(最重要的表!AQ46/1.1,0)</f>
        <v>297</v>
      </c>
      <c r="Q1299" s="1">
        <f t="shared" si="100"/>
        <v>883849</v>
      </c>
      <c r="R1299" s="1">
        <f t="shared" si="101"/>
        <v>53025</v>
      </c>
      <c r="S1299" s="1">
        <f t="shared" si="102"/>
        <v>42500</v>
      </c>
      <c r="T1299" s="1">
        <v>71000</v>
      </c>
      <c r="U1299" s="1">
        <v>0</v>
      </c>
      <c r="V1299" s="1">
        <v>9100000</v>
      </c>
    </row>
    <row r="1300" spans="1:22" x14ac:dyDescent="0.25">
      <c r="A1300" s="1">
        <f t="shared" si="103"/>
        <v>51101</v>
      </c>
      <c r="B1300" s="1">
        <v>5</v>
      </c>
      <c r="C1300" s="1" t="s">
        <v>178</v>
      </c>
      <c r="D1300" s="1">
        <v>18</v>
      </c>
      <c r="E1300" s="1" t="s">
        <v>470</v>
      </c>
      <c r="F1300" s="1">
        <v>45</v>
      </c>
      <c r="G1300" s="1">
        <v>9</v>
      </c>
      <c r="H1300" s="1">
        <v>0</v>
      </c>
      <c r="I1300" s="1">
        <v>87</v>
      </c>
      <c r="J1300" s="1">
        <v>85</v>
      </c>
      <c r="K1300" s="6">
        <f>ROUNDUP(最重要的表!AL47/1.1,0)</f>
        <v>443500</v>
      </c>
      <c r="L1300" s="6">
        <f>ROUNDUP(最重要的表!AM47/1.1,0)</f>
        <v>26610</v>
      </c>
      <c r="M1300" s="6">
        <f>ROUNDUP(最重要的表!AN47/1.1,0)</f>
        <v>21289</v>
      </c>
      <c r="N1300" s="6">
        <f>ROUNDUP(最重要的表!AO47/1.1,0)</f>
        <v>6880</v>
      </c>
      <c r="O1300" s="6">
        <f>ROUNDUP(最重要的表!AP47/1.1,0)</f>
        <v>413</v>
      </c>
      <c r="P1300" s="6">
        <f>ROUNDUP(最重要的表!AQ47/1.1,0)</f>
        <v>331</v>
      </c>
      <c r="Q1300" s="6">
        <f t="shared" si="100"/>
        <v>987020</v>
      </c>
      <c r="R1300" s="7">
        <f t="shared" si="101"/>
        <v>59237</v>
      </c>
      <c r="S1300" s="8">
        <f t="shared" si="102"/>
        <v>47438</v>
      </c>
      <c r="T1300" s="1">
        <v>72000</v>
      </c>
      <c r="U1300" s="1">
        <v>0</v>
      </c>
      <c r="V1300" s="1">
        <v>9200000</v>
      </c>
    </row>
    <row r="1301" spans="1:22" x14ac:dyDescent="0.25">
      <c r="A1301" s="1">
        <f t="shared" si="103"/>
        <v>51102</v>
      </c>
      <c r="B1301" s="1">
        <v>5</v>
      </c>
      <c r="C1301" s="1" t="s">
        <v>178</v>
      </c>
      <c r="D1301" s="1">
        <v>18</v>
      </c>
      <c r="E1301" s="1" t="s">
        <v>479</v>
      </c>
      <c r="F1301" s="1">
        <v>46</v>
      </c>
      <c r="G1301" s="1">
        <v>9</v>
      </c>
      <c r="H1301" s="1">
        <v>1</v>
      </c>
      <c r="I1301" s="1">
        <v>87</v>
      </c>
      <c r="J1301" s="1">
        <v>85</v>
      </c>
      <c r="K1301" s="6">
        <f>ROUNDUP(最重要的表!AL48/1.1,0)</f>
        <v>466122</v>
      </c>
      <c r="L1301" s="6">
        <f>ROUNDUP(最重要的表!AM48/1.1,0)</f>
        <v>27968</v>
      </c>
      <c r="M1301" s="6">
        <f>ROUNDUP(最重要的表!AN48/1.1,0)</f>
        <v>22375</v>
      </c>
      <c r="N1301" s="6">
        <f>ROUNDUP(最重要的表!AO48/1.1,0)</f>
        <v>7228</v>
      </c>
      <c r="O1301" s="6">
        <f>ROUNDUP(最重要的表!AP48/1.1,0)</f>
        <v>434</v>
      </c>
      <c r="P1301" s="6">
        <f>ROUNDUP(最重要的表!AQ48/1.1,0)</f>
        <v>348</v>
      </c>
      <c r="Q1301" s="1">
        <f t="shared" si="100"/>
        <v>1037134</v>
      </c>
      <c r="R1301" s="1">
        <f t="shared" si="101"/>
        <v>62254</v>
      </c>
      <c r="S1301" s="1">
        <f t="shared" si="102"/>
        <v>49867</v>
      </c>
      <c r="T1301" s="1">
        <v>73000</v>
      </c>
      <c r="U1301" s="1">
        <v>0</v>
      </c>
      <c r="V1301" s="1">
        <v>9300000</v>
      </c>
    </row>
    <row r="1302" spans="1:22" x14ac:dyDescent="0.25">
      <c r="A1302" s="1">
        <f t="shared" si="103"/>
        <v>51103</v>
      </c>
      <c r="B1302" s="1">
        <v>5</v>
      </c>
      <c r="C1302" s="1" t="s">
        <v>178</v>
      </c>
      <c r="D1302" s="1">
        <v>18</v>
      </c>
      <c r="E1302" s="1" t="s">
        <v>471</v>
      </c>
      <c r="F1302" s="1">
        <v>47</v>
      </c>
      <c r="G1302" s="1">
        <v>9</v>
      </c>
      <c r="H1302" s="1">
        <v>2</v>
      </c>
      <c r="I1302" s="1">
        <v>87</v>
      </c>
      <c r="J1302" s="1">
        <v>85</v>
      </c>
      <c r="K1302" s="6">
        <f>ROUNDUP(最重要的表!AL49/1.1,0)</f>
        <v>488759</v>
      </c>
      <c r="L1302" s="6">
        <f>ROUNDUP(最重要的表!AM49/1.1,0)</f>
        <v>29326</v>
      </c>
      <c r="M1302" s="6">
        <f>ROUNDUP(最重要的表!AN49/1.1,0)</f>
        <v>23461</v>
      </c>
      <c r="N1302" s="6">
        <f>ROUNDUP(最重要的表!AO49/1.1,0)</f>
        <v>7591</v>
      </c>
      <c r="O1302" s="6">
        <f>ROUNDUP(最重要的表!AP49/1.1,0)</f>
        <v>456</v>
      </c>
      <c r="P1302" s="6">
        <f>ROUNDUP(最重要的表!AQ49/1.1,0)</f>
        <v>365</v>
      </c>
      <c r="Q1302" s="1">
        <f t="shared" si="100"/>
        <v>1088448</v>
      </c>
      <c r="R1302" s="1">
        <f t="shared" si="101"/>
        <v>65350</v>
      </c>
      <c r="S1302" s="1">
        <f t="shared" si="102"/>
        <v>52296</v>
      </c>
      <c r="T1302" s="1">
        <v>74000</v>
      </c>
      <c r="U1302" s="1">
        <v>0</v>
      </c>
      <c r="V1302" s="1">
        <v>9400000</v>
      </c>
    </row>
    <row r="1303" spans="1:22" x14ac:dyDescent="0.25">
      <c r="A1303" s="1">
        <f t="shared" si="103"/>
        <v>51104</v>
      </c>
      <c r="B1303" s="1">
        <v>5</v>
      </c>
      <c r="C1303" s="1" t="s">
        <v>178</v>
      </c>
      <c r="D1303" s="1">
        <v>18</v>
      </c>
      <c r="E1303" s="1" t="s">
        <v>472</v>
      </c>
      <c r="F1303" s="1">
        <v>48</v>
      </c>
      <c r="G1303" s="1">
        <v>9</v>
      </c>
      <c r="H1303" s="1">
        <v>3</v>
      </c>
      <c r="I1303" s="1">
        <v>87</v>
      </c>
      <c r="J1303" s="1">
        <v>85</v>
      </c>
      <c r="K1303" s="6">
        <f>ROUNDUP(最重要的表!AL50/1.1,0)</f>
        <v>511380</v>
      </c>
      <c r="L1303" s="6">
        <f>ROUNDUP(最重要的表!AM50/1.1,0)</f>
        <v>30683</v>
      </c>
      <c r="M1303" s="6">
        <f>ROUNDUP(最重要的表!AN50/1.1,0)</f>
        <v>24547</v>
      </c>
      <c r="N1303" s="6">
        <f>ROUNDUP(最重要的表!AO50/1.1,0)</f>
        <v>7940</v>
      </c>
      <c r="O1303" s="6">
        <f>ROUNDUP(最重要的表!AP50/1.1,0)</f>
        <v>477</v>
      </c>
      <c r="P1303" s="6">
        <f>ROUNDUP(最重要的表!AQ50/1.1,0)</f>
        <v>382</v>
      </c>
      <c r="Q1303" s="1">
        <f t="shared" si="100"/>
        <v>1138640</v>
      </c>
      <c r="R1303" s="1">
        <f t="shared" si="101"/>
        <v>68366</v>
      </c>
      <c r="S1303" s="1">
        <f t="shared" si="102"/>
        <v>54725</v>
      </c>
      <c r="T1303" s="1">
        <v>75000</v>
      </c>
      <c r="U1303" s="1">
        <v>0</v>
      </c>
      <c r="V1303" s="1">
        <v>9500000</v>
      </c>
    </row>
    <row r="1304" spans="1:22" x14ac:dyDescent="0.25">
      <c r="A1304" s="1">
        <f t="shared" si="103"/>
        <v>51105</v>
      </c>
      <c r="B1304" s="1">
        <v>5</v>
      </c>
      <c r="C1304" s="1" t="s">
        <v>178</v>
      </c>
      <c r="D1304" s="1">
        <v>18</v>
      </c>
      <c r="E1304" s="1" t="s">
        <v>473</v>
      </c>
      <c r="F1304" s="1">
        <v>49</v>
      </c>
      <c r="G1304" s="1">
        <v>9</v>
      </c>
      <c r="H1304" s="1">
        <v>4</v>
      </c>
      <c r="I1304" s="1">
        <v>90</v>
      </c>
      <c r="J1304" s="1">
        <v>90</v>
      </c>
      <c r="K1304" s="6">
        <f>ROUNDUP(最重要的表!AL51/1.1,0)</f>
        <v>534016</v>
      </c>
      <c r="L1304" s="6">
        <f>ROUNDUP(最重要的表!AM51/1.1,0)</f>
        <v>32041</v>
      </c>
      <c r="M1304" s="6">
        <f>ROUNDUP(最重要的表!AN51/1.1,0)</f>
        <v>25633</v>
      </c>
      <c r="N1304" s="6">
        <f>ROUNDUP(最重要的表!AO51/1.1,0)</f>
        <v>8289</v>
      </c>
      <c r="O1304" s="6">
        <f>ROUNDUP(最重要的表!AP51/1.1,0)</f>
        <v>498</v>
      </c>
      <c r="P1304" s="6">
        <f>ROUNDUP(最重要的表!AQ51/1.1,0)</f>
        <v>399</v>
      </c>
      <c r="Q1304" s="1">
        <f t="shared" si="100"/>
        <v>1188847</v>
      </c>
      <c r="R1304" s="1">
        <f t="shared" si="101"/>
        <v>71383</v>
      </c>
      <c r="S1304" s="1">
        <f t="shared" si="102"/>
        <v>57154</v>
      </c>
      <c r="T1304" s="1">
        <v>76000</v>
      </c>
      <c r="U1304" s="1">
        <v>0</v>
      </c>
      <c r="V1304" s="1">
        <v>9600000</v>
      </c>
    </row>
    <row r="1305" spans="1:22" x14ac:dyDescent="0.25">
      <c r="A1305" s="1">
        <f t="shared" si="103"/>
        <v>51111</v>
      </c>
      <c r="B1305" s="1">
        <v>5</v>
      </c>
      <c r="C1305" s="1" t="s">
        <v>178</v>
      </c>
      <c r="D1305" s="1">
        <v>18</v>
      </c>
      <c r="E1305" s="1" t="s">
        <v>480</v>
      </c>
      <c r="F1305" s="1">
        <v>50</v>
      </c>
      <c r="G1305" s="1">
        <v>10</v>
      </c>
      <c r="H1305" s="1">
        <v>0</v>
      </c>
      <c r="I1305" s="1">
        <v>0</v>
      </c>
      <c r="J1305" s="1">
        <v>90</v>
      </c>
      <c r="K1305" s="6">
        <f>ROUNDUP(最重要的表!AL52/1.1,0)</f>
        <v>594289</v>
      </c>
      <c r="L1305" s="6">
        <f>ROUNDUP(最重要的表!AM52/1.1,0)</f>
        <v>35658</v>
      </c>
      <c r="M1305" s="6">
        <f>ROUNDUP(最重要的表!AN52/1.1,0)</f>
        <v>28527</v>
      </c>
      <c r="N1305" s="6">
        <f>ROUNDUP(最重要的表!AO52/1.1,0)</f>
        <v>9228</v>
      </c>
      <c r="O1305" s="6">
        <f>ROUNDUP(最重要的表!AP52/1.1,0)</f>
        <v>554</v>
      </c>
      <c r="P1305" s="6">
        <f>ROUNDUP(最重要的表!AQ52/1.1,0)</f>
        <v>444</v>
      </c>
      <c r="Q1305" s="6">
        <f t="shared" si="100"/>
        <v>1323301</v>
      </c>
      <c r="R1305" s="7">
        <f t="shared" si="101"/>
        <v>79424</v>
      </c>
      <c r="S1305" s="8">
        <f t="shared" si="102"/>
        <v>63603</v>
      </c>
      <c r="T1305" s="1">
        <v>0</v>
      </c>
      <c r="U1305" s="1">
        <v>0</v>
      </c>
      <c r="V1305" s="1">
        <v>0</v>
      </c>
    </row>
    <row r="1306" spans="1:22" x14ac:dyDescent="0.25">
      <c r="A1306" s="1">
        <f t="shared" si="103"/>
        <v>51112</v>
      </c>
      <c r="B1306" s="1">
        <v>5</v>
      </c>
      <c r="C1306" s="1" t="s">
        <v>178</v>
      </c>
      <c r="D1306" s="1">
        <v>15</v>
      </c>
      <c r="E1306" s="1" t="s">
        <v>365</v>
      </c>
      <c r="F1306" s="1">
        <v>0</v>
      </c>
      <c r="G1306" s="1">
        <v>0</v>
      </c>
      <c r="H1306" s="1">
        <v>0</v>
      </c>
      <c r="I1306" s="1">
        <v>1</v>
      </c>
      <c r="J1306" s="1">
        <v>0</v>
      </c>
      <c r="K1306" s="1">
        <f>ROUNDUP(K388*最重要的表!$J$38,0)</f>
        <v>10932</v>
      </c>
      <c r="L1306" s="7">
        <f>ROUNDUP(L388*最重要的表!$J$38,0)</f>
        <v>656</v>
      </c>
      <c r="M1306" s="8">
        <f>ROUNDUP(M388*最重要的表!$J$38,0)</f>
        <v>526</v>
      </c>
      <c r="N1306" s="6">
        <f>ROUNDUP(N388*最重要的表!$J$38,0)</f>
        <v>171</v>
      </c>
      <c r="O1306" s="7">
        <f>ROUNDUP(O388*最重要的表!$J$38,0)</f>
        <v>11</v>
      </c>
      <c r="P1306" s="8">
        <f>ROUNDUP(P388*最重要的表!$J$38,0)</f>
        <v>9</v>
      </c>
      <c r="Q1306" s="6">
        <f t="shared" si="100"/>
        <v>24441</v>
      </c>
      <c r="R1306" s="7">
        <f t="shared" si="101"/>
        <v>1525</v>
      </c>
      <c r="S1306" s="8">
        <f t="shared" si="102"/>
        <v>1237</v>
      </c>
      <c r="T1306" s="6">
        <v>50</v>
      </c>
      <c r="U1306" s="7">
        <v>0</v>
      </c>
      <c r="V1306" s="8">
        <v>9000</v>
      </c>
    </row>
    <row r="1307" spans="1:22" x14ac:dyDescent="0.25">
      <c r="A1307" s="1">
        <f t="shared" si="103"/>
        <v>51113</v>
      </c>
      <c r="B1307" s="1">
        <v>5</v>
      </c>
      <c r="C1307" s="1" t="s">
        <v>178</v>
      </c>
      <c r="D1307" s="1">
        <v>15</v>
      </c>
      <c r="E1307" s="1" t="s">
        <v>366</v>
      </c>
      <c r="F1307" s="1">
        <v>1</v>
      </c>
      <c r="G1307" s="1">
        <v>0</v>
      </c>
      <c r="H1307" s="1">
        <v>1</v>
      </c>
      <c r="I1307" s="1">
        <v>5</v>
      </c>
      <c r="J1307" s="1">
        <v>0</v>
      </c>
      <c r="K1307" s="1">
        <f>ROUNDUP(K389*最重要的表!$J$38,0)</f>
        <v>12411</v>
      </c>
      <c r="L1307" s="7">
        <f>ROUNDUP(L389*最重要的表!$J$38,0)</f>
        <v>745</v>
      </c>
      <c r="M1307" s="8">
        <f>ROUNDUP(M389*最重要的表!$J$38,0)</f>
        <v>596</v>
      </c>
      <c r="N1307" s="6">
        <f>ROUNDUP(N389*最重要的表!$J$38,0)</f>
        <v>204</v>
      </c>
      <c r="O1307" s="7">
        <f>ROUNDUP(O389*最重要的表!$J$38,0)</f>
        <v>13</v>
      </c>
      <c r="P1307" s="8">
        <f>ROUNDUP(P389*最重要的表!$J$38,0)</f>
        <v>11</v>
      </c>
      <c r="Q1307" s="1">
        <f t="shared" si="100"/>
        <v>28527</v>
      </c>
      <c r="R1307" s="1">
        <f t="shared" si="101"/>
        <v>1772</v>
      </c>
      <c r="S1307" s="1">
        <f t="shared" si="102"/>
        <v>1465</v>
      </c>
      <c r="T1307" s="1">
        <v>180</v>
      </c>
      <c r="U1307" s="1">
        <v>0</v>
      </c>
      <c r="V1307" s="1">
        <v>25000</v>
      </c>
    </row>
    <row r="1308" spans="1:22" x14ac:dyDescent="0.25">
      <c r="A1308" s="1">
        <f t="shared" si="103"/>
        <v>51114</v>
      </c>
      <c r="B1308" s="1">
        <v>5</v>
      </c>
      <c r="C1308" s="1" t="s">
        <v>178</v>
      </c>
      <c r="D1308" s="1">
        <v>15</v>
      </c>
      <c r="E1308" s="1" t="s">
        <v>107</v>
      </c>
      <c r="F1308" s="1">
        <v>2</v>
      </c>
      <c r="G1308" s="1">
        <v>0</v>
      </c>
      <c r="H1308" s="1">
        <v>2</v>
      </c>
      <c r="I1308" s="1">
        <v>5</v>
      </c>
      <c r="J1308" s="1">
        <v>0</v>
      </c>
      <c r="K1308" s="1">
        <f>ROUNDUP(K390*最重要的表!$J$38,0)</f>
        <v>13890</v>
      </c>
      <c r="L1308" s="7">
        <f>ROUNDUP(L390*最重要的表!$J$38,0)</f>
        <v>834</v>
      </c>
      <c r="M1308" s="8">
        <f>ROUNDUP(M390*最重要的表!$J$38,0)</f>
        <v>668</v>
      </c>
      <c r="N1308" s="6">
        <f>ROUNDUP(N390*最重要的表!$J$38,0)</f>
        <v>239</v>
      </c>
      <c r="O1308" s="7">
        <f>ROUNDUP(O390*最重要的表!$J$38,0)</f>
        <v>15</v>
      </c>
      <c r="P1308" s="8">
        <f>ROUNDUP(P390*最重要的表!$J$38,0)</f>
        <v>12</v>
      </c>
      <c r="Q1308" s="1">
        <f t="shared" si="100"/>
        <v>32771</v>
      </c>
      <c r="R1308" s="1">
        <f t="shared" si="101"/>
        <v>2019</v>
      </c>
      <c r="S1308" s="1">
        <f t="shared" si="102"/>
        <v>1616</v>
      </c>
      <c r="T1308" s="1">
        <v>350</v>
      </c>
      <c r="U1308" s="1">
        <v>0</v>
      </c>
      <c r="V1308" s="1">
        <v>43000</v>
      </c>
    </row>
    <row r="1309" spans="1:22" x14ac:dyDescent="0.25">
      <c r="A1309" s="1">
        <f t="shared" si="103"/>
        <v>51115</v>
      </c>
      <c r="B1309" s="1">
        <v>5</v>
      </c>
      <c r="C1309" s="1" t="s">
        <v>178</v>
      </c>
      <c r="D1309" s="1">
        <v>15</v>
      </c>
      <c r="E1309" s="1" t="s">
        <v>153</v>
      </c>
      <c r="F1309" s="1">
        <v>3</v>
      </c>
      <c r="G1309" s="1">
        <v>0</v>
      </c>
      <c r="H1309" s="1">
        <v>3</v>
      </c>
      <c r="I1309" s="1">
        <v>5</v>
      </c>
      <c r="J1309" s="1">
        <v>0</v>
      </c>
      <c r="K1309" s="1">
        <f>ROUNDUP(K391*最重要的表!$J$38,0)</f>
        <v>15369</v>
      </c>
      <c r="L1309" s="7">
        <f>ROUNDUP(L391*最重要的表!$J$38,0)</f>
        <v>923</v>
      </c>
      <c r="M1309" s="8">
        <f>ROUNDUP(M391*最重要的表!$J$38,0)</f>
        <v>739</v>
      </c>
      <c r="N1309" s="6">
        <f>ROUNDUP(N391*最重要的表!$J$38,0)</f>
        <v>273</v>
      </c>
      <c r="O1309" s="7">
        <f>ROUNDUP(O391*最重要的表!$J$38,0)</f>
        <v>17</v>
      </c>
      <c r="P1309" s="8">
        <f>ROUNDUP(P391*最重要的表!$J$38,0)</f>
        <v>14</v>
      </c>
      <c r="Q1309" s="1">
        <f t="shared" si="100"/>
        <v>36936</v>
      </c>
      <c r="R1309" s="1">
        <f t="shared" si="101"/>
        <v>2266</v>
      </c>
      <c r="S1309" s="1">
        <f t="shared" si="102"/>
        <v>1845</v>
      </c>
      <c r="T1309" s="1">
        <v>600</v>
      </c>
      <c r="U1309" s="1">
        <v>0</v>
      </c>
      <c r="V1309" s="1">
        <v>67000</v>
      </c>
    </row>
    <row r="1310" spans="1:22" x14ac:dyDescent="0.25">
      <c r="A1310" s="1">
        <f t="shared" si="103"/>
        <v>51121</v>
      </c>
      <c r="B1310" s="1">
        <v>5</v>
      </c>
      <c r="C1310" s="1" t="s">
        <v>178</v>
      </c>
      <c r="D1310" s="1">
        <v>15</v>
      </c>
      <c r="E1310" s="1" t="s">
        <v>154</v>
      </c>
      <c r="F1310" s="1">
        <v>4</v>
      </c>
      <c r="G1310" s="1">
        <v>0</v>
      </c>
      <c r="H1310" s="1">
        <v>4</v>
      </c>
      <c r="I1310" s="1">
        <v>20</v>
      </c>
      <c r="J1310" s="1">
        <v>5</v>
      </c>
      <c r="K1310" s="1">
        <f>ROUNDUP(K392*最重要的表!$J$38,0)</f>
        <v>16848</v>
      </c>
      <c r="L1310" s="7">
        <f>ROUNDUP(L392*最重要的表!$J$38,0)</f>
        <v>1011</v>
      </c>
      <c r="M1310" s="8">
        <f>ROUNDUP(M392*最重要的表!$J$38,0)</f>
        <v>809</v>
      </c>
      <c r="N1310" s="6">
        <f>ROUNDUP(N392*最重要的表!$J$38,0)</f>
        <v>306</v>
      </c>
      <c r="O1310" s="7">
        <f>ROUNDUP(O392*最重要的表!$J$38,0)</f>
        <v>19</v>
      </c>
      <c r="P1310" s="8">
        <f>ROUNDUP(P392*最重要的表!$J$38,0)</f>
        <v>15</v>
      </c>
      <c r="Q1310" s="1">
        <f t="shared" si="100"/>
        <v>41022</v>
      </c>
      <c r="R1310" s="1">
        <f t="shared" si="101"/>
        <v>2512</v>
      </c>
      <c r="S1310" s="1">
        <f t="shared" si="102"/>
        <v>1994</v>
      </c>
      <c r="T1310" s="1">
        <v>1000</v>
      </c>
      <c r="U1310" s="1">
        <v>0</v>
      </c>
      <c r="V1310" s="1">
        <v>100000</v>
      </c>
    </row>
    <row r="1311" spans="1:22" x14ac:dyDescent="0.25">
      <c r="A1311" s="1">
        <f t="shared" si="103"/>
        <v>51122</v>
      </c>
      <c r="B1311" s="1">
        <v>5</v>
      </c>
      <c r="C1311" s="1" t="s">
        <v>178</v>
      </c>
      <c r="D1311" s="1">
        <v>15</v>
      </c>
      <c r="E1311" s="1" t="s">
        <v>44</v>
      </c>
      <c r="F1311" s="1">
        <v>5</v>
      </c>
      <c r="G1311" s="1">
        <v>1</v>
      </c>
      <c r="H1311" s="1">
        <v>0</v>
      </c>
      <c r="I1311" s="1">
        <v>20</v>
      </c>
      <c r="J1311" s="1">
        <v>5</v>
      </c>
      <c r="K1311" s="1">
        <f>ROUNDUP(K393*最重要的表!$J$38,0)</f>
        <v>20775</v>
      </c>
      <c r="L1311" s="7">
        <f>ROUNDUP(L393*最重要的表!$J$38,0)</f>
        <v>1247</v>
      </c>
      <c r="M1311" s="8">
        <f>ROUNDUP(M393*最重要的表!$J$38,0)</f>
        <v>998</v>
      </c>
      <c r="N1311" s="6">
        <f>ROUNDUP(N393*最重要的表!$J$38,0)</f>
        <v>324</v>
      </c>
      <c r="O1311" s="7">
        <f>ROUNDUP(O393*最重要的表!$J$38,0)</f>
        <v>20</v>
      </c>
      <c r="P1311" s="8">
        <f>ROUNDUP(P393*最重要的表!$J$38,0)</f>
        <v>17</v>
      </c>
      <c r="Q1311" s="6">
        <f t="shared" si="100"/>
        <v>46371</v>
      </c>
      <c r="R1311" s="7">
        <f t="shared" si="101"/>
        <v>2827</v>
      </c>
      <c r="S1311" s="8">
        <f t="shared" si="102"/>
        <v>2341</v>
      </c>
      <c r="T1311" s="6">
        <v>1500</v>
      </c>
      <c r="U1311" s="7">
        <v>0</v>
      </c>
      <c r="V1311" s="8">
        <v>140000</v>
      </c>
    </row>
    <row r="1312" spans="1:22" x14ac:dyDescent="0.25">
      <c r="A1312" s="1">
        <f t="shared" si="103"/>
        <v>51123</v>
      </c>
      <c r="B1312" s="1">
        <v>5</v>
      </c>
      <c r="C1312" s="1" t="s">
        <v>178</v>
      </c>
      <c r="D1312" s="1">
        <v>15</v>
      </c>
      <c r="E1312" s="1" t="s">
        <v>367</v>
      </c>
      <c r="F1312" s="1">
        <v>6</v>
      </c>
      <c r="G1312" s="1">
        <v>1</v>
      </c>
      <c r="H1312" s="1">
        <v>1</v>
      </c>
      <c r="I1312" s="1">
        <v>20</v>
      </c>
      <c r="J1312" s="1">
        <v>5</v>
      </c>
      <c r="K1312" s="1">
        <f>ROUNDUP(K394*最重要的表!$J$38,0)</f>
        <v>22968</v>
      </c>
      <c r="L1312" s="7">
        <f>ROUNDUP(L394*最重要的表!$J$38,0)</f>
        <v>1379</v>
      </c>
      <c r="M1312" s="8">
        <f>ROUNDUP(M394*最重要的表!$J$38,0)</f>
        <v>1103</v>
      </c>
      <c r="N1312" s="6">
        <f>ROUNDUP(N394*最重要的表!$J$38,0)</f>
        <v>357</v>
      </c>
      <c r="O1312" s="7">
        <f>ROUNDUP(O394*最重要的表!$J$38,0)</f>
        <v>22</v>
      </c>
      <c r="P1312" s="8">
        <f>ROUNDUP(P394*最重要的表!$J$38,0)</f>
        <v>18</v>
      </c>
      <c r="Q1312" s="1">
        <f t="shared" ref="Q1312:Q1375" si="104">K1312+N1312*79</f>
        <v>51171</v>
      </c>
      <c r="R1312" s="1">
        <f t="shared" ref="R1312:R1375" si="105">L1312+O1312*79</f>
        <v>3117</v>
      </c>
      <c r="S1312" s="1">
        <f t="shared" ref="S1312:S1375" si="106">M1312+P1312*79</f>
        <v>2525</v>
      </c>
      <c r="T1312" s="1">
        <v>2500</v>
      </c>
      <c r="U1312" s="1">
        <v>0</v>
      </c>
      <c r="V1312" s="1">
        <v>210000</v>
      </c>
    </row>
    <row r="1313" spans="1:22" x14ac:dyDescent="0.25">
      <c r="A1313" s="1">
        <f t="shared" si="103"/>
        <v>51124</v>
      </c>
      <c r="B1313" s="1">
        <v>5</v>
      </c>
      <c r="C1313" s="1" t="s">
        <v>178</v>
      </c>
      <c r="D1313" s="1">
        <v>15</v>
      </c>
      <c r="E1313" s="1" t="s">
        <v>108</v>
      </c>
      <c r="F1313" s="1">
        <v>7</v>
      </c>
      <c r="G1313" s="1">
        <v>1</v>
      </c>
      <c r="H1313" s="1">
        <v>2</v>
      </c>
      <c r="I1313" s="1">
        <v>20</v>
      </c>
      <c r="J1313" s="1">
        <v>5</v>
      </c>
      <c r="K1313" s="1">
        <f>ROUNDUP(K395*最重要的表!$J$38,0)</f>
        <v>25161</v>
      </c>
      <c r="L1313" s="7">
        <f>ROUNDUP(L395*最重要的表!$J$38,0)</f>
        <v>1510</v>
      </c>
      <c r="M1313" s="8">
        <f>ROUNDUP(M395*最重要的表!$J$38,0)</f>
        <v>1208</v>
      </c>
      <c r="N1313" s="6">
        <f>ROUNDUP(N395*最重要的表!$J$38,0)</f>
        <v>392</v>
      </c>
      <c r="O1313" s="7">
        <f>ROUNDUP(O395*最重要的表!$J$38,0)</f>
        <v>24</v>
      </c>
      <c r="P1313" s="8">
        <f>ROUNDUP(P395*最重要的表!$J$38,0)</f>
        <v>19</v>
      </c>
      <c r="Q1313" s="1">
        <f t="shared" si="104"/>
        <v>56129</v>
      </c>
      <c r="R1313" s="1">
        <f t="shared" si="105"/>
        <v>3406</v>
      </c>
      <c r="S1313" s="1">
        <f t="shared" si="106"/>
        <v>2709</v>
      </c>
      <c r="T1313" s="1">
        <v>3500</v>
      </c>
      <c r="U1313" s="1">
        <v>0</v>
      </c>
      <c r="V1313" s="1">
        <v>270000</v>
      </c>
    </row>
    <row r="1314" spans="1:22" x14ac:dyDescent="0.25">
      <c r="A1314" s="1">
        <f t="shared" si="103"/>
        <v>51125</v>
      </c>
      <c r="B1314" s="1">
        <v>5</v>
      </c>
      <c r="C1314" s="1" t="s">
        <v>178</v>
      </c>
      <c r="D1314" s="1">
        <v>15</v>
      </c>
      <c r="E1314" s="1" t="s">
        <v>109</v>
      </c>
      <c r="F1314" s="1">
        <v>8</v>
      </c>
      <c r="G1314" s="1">
        <v>1</v>
      </c>
      <c r="H1314" s="1">
        <v>3</v>
      </c>
      <c r="I1314" s="1">
        <v>20</v>
      </c>
      <c r="J1314" s="1">
        <v>5</v>
      </c>
      <c r="K1314" s="1">
        <f>ROUNDUP(K396*最重要的表!$J$38,0)</f>
        <v>27354</v>
      </c>
      <c r="L1314" s="7">
        <f>ROUNDUP(L396*最重要的表!$J$38,0)</f>
        <v>1642</v>
      </c>
      <c r="M1314" s="8">
        <f>ROUNDUP(M396*最重要的表!$J$38,0)</f>
        <v>1314</v>
      </c>
      <c r="N1314" s="6">
        <f>ROUNDUP(N396*最重要的表!$J$38,0)</f>
        <v>426</v>
      </c>
      <c r="O1314" s="7">
        <f>ROUNDUP(O396*最重要的表!$J$38,0)</f>
        <v>26</v>
      </c>
      <c r="P1314" s="8">
        <f>ROUNDUP(P396*最重要的表!$J$38,0)</f>
        <v>21</v>
      </c>
      <c r="Q1314" s="1">
        <f t="shared" si="104"/>
        <v>61008</v>
      </c>
      <c r="R1314" s="1">
        <f t="shared" si="105"/>
        <v>3696</v>
      </c>
      <c r="S1314" s="1">
        <f t="shared" si="106"/>
        <v>2973</v>
      </c>
      <c r="T1314" s="1">
        <v>5000</v>
      </c>
      <c r="U1314" s="1">
        <v>0</v>
      </c>
      <c r="V1314" s="1">
        <v>360000</v>
      </c>
    </row>
    <row r="1315" spans="1:22" x14ac:dyDescent="0.25">
      <c r="A1315" s="1">
        <f t="shared" si="103"/>
        <v>51131</v>
      </c>
      <c r="B1315" s="1">
        <v>5</v>
      </c>
      <c r="C1315" s="1" t="s">
        <v>178</v>
      </c>
      <c r="D1315" s="1">
        <v>15</v>
      </c>
      <c r="E1315" s="1" t="s">
        <v>149</v>
      </c>
      <c r="F1315" s="1">
        <v>9</v>
      </c>
      <c r="G1315" s="1">
        <v>1</v>
      </c>
      <c r="H1315" s="1">
        <v>4</v>
      </c>
      <c r="I1315" s="1">
        <v>30</v>
      </c>
      <c r="J1315" s="1">
        <v>15</v>
      </c>
      <c r="K1315" s="1">
        <f>ROUNDUP(K397*最重要的表!$J$38,0)</f>
        <v>29547</v>
      </c>
      <c r="L1315" s="7">
        <f>ROUNDUP(L397*最重要的表!$J$38,0)</f>
        <v>1773</v>
      </c>
      <c r="M1315" s="8">
        <f>ROUNDUP(M397*最重要的表!$J$38,0)</f>
        <v>1419</v>
      </c>
      <c r="N1315" s="6">
        <f>ROUNDUP(N397*最重要的表!$J$38,0)</f>
        <v>459</v>
      </c>
      <c r="O1315" s="7">
        <f>ROUNDUP(O397*最重要的表!$J$38,0)</f>
        <v>28</v>
      </c>
      <c r="P1315" s="8">
        <f>ROUNDUP(P397*最重要的表!$J$38,0)</f>
        <v>23</v>
      </c>
      <c r="Q1315" s="1">
        <f t="shared" si="104"/>
        <v>65808</v>
      </c>
      <c r="R1315" s="1">
        <f t="shared" si="105"/>
        <v>3985</v>
      </c>
      <c r="S1315" s="1">
        <f t="shared" si="106"/>
        <v>3236</v>
      </c>
      <c r="T1315" s="1">
        <v>6500</v>
      </c>
      <c r="U1315" s="1">
        <v>0</v>
      </c>
      <c r="V1315" s="1">
        <v>450000</v>
      </c>
    </row>
    <row r="1316" spans="1:22" x14ac:dyDescent="0.25">
      <c r="A1316" s="1">
        <f t="shared" si="103"/>
        <v>51132</v>
      </c>
      <c r="B1316" s="1">
        <v>5</v>
      </c>
      <c r="C1316" s="1" t="s">
        <v>178</v>
      </c>
      <c r="D1316" s="1">
        <v>15</v>
      </c>
      <c r="E1316" s="1" t="s">
        <v>45</v>
      </c>
      <c r="F1316" s="1">
        <v>10</v>
      </c>
      <c r="G1316" s="1">
        <v>2</v>
      </c>
      <c r="H1316" s="1">
        <v>0</v>
      </c>
      <c r="I1316" s="1">
        <v>30</v>
      </c>
      <c r="J1316" s="1">
        <v>15</v>
      </c>
      <c r="K1316" s="1">
        <f>ROUNDUP(K398*最重要的表!$J$38,0)</f>
        <v>35327</v>
      </c>
      <c r="L1316" s="7">
        <f>ROUNDUP(L398*最重要的表!$J$38,0)</f>
        <v>2120</v>
      </c>
      <c r="M1316" s="8">
        <f>ROUNDUP(M398*最重要的表!$J$38,0)</f>
        <v>1697</v>
      </c>
      <c r="N1316" s="6">
        <f>ROUNDUP(N398*最重要的表!$J$38,0)</f>
        <v>545</v>
      </c>
      <c r="O1316" s="7">
        <f>ROUNDUP(O398*最重要的表!$J$38,0)</f>
        <v>33</v>
      </c>
      <c r="P1316" s="8">
        <f>ROUNDUP(P398*最重要的表!$J$38,0)</f>
        <v>27</v>
      </c>
      <c r="Q1316" s="6">
        <f t="shared" si="104"/>
        <v>78382</v>
      </c>
      <c r="R1316" s="7">
        <f t="shared" si="105"/>
        <v>4727</v>
      </c>
      <c r="S1316" s="8">
        <f t="shared" si="106"/>
        <v>3830</v>
      </c>
      <c r="T1316" s="6">
        <v>7500</v>
      </c>
      <c r="U1316" s="7">
        <v>0</v>
      </c>
      <c r="V1316" s="8">
        <v>580000</v>
      </c>
    </row>
    <row r="1317" spans="1:22" x14ac:dyDescent="0.25">
      <c r="A1317" s="1">
        <f t="shared" si="103"/>
        <v>51133</v>
      </c>
      <c r="B1317" s="1">
        <v>5</v>
      </c>
      <c r="C1317" s="1" t="s">
        <v>178</v>
      </c>
      <c r="D1317" s="1">
        <v>15</v>
      </c>
      <c r="E1317" s="1" t="s">
        <v>368</v>
      </c>
      <c r="F1317" s="1">
        <v>11</v>
      </c>
      <c r="G1317" s="1">
        <v>2</v>
      </c>
      <c r="H1317" s="1">
        <v>1</v>
      </c>
      <c r="I1317" s="1">
        <v>30</v>
      </c>
      <c r="J1317" s="1">
        <v>15</v>
      </c>
      <c r="K1317" s="1">
        <f>ROUNDUP(K399*最重要的表!$J$38,0)</f>
        <v>38523</v>
      </c>
      <c r="L1317" s="7">
        <f>ROUNDUP(L399*最重要的表!$J$38,0)</f>
        <v>2312</v>
      </c>
      <c r="M1317" s="8">
        <f>ROUNDUP(M399*最重要的表!$J$38,0)</f>
        <v>1850</v>
      </c>
      <c r="N1317" s="6">
        <f>ROUNDUP(N399*最重要的表!$J$38,0)</f>
        <v>596</v>
      </c>
      <c r="O1317" s="7">
        <f>ROUNDUP(O399*最重要的表!$J$38,0)</f>
        <v>36</v>
      </c>
      <c r="P1317" s="8">
        <f>ROUNDUP(P399*最重要的表!$J$38,0)</f>
        <v>29</v>
      </c>
      <c r="Q1317" s="1">
        <f t="shared" si="104"/>
        <v>85607</v>
      </c>
      <c r="R1317" s="1">
        <f t="shared" si="105"/>
        <v>5156</v>
      </c>
      <c r="S1317" s="1">
        <f t="shared" si="106"/>
        <v>4141</v>
      </c>
      <c r="T1317" s="1">
        <v>8500</v>
      </c>
      <c r="U1317" s="1">
        <v>0</v>
      </c>
      <c r="V1317" s="1">
        <v>730000</v>
      </c>
    </row>
    <row r="1318" spans="1:22" x14ac:dyDescent="0.25">
      <c r="A1318" s="1">
        <f t="shared" si="103"/>
        <v>51134</v>
      </c>
      <c r="B1318" s="1">
        <v>5</v>
      </c>
      <c r="C1318" s="1" t="s">
        <v>178</v>
      </c>
      <c r="D1318" s="1">
        <v>15</v>
      </c>
      <c r="E1318" s="1" t="s">
        <v>110</v>
      </c>
      <c r="F1318" s="1">
        <v>12</v>
      </c>
      <c r="G1318" s="1">
        <v>2</v>
      </c>
      <c r="H1318" s="1">
        <v>2</v>
      </c>
      <c r="I1318" s="1">
        <v>30</v>
      </c>
      <c r="J1318" s="1">
        <v>15</v>
      </c>
      <c r="K1318" s="1">
        <f>ROUNDUP(K400*最重要的表!$J$38,0)</f>
        <v>41718</v>
      </c>
      <c r="L1318" s="7">
        <f>ROUNDUP(L400*最重要的表!$J$38,0)</f>
        <v>2504</v>
      </c>
      <c r="M1318" s="8">
        <f>ROUNDUP(M400*最重要的表!$J$38,0)</f>
        <v>2004</v>
      </c>
      <c r="N1318" s="6">
        <f>ROUNDUP(N400*最重要的表!$J$38,0)</f>
        <v>647</v>
      </c>
      <c r="O1318" s="7">
        <f>ROUNDUP(O400*最重要的表!$J$38,0)</f>
        <v>39</v>
      </c>
      <c r="P1318" s="8">
        <f>ROUNDUP(P400*最重要的表!$J$38,0)</f>
        <v>31</v>
      </c>
      <c r="Q1318" s="1">
        <f t="shared" si="104"/>
        <v>92831</v>
      </c>
      <c r="R1318" s="1">
        <f t="shared" si="105"/>
        <v>5585</v>
      </c>
      <c r="S1318" s="1">
        <f t="shared" si="106"/>
        <v>4453</v>
      </c>
      <c r="T1318" s="1">
        <v>9000</v>
      </c>
      <c r="U1318" s="1">
        <v>0</v>
      </c>
      <c r="V1318" s="1">
        <v>870000</v>
      </c>
    </row>
    <row r="1319" spans="1:22" x14ac:dyDescent="0.25">
      <c r="A1319" s="1">
        <f t="shared" si="103"/>
        <v>51135</v>
      </c>
      <c r="B1319" s="1">
        <v>5</v>
      </c>
      <c r="C1319" s="1" t="s">
        <v>178</v>
      </c>
      <c r="D1319" s="1">
        <v>15</v>
      </c>
      <c r="E1319" s="1" t="s">
        <v>111</v>
      </c>
      <c r="F1319" s="1">
        <v>13</v>
      </c>
      <c r="G1319" s="1">
        <v>2</v>
      </c>
      <c r="H1319" s="1">
        <v>3</v>
      </c>
      <c r="I1319" s="1">
        <v>30</v>
      </c>
      <c r="J1319" s="1">
        <v>15</v>
      </c>
      <c r="K1319" s="1">
        <f>ROUNDUP(K401*最重要的表!$J$38,0)</f>
        <v>44915</v>
      </c>
      <c r="L1319" s="7">
        <f>ROUNDUP(L401*最重要的表!$J$38,0)</f>
        <v>2695</v>
      </c>
      <c r="M1319" s="8">
        <f>ROUNDUP(M401*最重要的表!$J$38,0)</f>
        <v>2157</v>
      </c>
      <c r="N1319" s="6">
        <f>ROUNDUP(N401*最重要的表!$J$38,0)</f>
        <v>698</v>
      </c>
      <c r="O1319" s="7">
        <f>ROUNDUP(O401*最重要的表!$J$38,0)</f>
        <v>42</v>
      </c>
      <c r="P1319" s="8">
        <f>ROUNDUP(P401*最重要的表!$J$38,0)</f>
        <v>34</v>
      </c>
      <c r="Q1319" s="1">
        <f t="shared" si="104"/>
        <v>100057</v>
      </c>
      <c r="R1319" s="1">
        <f t="shared" si="105"/>
        <v>6013</v>
      </c>
      <c r="S1319" s="1">
        <f t="shared" si="106"/>
        <v>4843</v>
      </c>
      <c r="T1319" s="1">
        <v>10000</v>
      </c>
      <c r="U1319" s="1">
        <v>0</v>
      </c>
      <c r="V1319" s="1">
        <v>1050000</v>
      </c>
    </row>
    <row r="1320" spans="1:22" x14ac:dyDescent="0.25">
      <c r="A1320" s="1">
        <f t="shared" si="103"/>
        <v>51141</v>
      </c>
      <c r="B1320" s="1">
        <v>5</v>
      </c>
      <c r="C1320" s="1" t="s">
        <v>178</v>
      </c>
      <c r="D1320" s="1">
        <v>15</v>
      </c>
      <c r="E1320" s="1" t="s">
        <v>112</v>
      </c>
      <c r="F1320" s="1">
        <v>14</v>
      </c>
      <c r="G1320" s="1">
        <v>2</v>
      </c>
      <c r="H1320" s="1">
        <v>4</v>
      </c>
      <c r="I1320" s="1">
        <v>40</v>
      </c>
      <c r="J1320" s="1">
        <v>35</v>
      </c>
      <c r="K1320" s="1">
        <f>ROUNDUP(K402*最重要的表!$J$38,0)</f>
        <v>48111</v>
      </c>
      <c r="L1320" s="7">
        <f>ROUNDUP(L402*最重要的表!$J$38,0)</f>
        <v>2887</v>
      </c>
      <c r="M1320" s="8">
        <f>ROUNDUP(M402*最重要的表!$J$38,0)</f>
        <v>2310</v>
      </c>
      <c r="N1320" s="6">
        <f>ROUNDUP(N402*最重要的表!$J$38,0)</f>
        <v>749</v>
      </c>
      <c r="O1320" s="7">
        <f>ROUNDUP(O402*最重要的表!$J$38,0)</f>
        <v>45</v>
      </c>
      <c r="P1320" s="8">
        <f>ROUNDUP(P402*最重要的表!$J$38,0)</f>
        <v>36</v>
      </c>
      <c r="Q1320" s="1">
        <f t="shared" si="104"/>
        <v>107282</v>
      </c>
      <c r="R1320" s="1">
        <f t="shared" si="105"/>
        <v>6442</v>
      </c>
      <c r="S1320" s="1">
        <f t="shared" si="106"/>
        <v>5154</v>
      </c>
      <c r="T1320" s="1">
        <v>11500</v>
      </c>
      <c r="U1320" s="1">
        <v>0</v>
      </c>
      <c r="V1320" s="1">
        <v>1270000</v>
      </c>
    </row>
    <row r="1321" spans="1:22" x14ac:dyDescent="0.25">
      <c r="A1321" s="1">
        <f t="shared" si="103"/>
        <v>51142</v>
      </c>
      <c r="B1321" s="1">
        <v>5</v>
      </c>
      <c r="C1321" s="1" t="s">
        <v>178</v>
      </c>
      <c r="D1321" s="1">
        <v>15</v>
      </c>
      <c r="E1321" s="1" t="s">
        <v>46</v>
      </c>
      <c r="F1321" s="1">
        <v>15</v>
      </c>
      <c r="G1321" s="1">
        <v>3</v>
      </c>
      <c r="H1321" s="1">
        <v>0</v>
      </c>
      <c r="I1321" s="1">
        <v>40</v>
      </c>
      <c r="J1321" s="1">
        <v>35</v>
      </c>
      <c r="K1321" s="1">
        <f>ROUNDUP(K403*最重要的表!$J$38,0)</f>
        <v>56526</v>
      </c>
      <c r="L1321" s="7">
        <f>ROUNDUP(L403*最重要的表!$J$38,0)</f>
        <v>3392</v>
      </c>
      <c r="M1321" s="8">
        <f>ROUNDUP(M403*最重要的表!$J$38,0)</f>
        <v>2714</v>
      </c>
      <c r="N1321" s="6">
        <f>ROUNDUP(N403*最重要的表!$J$38,0)</f>
        <v>867</v>
      </c>
      <c r="O1321" s="7">
        <f>ROUNDUP(O403*最重要的表!$J$38,0)</f>
        <v>53</v>
      </c>
      <c r="P1321" s="8">
        <f>ROUNDUP(P403*最重要的表!$J$38,0)</f>
        <v>42</v>
      </c>
      <c r="Q1321" s="6">
        <f t="shared" si="104"/>
        <v>125019</v>
      </c>
      <c r="R1321" s="7">
        <f t="shared" si="105"/>
        <v>7579</v>
      </c>
      <c r="S1321" s="8">
        <f t="shared" si="106"/>
        <v>6032</v>
      </c>
      <c r="T1321" s="6">
        <v>13500</v>
      </c>
      <c r="U1321" s="7">
        <v>0</v>
      </c>
      <c r="V1321" s="8">
        <v>1500000</v>
      </c>
    </row>
    <row r="1322" spans="1:22" x14ac:dyDescent="0.25">
      <c r="A1322" s="1">
        <f t="shared" si="103"/>
        <v>51143</v>
      </c>
      <c r="B1322" s="1">
        <v>5</v>
      </c>
      <c r="C1322" s="1" t="s">
        <v>178</v>
      </c>
      <c r="D1322" s="1">
        <v>15</v>
      </c>
      <c r="E1322" s="1" t="s">
        <v>196</v>
      </c>
      <c r="F1322" s="1">
        <v>16</v>
      </c>
      <c r="G1322" s="1">
        <v>3</v>
      </c>
      <c r="H1322" s="1">
        <v>1</v>
      </c>
      <c r="I1322" s="1">
        <v>40</v>
      </c>
      <c r="J1322" s="1">
        <v>35</v>
      </c>
      <c r="K1322" s="1">
        <f>ROUNDUP(K404*最重要的表!$J$38,0)</f>
        <v>59739</v>
      </c>
      <c r="L1322" s="7">
        <f>ROUNDUP(L404*最重要的表!$J$38,0)</f>
        <v>3585</v>
      </c>
      <c r="M1322" s="8">
        <f>ROUNDUP(M404*最重要的表!$J$38,0)</f>
        <v>2869</v>
      </c>
      <c r="N1322" s="6">
        <f>ROUNDUP(N404*最重要的表!$J$38,0)</f>
        <v>918</v>
      </c>
      <c r="O1322" s="7">
        <f>ROUNDUP(O404*最重要的表!$J$38,0)</f>
        <v>56</v>
      </c>
      <c r="P1322" s="8">
        <f>ROUNDUP(P404*最重要的表!$J$38,0)</f>
        <v>44</v>
      </c>
      <c r="Q1322" s="1">
        <f t="shared" si="104"/>
        <v>132261</v>
      </c>
      <c r="R1322" s="1">
        <f t="shared" si="105"/>
        <v>8009</v>
      </c>
      <c r="S1322" s="1">
        <f t="shared" si="106"/>
        <v>6345</v>
      </c>
      <c r="T1322" s="1">
        <v>15000</v>
      </c>
      <c r="U1322" s="1">
        <v>0</v>
      </c>
      <c r="V1322" s="1">
        <v>1760000</v>
      </c>
    </row>
    <row r="1323" spans="1:22" x14ac:dyDescent="0.25">
      <c r="A1323" s="1">
        <f t="shared" si="103"/>
        <v>51144</v>
      </c>
      <c r="B1323" s="1">
        <v>5</v>
      </c>
      <c r="C1323" s="1" t="s">
        <v>178</v>
      </c>
      <c r="D1323" s="1">
        <v>15</v>
      </c>
      <c r="E1323" s="1" t="s">
        <v>197</v>
      </c>
      <c r="F1323" s="1">
        <v>17</v>
      </c>
      <c r="G1323" s="1">
        <v>3</v>
      </c>
      <c r="H1323" s="1">
        <v>2</v>
      </c>
      <c r="I1323" s="1">
        <v>40</v>
      </c>
      <c r="J1323" s="1">
        <v>35</v>
      </c>
      <c r="K1323" s="1">
        <f>ROUNDUP(K405*最重要的表!$J$38,0)</f>
        <v>62952</v>
      </c>
      <c r="L1323" s="7">
        <f>ROUNDUP(L405*最重要的表!$J$38,0)</f>
        <v>3778</v>
      </c>
      <c r="M1323" s="8">
        <f>ROUNDUP(M405*最重要的表!$J$38,0)</f>
        <v>3023</v>
      </c>
      <c r="N1323" s="6">
        <f>ROUNDUP(N405*最重要的表!$J$38,0)</f>
        <v>969</v>
      </c>
      <c r="O1323" s="7">
        <f>ROUNDUP(O405*最重要的表!$J$38,0)</f>
        <v>59</v>
      </c>
      <c r="P1323" s="8">
        <f>ROUNDUP(P405*最重要的表!$J$38,0)</f>
        <v>47</v>
      </c>
      <c r="Q1323" s="1">
        <f t="shared" si="104"/>
        <v>139503</v>
      </c>
      <c r="R1323" s="1">
        <f t="shared" si="105"/>
        <v>8439</v>
      </c>
      <c r="S1323" s="1">
        <f t="shared" si="106"/>
        <v>6736</v>
      </c>
      <c r="T1323" s="1">
        <v>17000</v>
      </c>
      <c r="U1323" s="1">
        <v>0</v>
      </c>
      <c r="V1323" s="1">
        <v>2000000</v>
      </c>
    </row>
    <row r="1324" spans="1:22" x14ac:dyDescent="0.25">
      <c r="A1324" s="1">
        <f t="shared" si="103"/>
        <v>51145</v>
      </c>
      <c r="B1324" s="1">
        <v>5</v>
      </c>
      <c r="C1324" s="1" t="s">
        <v>178</v>
      </c>
      <c r="D1324" s="1">
        <v>15</v>
      </c>
      <c r="E1324" s="1" t="s">
        <v>198</v>
      </c>
      <c r="F1324" s="1">
        <v>18</v>
      </c>
      <c r="G1324" s="1">
        <v>3</v>
      </c>
      <c r="H1324" s="1">
        <v>3</v>
      </c>
      <c r="I1324" s="1">
        <v>40</v>
      </c>
      <c r="J1324" s="1">
        <v>35</v>
      </c>
      <c r="K1324" s="1">
        <f>ROUNDUP(K406*最重要的表!$J$38,0)</f>
        <v>66165</v>
      </c>
      <c r="L1324" s="7">
        <f>ROUNDUP(L406*最重要的表!$J$38,0)</f>
        <v>3970</v>
      </c>
      <c r="M1324" s="8">
        <f>ROUNDUP(M406*最重要的表!$J$38,0)</f>
        <v>3177</v>
      </c>
      <c r="N1324" s="6">
        <f>ROUNDUP(N406*最重要的表!$J$38,0)</f>
        <v>1020</v>
      </c>
      <c r="O1324" s="7">
        <f>ROUNDUP(O406*最重要的表!$J$38,0)</f>
        <v>62</v>
      </c>
      <c r="P1324" s="8">
        <f>ROUNDUP(P406*最重要的表!$J$38,0)</f>
        <v>49</v>
      </c>
      <c r="Q1324" s="1">
        <f t="shared" si="104"/>
        <v>146745</v>
      </c>
      <c r="R1324" s="1">
        <f t="shared" si="105"/>
        <v>8868</v>
      </c>
      <c r="S1324" s="1">
        <f t="shared" si="106"/>
        <v>7048</v>
      </c>
      <c r="T1324" s="1">
        <v>18500</v>
      </c>
      <c r="U1324" s="1">
        <v>0</v>
      </c>
      <c r="V1324" s="1">
        <v>2300000</v>
      </c>
    </row>
    <row r="1325" spans="1:22" x14ac:dyDescent="0.25">
      <c r="A1325" s="1">
        <f t="shared" ref="A1325:A1388" si="107">A1320+10</f>
        <v>51151</v>
      </c>
      <c r="B1325" s="1">
        <v>5</v>
      </c>
      <c r="C1325" s="1" t="s">
        <v>178</v>
      </c>
      <c r="D1325" s="1">
        <v>15</v>
      </c>
      <c r="E1325" s="1" t="s">
        <v>199</v>
      </c>
      <c r="F1325" s="1">
        <v>19</v>
      </c>
      <c r="G1325" s="1">
        <v>3</v>
      </c>
      <c r="H1325" s="1">
        <v>4</v>
      </c>
      <c r="I1325" s="1">
        <v>50</v>
      </c>
      <c r="J1325" s="1">
        <v>45</v>
      </c>
      <c r="K1325" s="1">
        <f>ROUNDUP(K407*最重要的表!$J$38,0)</f>
        <v>69378</v>
      </c>
      <c r="L1325" s="7">
        <f>ROUNDUP(L407*最重要的表!$J$38,0)</f>
        <v>4163</v>
      </c>
      <c r="M1325" s="8">
        <f>ROUNDUP(M407*最重要的表!$J$38,0)</f>
        <v>3331</v>
      </c>
      <c r="N1325" s="6">
        <f>ROUNDUP(N407*最重要的表!$J$38,0)</f>
        <v>1071</v>
      </c>
      <c r="O1325" s="7">
        <f>ROUNDUP(O407*最重要的表!$J$38,0)</f>
        <v>65</v>
      </c>
      <c r="P1325" s="8">
        <f>ROUNDUP(P407*最重要的表!$J$38,0)</f>
        <v>51</v>
      </c>
      <c r="Q1325" s="1">
        <f t="shared" si="104"/>
        <v>153987</v>
      </c>
      <c r="R1325" s="1">
        <f t="shared" si="105"/>
        <v>9298</v>
      </c>
      <c r="S1325" s="1">
        <f t="shared" si="106"/>
        <v>7360</v>
      </c>
      <c r="T1325" s="1">
        <v>21000</v>
      </c>
      <c r="U1325" s="1">
        <v>0</v>
      </c>
      <c r="V1325" s="1">
        <v>2600000</v>
      </c>
    </row>
    <row r="1326" spans="1:22" x14ac:dyDescent="0.25">
      <c r="A1326" s="1">
        <f t="shared" si="107"/>
        <v>51152</v>
      </c>
      <c r="B1326" s="1">
        <v>5</v>
      </c>
      <c r="C1326" s="1" t="s">
        <v>178</v>
      </c>
      <c r="D1326" s="1">
        <v>15</v>
      </c>
      <c r="E1326" s="1" t="s">
        <v>200</v>
      </c>
      <c r="F1326" s="1">
        <v>20</v>
      </c>
      <c r="G1326" s="1">
        <v>4</v>
      </c>
      <c r="H1326" s="1">
        <v>0</v>
      </c>
      <c r="I1326" s="1">
        <v>50</v>
      </c>
      <c r="J1326" s="1">
        <v>45</v>
      </c>
      <c r="K1326" s="1">
        <f>ROUNDUP(K408*最重要的表!$J$38,0)</f>
        <v>77861</v>
      </c>
      <c r="L1326" s="7">
        <f>ROUNDUP(L408*最重要的表!$J$38,0)</f>
        <v>4672</v>
      </c>
      <c r="M1326" s="8">
        <f>ROUNDUP(M408*最重要的表!$J$38,0)</f>
        <v>3738</v>
      </c>
      <c r="N1326" s="6">
        <f>ROUNDUP(N408*最重要的表!$J$38,0)</f>
        <v>1191</v>
      </c>
      <c r="O1326" s="7">
        <f>ROUNDUP(O408*最重要的表!$J$38,0)</f>
        <v>72</v>
      </c>
      <c r="P1326" s="8">
        <f>ROUNDUP(P408*最重要的表!$J$38,0)</f>
        <v>58</v>
      </c>
      <c r="Q1326" s="6">
        <f t="shared" si="104"/>
        <v>171950</v>
      </c>
      <c r="R1326" s="7">
        <f t="shared" si="105"/>
        <v>10360</v>
      </c>
      <c r="S1326" s="8">
        <f t="shared" si="106"/>
        <v>8320</v>
      </c>
      <c r="T1326" s="6">
        <v>23500</v>
      </c>
      <c r="U1326" s="7">
        <v>0</v>
      </c>
      <c r="V1326" s="8">
        <v>2900000</v>
      </c>
    </row>
    <row r="1327" spans="1:22" x14ac:dyDescent="0.25">
      <c r="A1327" s="1">
        <f t="shared" si="107"/>
        <v>51153</v>
      </c>
      <c r="B1327" s="1">
        <v>5</v>
      </c>
      <c r="C1327" s="1" t="s">
        <v>178</v>
      </c>
      <c r="D1327" s="1">
        <v>15</v>
      </c>
      <c r="E1327" s="1" t="s">
        <v>201</v>
      </c>
      <c r="F1327" s="1">
        <v>21</v>
      </c>
      <c r="G1327" s="1">
        <v>4</v>
      </c>
      <c r="H1327" s="1">
        <v>1</v>
      </c>
      <c r="I1327" s="1">
        <v>50</v>
      </c>
      <c r="J1327" s="1">
        <v>45</v>
      </c>
      <c r="K1327" s="1">
        <f>ROUNDUP(K409*最重要的表!$J$38,0)</f>
        <v>81720</v>
      </c>
      <c r="L1327" s="7">
        <f>ROUNDUP(L409*最重要的表!$J$38,0)</f>
        <v>4904</v>
      </c>
      <c r="M1327" s="8">
        <f>ROUNDUP(M409*最重要的表!$J$38,0)</f>
        <v>3923</v>
      </c>
      <c r="N1327" s="6">
        <f>ROUNDUP(N409*最重要的表!$J$38,0)</f>
        <v>1259</v>
      </c>
      <c r="O1327" s="7">
        <f>ROUNDUP(O409*最重要的表!$J$38,0)</f>
        <v>76</v>
      </c>
      <c r="P1327" s="8">
        <f>ROUNDUP(P409*最重要的表!$J$38,0)</f>
        <v>61</v>
      </c>
      <c r="Q1327" s="1">
        <f t="shared" si="104"/>
        <v>181181</v>
      </c>
      <c r="R1327" s="1">
        <f t="shared" si="105"/>
        <v>10908</v>
      </c>
      <c r="S1327" s="1">
        <f t="shared" si="106"/>
        <v>8742</v>
      </c>
      <c r="T1327" s="1">
        <v>26000</v>
      </c>
      <c r="U1327" s="1">
        <v>0</v>
      </c>
      <c r="V1327" s="1">
        <v>3200000</v>
      </c>
    </row>
    <row r="1328" spans="1:22" x14ac:dyDescent="0.25">
      <c r="A1328" s="1">
        <f t="shared" si="107"/>
        <v>51154</v>
      </c>
      <c r="B1328" s="1">
        <v>5</v>
      </c>
      <c r="C1328" s="1" t="s">
        <v>178</v>
      </c>
      <c r="D1328" s="1">
        <v>15</v>
      </c>
      <c r="E1328" s="1" t="s">
        <v>202</v>
      </c>
      <c r="F1328" s="1">
        <v>22</v>
      </c>
      <c r="G1328" s="1">
        <v>4</v>
      </c>
      <c r="H1328" s="1">
        <v>2</v>
      </c>
      <c r="I1328" s="1">
        <v>50</v>
      </c>
      <c r="J1328" s="1">
        <v>45</v>
      </c>
      <c r="K1328" s="1">
        <f>ROUNDUP(K410*最重要的表!$J$38,0)</f>
        <v>85578</v>
      </c>
      <c r="L1328" s="7">
        <f>ROUNDUP(L410*最重要的表!$J$38,0)</f>
        <v>5135</v>
      </c>
      <c r="M1328" s="8">
        <f>ROUNDUP(M410*最重要的表!$J$38,0)</f>
        <v>4109</v>
      </c>
      <c r="N1328" s="6">
        <f>ROUNDUP(N410*最重要的表!$J$38,0)</f>
        <v>1326</v>
      </c>
      <c r="O1328" s="7">
        <f>ROUNDUP(O410*最重要的表!$J$38,0)</f>
        <v>80</v>
      </c>
      <c r="P1328" s="8">
        <f>ROUNDUP(P410*最重要的表!$J$38,0)</f>
        <v>64</v>
      </c>
      <c r="Q1328" s="1">
        <f t="shared" si="104"/>
        <v>190332</v>
      </c>
      <c r="R1328" s="1">
        <f t="shared" si="105"/>
        <v>11455</v>
      </c>
      <c r="S1328" s="1">
        <f t="shared" si="106"/>
        <v>9165</v>
      </c>
      <c r="T1328" s="1">
        <v>28500</v>
      </c>
      <c r="U1328" s="1">
        <v>0</v>
      </c>
      <c r="V1328" s="1">
        <v>3600000</v>
      </c>
    </row>
    <row r="1329" spans="1:22" x14ac:dyDescent="0.25">
      <c r="A1329" s="1">
        <f t="shared" si="107"/>
        <v>51155</v>
      </c>
      <c r="B1329" s="1">
        <v>5</v>
      </c>
      <c r="C1329" s="1" t="s">
        <v>178</v>
      </c>
      <c r="D1329" s="1">
        <v>15</v>
      </c>
      <c r="E1329" s="1" t="s">
        <v>203</v>
      </c>
      <c r="F1329" s="1">
        <v>23</v>
      </c>
      <c r="G1329" s="1">
        <v>4</v>
      </c>
      <c r="H1329" s="1">
        <v>3</v>
      </c>
      <c r="I1329" s="1">
        <v>50</v>
      </c>
      <c r="J1329" s="1">
        <v>45</v>
      </c>
      <c r="K1329" s="1">
        <f>ROUNDUP(K411*最重要的表!$J$38,0)</f>
        <v>89438</v>
      </c>
      <c r="L1329" s="7">
        <f>ROUNDUP(L411*最重要的表!$J$38,0)</f>
        <v>5367</v>
      </c>
      <c r="M1329" s="8">
        <f>ROUNDUP(M411*最重要的表!$J$38,0)</f>
        <v>4294</v>
      </c>
      <c r="N1329" s="6">
        <f>ROUNDUP(N411*最重要的表!$J$38,0)</f>
        <v>1395</v>
      </c>
      <c r="O1329" s="7">
        <f>ROUNDUP(O411*最重要的表!$J$38,0)</f>
        <v>84</v>
      </c>
      <c r="P1329" s="8">
        <f>ROUNDUP(P411*最重要的表!$J$38,0)</f>
        <v>68</v>
      </c>
      <c r="Q1329" s="1">
        <f t="shared" si="104"/>
        <v>199643</v>
      </c>
      <c r="R1329" s="1">
        <f t="shared" si="105"/>
        <v>12003</v>
      </c>
      <c r="S1329" s="1">
        <f t="shared" si="106"/>
        <v>9666</v>
      </c>
      <c r="T1329" s="1">
        <v>31000</v>
      </c>
      <c r="U1329" s="1">
        <v>0</v>
      </c>
      <c r="V1329" s="1">
        <v>4000000</v>
      </c>
    </row>
    <row r="1330" spans="1:22" x14ac:dyDescent="0.25">
      <c r="A1330" s="1">
        <f t="shared" si="107"/>
        <v>51161</v>
      </c>
      <c r="B1330" s="1">
        <v>5</v>
      </c>
      <c r="C1330" s="1" t="s">
        <v>178</v>
      </c>
      <c r="D1330" s="1">
        <v>15</v>
      </c>
      <c r="E1330" s="1" t="s">
        <v>204</v>
      </c>
      <c r="F1330" s="1">
        <v>24</v>
      </c>
      <c r="G1330" s="1">
        <v>4</v>
      </c>
      <c r="H1330" s="1">
        <v>4</v>
      </c>
      <c r="I1330" s="1">
        <v>60</v>
      </c>
      <c r="J1330" s="1">
        <v>55</v>
      </c>
      <c r="K1330" s="1">
        <f>ROUNDUP(K412*最重要的表!$J$38,0)</f>
        <v>93297</v>
      </c>
      <c r="L1330" s="7">
        <f>ROUNDUP(L412*最重要的表!$J$38,0)</f>
        <v>5598</v>
      </c>
      <c r="M1330" s="8">
        <f>ROUNDUP(M412*最重要的表!$J$38,0)</f>
        <v>4479</v>
      </c>
      <c r="N1330" s="6">
        <f>ROUNDUP(N412*最重要的表!$J$38,0)</f>
        <v>1463</v>
      </c>
      <c r="O1330" s="7">
        <f>ROUNDUP(O412*最重要的表!$J$38,0)</f>
        <v>88</v>
      </c>
      <c r="P1330" s="8">
        <f>ROUNDUP(P412*最重要的表!$J$38,0)</f>
        <v>71</v>
      </c>
      <c r="Q1330" s="1">
        <f t="shared" si="104"/>
        <v>208874</v>
      </c>
      <c r="R1330" s="1">
        <f t="shared" si="105"/>
        <v>12550</v>
      </c>
      <c r="S1330" s="1">
        <f t="shared" si="106"/>
        <v>10088</v>
      </c>
      <c r="T1330" s="1">
        <v>33500</v>
      </c>
      <c r="U1330" s="1">
        <v>0</v>
      </c>
      <c r="V1330" s="1">
        <v>4400000</v>
      </c>
    </row>
    <row r="1331" spans="1:22" x14ac:dyDescent="0.25">
      <c r="A1331" s="1">
        <f t="shared" si="107"/>
        <v>51162</v>
      </c>
      <c r="B1331" s="1">
        <v>5</v>
      </c>
      <c r="C1331" s="1" t="s">
        <v>178</v>
      </c>
      <c r="D1331" s="1">
        <v>15</v>
      </c>
      <c r="E1331" s="1" t="s">
        <v>205</v>
      </c>
      <c r="F1331" s="1">
        <v>25</v>
      </c>
      <c r="G1331" s="1">
        <v>5</v>
      </c>
      <c r="H1331" s="1">
        <v>0</v>
      </c>
      <c r="I1331" s="1">
        <v>60</v>
      </c>
      <c r="J1331" s="1">
        <v>55</v>
      </c>
      <c r="K1331" s="1">
        <f>ROUNDUP(K413*最重要的表!$J$38,0)</f>
        <v>103565</v>
      </c>
      <c r="L1331" s="7">
        <f>ROUNDUP(L413*最重要的表!$J$38,0)</f>
        <v>6214</v>
      </c>
      <c r="M1331" s="8">
        <f>ROUNDUP(M413*最重要的表!$J$38,0)</f>
        <v>4972</v>
      </c>
      <c r="N1331" s="6">
        <f>ROUNDUP(N413*最重要的表!$J$38,0)</f>
        <v>1599</v>
      </c>
      <c r="O1331" s="7">
        <f>ROUNDUP(O413*最重要的表!$J$38,0)</f>
        <v>96</v>
      </c>
      <c r="P1331" s="8">
        <f>ROUNDUP(P413*最重要的表!$J$38,0)</f>
        <v>78</v>
      </c>
      <c r="Q1331" s="6">
        <f t="shared" si="104"/>
        <v>229886</v>
      </c>
      <c r="R1331" s="7">
        <f t="shared" si="105"/>
        <v>13798</v>
      </c>
      <c r="S1331" s="8">
        <f t="shared" si="106"/>
        <v>11134</v>
      </c>
      <c r="T1331" s="6">
        <v>36000</v>
      </c>
      <c r="U1331" s="7">
        <v>0</v>
      </c>
      <c r="V1331" s="8">
        <v>4800000</v>
      </c>
    </row>
    <row r="1332" spans="1:22" x14ac:dyDescent="0.25">
      <c r="A1332" s="1">
        <f t="shared" si="107"/>
        <v>51163</v>
      </c>
      <c r="B1332" s="1">
        <v>5</v>
      </c>
      <c r="C1332" s="1" t="s">
        <v>178</v>
      </c>
      <c r="D1332" s="1">
        <v>15</v>
      </c>
      <c r="E1332" s="1" t="s">
        <v>206</v>
      </c>
      <c r="F1332" s="1">
        <v>26</v>
      </c>
      <c r="G1332" s="1">
        <v>5</v>
      </c>
      <c r="H1332" s="1">
        <v>1</v>
      </c>
      <c r="I1332" s="1">
        <v>60</v>
      </c>
      <c r="J1332" s="1">
        <v>55</v>
      </c>
      <c r="K1332" s="1">
        <f>ROUNDUP(K414*最重要的表!$J$38,0)</f>
        <v>108699</v>
      </c>
      <c r="L1332" s="7">
        <f>ROUNDUP(L414*最重要的表!$J$38,0)</f>
        <v>6522</v>
      </c>
      <c r="M1332" s="8">
        <f>ROUNDUP(M414*最重要的表!$J$38,0)</f>
        <v>5219</v>
      </c>
      <c r="N1332" s="6">
        <f>ROUNDUP(N414*最重要的表!$J$38,0)</f>
        <v>1683</v>
      </c>
      <c r="O1332" s="7">
        <f>ROUNDUP(O414*最重要的表!$J$38,0)</f>
        <v>101</v>
      </c>
      <c r="P1332" s="8">
        <f>ROUNDUP(P414*最重要的表!$J$38,0)</f>
        <v>81</v>
      </c>
      <c r="Q1332" s="1">
        <f t="shared" si="104"/>
        <v>241656</v>
      </c>
      <c r="R1332" s="1">
        <f t="shared" si="105"/>
        <v>14501</v>
      </c>
      <c r="S1332" s="1">
        <f t="shared" si="106"/>
        <v>11618</v>
      </c>
      <c r="T1332" s="1">
        <v>39000</v>
      </c>
      <c r="U1332" s="1">
        <v>0</v>
      </c>
      <c r="V1332" s="1">
        <v>5200000</v>
      </c>
    </row>
    <row r="1333" spans="1:22" x14ac:dyDescent="0.25">
      <c r="A1333" s="1">
        <f t="shared" si="107"/>
        <v>51164</v>
      </c>
      <c r="B1333" s="1">
        <v>5</v>
      </c>
      <c r="C1333" s="1" t="s">
        <v>178</v>
      </c>
      <c r="D1333" s="1">
        <v>15</v>
      </c>
      <c r="E1333" s="1" t="s">
        <v>207</v>
      </c>
      <c r="F1333" s="1">
        <v>27</v>
      </c>
      <c r="G1333" s="1">
        <v>5</v>
      </c>
      <c r="H1333" s="1">
        <v>2</v>
      </c>
      <c r="I1333" s="1">
        <v>60</v>
      </c>
      <c r="J1333" s="1">
        <v>55</v>
      </c>
      <c r="K1333" s="1">
        <f>ROUNDUP(K415*最重要的表!$J$38,0)</f>
        <v>113832</v>
      </c>
      <c r="L1333" s="7">
        <f>ROUNDUP(L415*最重要的表!$J$38,0)</f>
        <v>6830</v>
      </c>
      <c r="M1333" s="8">
        <f>ROUNDUP(M415*最重要的表!$J$38,0)</f>
        <v>5465</v>
      </c>
      <c r="N1333" s="6">
        <f>ROUNDUP(N415*最重要的表!$J$38,0)</f>
        <v>1769</v>
      </c>
      <c r="O1333" s="7">
        <f>ROUNDUP(O415*最重要的表!$J$38,0)</f>
        <v>107</v>
      </c>
      <c r="P1333" s="8">
        <f>ROUNDUP(P415*最重要的表!$J$38,0)</f>
        <v>85</v>
      </c>
      <c r="Q1333" s="1">
        <f t="shared" si="104"/>
        <v>253583</v>
      </c>
      <c r="R1333" s="1">
        <f t="shared" si="105"/>
        <v>15283</v>
      </c>
      <c r="S1333" s="1">
        <f t="shared" si="106"/>
        <v>12180</v>
      </c>
      <c r="T1333" s="1">
        <v>42000</v>
      </c>
      <c r="U1333" s="1">
        <v>0</v>
      </c>
      <c r="V1333" s="1">
        <v>5600000</v>
      </c>
    </row>
    <row r="1334" spans="1:22" x14ac:dyDescent="0.25">
      <c r="A1334" s="1">
        <f t="shared" si="107"/>
        <v>51165</v>
      </c>
      <c r="B1334" s="1">
        <v>5</v>
      </c>
      <c r="C1334" s="1" t="s">
        <v>178</v>
      </c>
      <c r="D1334" s="1">
        <v>15</v>
      </c>
      <c r="E1334" s="1" t="s">
        <v>208</v>
      </c>
      <c r="F1334" s="1">
        <v>28</v>
      </c>
      <c r="G1334" s="1">
        <v>5</v>
      </c>
      <c r="H1334" s="1">
        <v>3</v>
      </c>
      <c r="I1334" s="1">
        <v>60</v>
      </c>
      <c r="J1334" s="1">
        <v>55</v>
      </c>
      <c r="K1334" s="1">
        <f>ROUNDUP(K416*最重要的表!$J$38,0)</f>
        <v>118967</v>
      </c>
      <c r="L1334" s="7">
        <f>ROUNDUP(L416*最重要的表!$J$38,0)</f>
        <v>7138</v>
      </c>
      <c r="M1334" s="8">
        <f>ROUNDUP(M416*最重要的表!$J$38,0)</f>
        <v>5711</v>
      </c>
      <c r="N1334" s="6">
        <f>ROUNDUP(N416*最重要的表!$J$38,0)</f>
        <v>1854</v>
      </c>
      <c r="O1334" s="7">
        <f>ROUNDUP(O416*最重要的表!$J$38,0)</f>
        <v>112</v>
      </c>
      <c r="P1334" s="8">
        <f>ROUNDUP(P416*最重要的表!$J$38,0)</f>
        <v>89</v>
      </c>
      <c r="Q1334" s="1">
        <f t="shared" si="104"/>
        <v>265433</v>
      </c>
      <c r="R1334" s="1">
        <f t="shared" si="105"/>
        <v>15986</v>
      </c>
      <c r="S1334" s="1">
        <f t="shared" si="106"/>
        <v>12742</v>
      </c>
      <c r="T1334" s="1">
        <v>45000</v>
      </c>
      <c r="U1334" s="1">
        <v>0</v>
      </c>
      <c r="V1334" s="1">
        <v>6000000</v>
      </c>
    </row>
    <row r="1335" spans="1:22" x14ac:dyDescent="0.25">
      <c r="A1335" s="1">
        <f t="shared" si="107"/>
        <v>51171</v>
      </c>
      <c r="B1335" s="1">
        <v>5</v>
      </c>
      <c r="C1335" s="1" t="s">
        <v>178</v>
      </c>
      <c r="D1335" s="1">
        <v>15</v>
      </c>
      <c r="E1335" s="1" t="s">
        <v>209</v>
      </c>
      <c r="F1335" s="1">
        <v>29</v>
      </c>
      <c r="G1335" s="1">
        <v>5</v>
      </c>
      <c r="H1335" s="1">
        <v>4</v>
      </c>
      <c r="I1335" s="1">
        <v>70</v>
      </c>
      <c r="J1335" s="1">
        <v>65</v>
      </c>
      <c r="K1335" s="1">
        <f>ROUNDUP(K417*最重要的表!$J$38,0)</f>
        <v>124101</v>
      </c>
      <c r="L1335" s="7">
        <f>ROUNDUP(L417*最重要的表!$J$38,0)</f>
        <v>7446</v>
      </c>
      <c r="M1335" s="8">
        <f>ROUNDUP(M417*最重要的表!$J$38,0)</f>
        <v>5957</v>
      </c>
      <c r="N1335" s="6">
        <f>ROUNDUP(N417*最重要的表!$J$38,0)</f>
        <v>1938</v>
      </c>
      <c r="O1335" s="7">
        <f>ROUNDUP(O417*最重要的表!$J$38,0)</f>
        <v>117</v>
      </c>
      <c r="P1335" s="8">
        <f>ROUNDUP(P417*最重要的表!$J$38,0)</f>
        <v>93</v>
      </c>
      <c r="Q1335" s="1">
        <f t="shared" si="104"/>
        <v>277203</v>
      </c>
      <c r="R1335" s="1">
        <f t="shared" si="105"/>
        <v>16689</v>
      </c>
      <c r="S1335" s="1">
        <f t="shared" si="106"/>
        <v>13304</v>
      </c>
      <c r="T1335" s="1">
        <v>48000</v>
      </c>
      <c r="U1335" s="1">
        <v>0</v>
      </c>
      <c r="V1335" s="1">
        <v>6400000</v>
      </c>
    </row>
    <row r="1336" spans="1:22" x14ac:dyDescent="0.25">
      <c r="A1336" s="1">
        <f t="shared" si="107"/>
        <v>51172</v>
      </c>
      <c r="B1336" s="1">
        <v>5</v>
      </c>
      <c r="C1336" s="1" t="s">
        <v>178</v>
      </c>
      <c r="D1336" s="1">
        <v>15</v>
      </c>
      <c r="E1336" s="1" t="s">
        <v>395</v>
      </c>
      <c r="F1336" s="1">
        <v>30</v>
      </c>
      <c r="G1336" s="1">
        <v>6</v>
      </c>
      <c r="H1336" s="1">
        <v>0</v>
      </c>
      <c r="I1336" s="1">
        <v>70</v>
      </c>
      <c r="J1336" s="1">
        <v>65</v>
      </c>
      <c r="K1336" s="1">
        <f>ROUNDUP(K418*最重要的表!$J$38,0)</f>
        <v>137735</v>
      </c>
      <c r="L1336" s="7">
        <f>ROUNDUP(L418*最重要的表!$J$38,0)</f>
        <v>8265</v>
      </c>
      <c r="M1336" s="8">
        <f>ROUNDUP(M418*最重要的表!$J$38,0)</f>
        <v>6612</v>
      </c>
      <c r="N1336" s="6">
        <f>ROUNDUP(N418*最重要的表!$J$38,0)</f>
        <v>2126</v>
      </c>
      <c r="O1336" s="7">
        <f>ROUNDUP(O418*最重要的表!$J$38,0)</f>
        <v>128</v>
      </c>
      <c r="P1336" s="8">
        <f>ROUNDUP(P418*最重要的表!$J$38,0)</f>
        <v>102</v>
      </c>
      <c r="Q1336" s="6">
        <f t="shared" si="104"/>
        <v>305689</v>
      </c>
      <c r="R1336" s="7">
        <f t="shared" si="105"/>
        <v>18377</v>
      </c>
      <c r="S1336" s="8">
        <f t="shared" si="106"/>
        <v>14670</v>
      </c>
      <c r="T1336" s="1">
        <v>51000</v>
      </c>
      <c r="U1336" s="1">
        <v>0</v>
      </c>
      <c r="V1336" s="8">
        <v>6800000</v>
      </c>
    </row>
    <row r="1337" spans="1:22" x14ac:dyDescent="0.25">
      <c r="A1337" s="1">
        <f t="shared" si="107"/>
        <v>51173</v>
      </c>
      <c r="B1337" s="1">
        <v>5</v>
      </c>
      <c r="C1337" s="1" t="s">
        <v>178</v>
      </c>
      <c r="D1337" s="1">
        <v>15</v>
      </c>
      <c r="E1337" s="1" t="s">
        <v>501</v>
      </c>
      <c r="F1337" s="1">
        <v>31</v>
      </c>
      <c r="G1337" s="1">
        <v>6</v>
      </c>
      <c r="H1337" s="1">
        <v>1</v>
      </c>
      <c r="I1337" s="1">
        <v>70</v>
      </c>
      <c r="J1337" s="1">
        <v>65</v>
      </c>
      <c r="K1337" s="1">
        <f>ROUNDUP(K419*最重要的表!$J$38,0)</f>
        <v>144569</v>
      </c>
      <c r="L1337" s="7">
        <f>ROUNDUP(L419*最重要的表!$J$38,0)</f>
        <v>8675</v>
      </c>
      <c r="M1337" s="8">
        <f>ROUNDUP(M419*最重要的表!$J$38,0)</f>
        <v>6941</v>
      </c>
      <c r="N1337" s="6">
        <f>ROUNDUP(N419*最重要的表!$J$38,0)</f>
        <v>2244</v>
      </c>
      <c r="O1337" s="7">
        <f>ROUNDUP(O419*最重要的表!$J$38,0)</f>
        <v>135</v>
      </c>
      <c r="P1337" s="8">
        <f>ROUNDUP(P419*最重要的表!$J$38,0)</f>
        <v>109</v>
      </c>
      <c r="Q1337" s="1">
        <f t="shared" si="104"/>
        <v>321845</v>
      </c>
      <c r="R1337" s="1">
        <f t="shared" si="105"/>
        <v>19340</v>
      </c>
      <c r="S1337" s="1">
        <f t="shared" si="106"/>
        <v>15552</v>
      </c>
      <c r="T1337" s="1">
        <v>54000</v>
      </c>
      <c r="U1337" s="1">
        <v>0</v>
      </c>
      <c r="V1337" s="1">
        <v>7200000</v>
      </c>
    </row>
    <row r="1338" spans="1:22" x14ac:dyDescent="0.25">
      <c r="A1338" s="1">
        <f t="shared" si="107"/>
        <v>51174</v>
      </c>
      <c r="B1338" s="1">
        <v>5</v>
      </c>
      <c r="C1338" s="1" t="s">
        <v>178</v>
      </c>
      <c r="D1338" s="1">
        <v>15</v>
      </c>
      <c r="E1338" s="1" t="s">
        <v>502</v>
      </c>
      <c r="F1338" s="1">
        <v>32</v>
      </c>
      <c r="G1338" s="1">
        <v>6</v>
      </c>
      <c r="H1338" s="1">
        <v>2</v>
      </c>
      <c r="I1338" s="1">
        <v>70</v>
      </c>
      <c r="J1338" s="1">
        <v>65</v>
      </c>
      <c r="K1338" s="1">
        <f>ROUNDUP(K420*最重要的表!$J$38,0)</f>
        <v>151403</v>
      </c>
      <c r="L1338" s="7">
        <f>ROUNDUP(L420*最重要的表!$J$38,0)</f>
        <v>9085</v>
      </c>
      <c r="M1338" s="8">
        <f>ROUNDUP(M420*最重要的表!$J$38,0)</f>
        <v>7268</v>
      </c>
      <c r="N1338" s="6">
        <f>ROUNDUP(N420*最重要的表!$J$38,0)</f>
        <v>2364</v>
      </c>
      <c r="O1338" s="7">
        <f>ROUNDUP(O420*最重要的表!$J$38,0)</f>
        <v>142</v>
      </c>
      <c r="P1338" s="8">
        <f>ROUNDUP(P420*最重要的表!$J$38,0)</f>
        <v>114</v>
      </c>
      <c r="Q1338" s="1">
        <f t="shared" si="104"/>
        <v>338159</v>
      </c>
      <c r="R1338" s="1">
        <f t="shared" si="105"/>
        <v>20303</v>
      </c>
      <c r="S1338" s="1">
        <f t="shared" si="106"/>
        <v>16274</v>
      </c>
      <c r="T1338" s="1">
        <v>57000</v>
      </c>
      <c r="U1338" s="1">
        <v>0</v>
      </c>
      <c r="V1338" s="1">
        <v>7600000</v>
      </c>
    </row>
    <row r="1339" spans="1:22" x14ac:dyDescent="0.25">
      <c r="A1339" s="1">
        <f t="shared" si="107"/>
        <v>51175</v>
      </c>
      <c r="B1339" s="1">
        <v>5</v>
      </c>
      <c r="C1339" s="1" t="s">
        <v>178</v>
      </c>
      <c r="D1339" s="1">
        <v>15</v>
      </c>
      <c r="E1339" s="1" t="s">
        <v>503</v>
      </c>
      <c r="F1339" s="1">
        <v>33</v>
      </c>
      <c r="G1339" s="1">
        <v>6</v>
      </c>
      <c r="H1339" s="1">
        <v>3</v>
      </c>
      <c r="I1339" s="1">
        <v>70</v>
      </c>
      <c r="J1339" s="1">
        <v>65</v>
      </c>
      <c r="K1339" s="1">
        <f>ROUNDUP(K421*最重要的表!$J$38,0)</f>
        <v>158237</v>
      </c>
      <c r="L1339" s="7">
        <f>ROUNDUP(L421*最重要的表!$J$38,0)</f>
        <v>9495</v>
      </c>
      <c r="M1339" s="8">
        <f>ROUNDUP(M421*最重要的表!$J$38,0)</f>
        <v>7596</v>
      </c>
      <c r="N1339" s="6">
        <f>ROUNDUP(N421*最重要的表!$J$38,0)</f>
        <v>2483</v>
      </c>
      <c r="O1339" s="7">
        <f>ROUNDUP(O421*最重要的表!$J$38,0)</f>
        <v>149</v>
      </c>
      <c r="P1339" s="8">
        <f>ROUNDUP(P421*最重要的表!$J$38,0)</f>
        <v>120</v>
      </c>
      <c r="Q1339" s="1">
        <f t="shared" si="104"/>
        <v>354394</v>
      </c>
      <c r="R1339" s="1">
        <f t="shared" si="105"/>
        <v>21266</v>
      </c>
      <c r="S1339" s="1">
        <f t="shared" si="106"/>
        <v>17076</v>
      </c>
      <c r="T1339" s="1">
        <v>60000</v>
      </c>
      <c r="U1339" s="1">
        <v>0</v>
      </c>
      <c r="V1339" s="1">
        <v>8000000</v>
      </c>
    </row>
    <row r="1340" spans="1:22" x14ac:dyDescent="0.25">
      <c r="A1340" s="1">
        <f t="shared" si="107"/>
        <v>51181</v>
      </c>
      <c r="B1340" s="1">
        <v>5</v>
      </c>
      <c r="C1340" s="1" t="s">
        <v>178</v>
      </c>
      <c r="D1340" s="1">
        <v>15</v>
      </c>
      <c r="E1340" s="1" t="s">
        <v>504</v>
      </c>
      <c r="F1340" s="1">
        <v>34</v>
      </c>
      <c r="G1340" s="1">
        <v>6</v>
      </c>
      <c r="H1340" s="1">
        <v>4</v>
      </c>
      <c r="I1340" s="1">
        <v>80</v>
      </c>
      <c r="J1340" s="1">
        <v>75</v>
      </c>
      <c r="K1340" s="1">
        <f>ROUNDUP(K422*最重要的表!$J$38,0)</f>
        <v>165071</v>
      </c>
      <c r="L1340" s="7">
        <f>ROUNDUP(L422*最重要的表!$J$38,0)</f>
        <v>9905</v>
      </c>
      <c r="M1340" s="8">
        <f>ROUNDUP(M422*最重要的表!$J$38,0)</f>
        <v>7924</v>
      </c>
      <c r="N1340" s="6">
        <f>ROUNDUP(N422*最重要的表!$J$38,0)</f>
        <v>2601</v>
      </c>
      <c r="O1340" s="7">
        <f>ROUNDUP(O422*最重要的表!$J$38,0)</f>
        <v>157</v>
      </c>
      <c r="P1340" s="8">
        <f>ROUNDUP(P422*最重要的表!$J$38,0)</f>
        <v>125</v>
      </c>
      <c r="Q1340" s="1">
        <f t="shared" si="104"/>
        <v>370550</v>
      </c>
      <c r="R1340" s="1">
        <f t="shared" si="105"/>
        <v>22308</v>
      </c>
      <c r="S1340" s="1">
        <f t="shared" si="106"/>
        <v>17799</v>
      </c>
      <c r="T1340" s="1">
        <v>61000</v>
      </c>
      <c r="U1340" s="1">
        <v>0</v>
      </c>
      <c r="V1340" s="1">
        <v>8100000</v>
      </c>
    </row>
    <row r="1341" spans="1:22" x14ac:dyDescent="0.25">
      <c r="A1341" s="1">
        <f t="shared" si="107"/>
        <v>51182</v>
      </c>
      <c r="B1341" s="1">
        <v>5</v>
      </c>
      <c r="C1341" s="1" t="s">
        <v>178</v>
      </c>
      <c r="D1341" s="1">
        <v>15</v>
      </c>
      <c r="E1341" s="1" t="s">
        <v>505</v>
      </c>
      <c r="F1341" s="1">
        <v>35</v>
      </c>
      <c r="G1341" s="1">
        <v>7</v>
      </c>
      <c r="H1341" s="1">
        <v>0</v>
      </c>
      <c r="I1341" s="1">
        <v>80</v>
      </c>
      <c r="J1341" s="1">
        <v>75</v>
      </c>
      <c r="K1341" s="1">
        <f>ROUNDUP(K423*最重要的表!$J$38,0)</f>
        <v>183192</v>
      </c>
      <c r="L1341" s="7">
        <f>ROUNDUP(L423*最重要的表!$J$38,0)</f>
        <v>10992</v>
      </c>
      <c r="M1341" s="8">
        <f>ROUNDUP(M423*最重要的表!$J$38,0)</f>
        <v>8794</v>
      </c>
      <c r="N1341" s="6">
        <f>ROUNDUP(N423*最重要的表!$J$38,0)</f>
        <v>2840</v>
      </c>
      <c r="O1341" s="7">
        <f>ROUNDUP(O423*最重要的表!$J$38,0)</f>
        <v>171</v>
      </c>
      <c r="P1341" s="8">
        <f>ROUNDUP(P423*最重要的表!$J$38,0)</f>
        <v>137</v>
      </c>
      <c r="Q1341" s="6">
        <f t="shared" si="104"/>
        <v>407552</v>
      </c>
      <c r="R1341" s="7">
        <f t="shared" si="105"/>
        <v>24501</v>
      </c>
      <c r="S1341" s="8">
        <f t="shared" si="106"/>
        <v>19617</v>
      </c>
      <c r="T1341" s="1">
        <v>62000</v>
      </c>
      <c r="U1341" s="1">
        <v>0</v>
      </c>
      <c r="V1341" s="1">
        <v>8200000</v>
      </c>
    </row>
    <row r="1342" spans="1:22" x14ac:dyDescent="0.25">
      <c r="A1342" s="1">
        <f t="shared" si="107"/>
        <v>51183</v>
      </c>
      <c r="B1342" s="1">
        <v>5</v>
      </c>
      <c r="C1342" s="1" t="s">
        <v>178</v>
      </c>
      <c r="D1342" s="1">
        <v>15</v>
      </c>
      <c r="E1342" s="1" t="s">
        <v>506</v>
      </c>
      <c r="F1342" s="1">
        <v>36</v>
      </c>
      <c r="G1342" s="1">
        <v>7</v>
      </c>
      <c r="H1342" s="1">
        <v>1</v>
      </c>
      <c r="I1342" s="1">
        <v>80</v>
      </c>
      <c r="J1342" s="1">
        <v>75</v>
      </c>
      <c r="K1342" s="1">
        <f>ROUNDUP(K424*最重要的表!$J$38,0)</f>
        <v>192270</v>
      </c>
      <c r="L1342" s="7">
        <f>ROUNDUP(L424*最重要的表!$J$38,0)</f>
        <v>11537</v>
      </c>
      <c r="M1342" s="8">
        <f>ROUNDUP(M424*最重要的表!$J$38,0)</f>
        <v>9229</v>
      </c>
      <c r="N1342" s="6">
        <f>ROUNDUP(N424*最重要的表!$J$38,0)</f>
        <v>2993</v>
      </c>
      <c r="O1342" s="7">
        <f>ROUNDUP(O424*最重要的表!$J$38,0)</f>
        <v>180</v>
      </c>
      <c r="P1342" s="8">
        <f>ROUNDUP(P424*最重要的表!$J$38,0)</f>
        <v>144</v>
      </c>
      <c r="Q1342" s="1">
        <f t="shared" si="104"/>
        <v>428717</v>
      </c>
      <c r="R1342" s="1">
        <f t="shared" si="105"/>
        <v>25757</v>
      </c>
      <c r="S1342" s="1">
        <f t="shared" si="106"/>
        <v>20605</v>
      </c>
      <c r="T1342" s="1">
        <v>63000</v>
      </c>
      <c r="U1342" s="1">
        <v>0</v>
      </c>
      <c r="V1342" s="1">
        <v>8300000</v>
      </c>
    </row>
    <row r="1343" spans="1:22" x14ac:dyDescent="0.25">
      <c r="A1343" s="1">
        <f t="shared" si="107"/>
        <v>51184</v>
      </c>
      <c r="B1343" s="1">
        <v>5</v>
      </c>
      <c r="C1343" s="1" t="s">
        <v>178</v>
      </c>
      <c r="D1343" s="1">
        <v>15</v>
      </c>
      <c r="E1343" s="1" t="s">
        <v>507</v>
      </c>
      <c r="F1343" s="1">
        <v>37</v>
      </c>
      <c r="G1343" s="1">
        <v>7</v>
      </c>
      <c r="H1343" s="1">
        <v>2</v>
      </c>
      <c r="I1343" s="1">
        <v>80</v>
      </c>
      <c r="J1343" s="1">
        <v>75</v>
      </c>
      <c r="K1343" s="1">
        <f>ROUNDUP(K425*最重要的表!$J$38,0)</f>
        <v>201348</v>
      </c>
      <c r="L1343" s="7">
        <f>ROUNDUP(L425*最重要的表!$J$38,0)</f>
        <v>12081</v>
      </c>
      <c r="M1343" s="8">
        <f>ROUNDUP(M425*最重要的表!$J$38,0)</f>
        <v>9666</v>
      </c>
      <c r="N1343" s="6">
        <f>ROUNDUP(N425*最重要的表!$J$38,0)</f>
        <v>3146</v>
      </c>
      <c r="O1343" s="7">
        <f>ROUNDUP(O425*最重要的表!$J$38,0)</f>
        <v>189</v>
      </c>
      <c r="P1343" s="8">
        <f>ROUNDUP(P425*最重要的表!$J$38,0)</f>
        <v>151</v>
      </c>
      <c r="Q1343" s="1">
        <f t="shared" si="104"/>
        <v>449882</v>
      </c>
      <c r="R1343" s="1">
        <f t="shared" si="105"/>
        <v>27012</v>
      </c>
      <c r="S1343" s="1">
        <f t="shared" si="106"/>
        <v>21595</v>
      </c>
      <c r="T1343" s="1">
        <v>64000</v>
      </c>
      <c r="U1343" s="1">
        <v>0</v>
      </c>
      <c r="V1343" s="1">
        <v>8400000</v>
      </c>
    </row>
    <row r="1344" spans="1:22" x14ac:dyDescent="0.25">
      <c r="A1344" s="1">
        <f t="shared" si="107"/>
        <v>51185</v>
      </c>
      <c r="B1344" s="1">
        <v>5</v>
      </c>
      <c r="C1344" s="1" t="s">
        <v>178</v>
      </c>
      <c r="D1344" s="1">
        <v>15</v>
      </c>
      <c r="E1344" s="1" t="s">
        <v>508</v>
      </c>
      <c r="F1344" s="1">
        <v>38</v>
      </c>
      <c r="G1344" s="1">
        <v>7</v>
      </c>
      <c r="H1344" s="1">
        <v>3</v>
      </c>
      <c r="I1344" s="1">
        <v>80</v>
      </c>
      <c r="J1344" s="1">
        <v>75</v>
      </c>
      <c r="K1344" s="1">
        <f>ROUNDUP(K426*最重要的表!$J$38,0)</f>
        <v>210426</v>
      </c>
      <c r="L1344" s="7">
        <f>ROUNDUP(L426*最重要的表!$J$38,0)</f>
        <v>12626</v>
      </c>
      <c r="M1344" s="8">
        <f>ROUNDUP(M426*最重要的表!$J$38,0)</f>
        <v>10102</v>
      </c>
      <c r="N1344" s="6">
        <f>ROUNDUP(N426*最重要的表!$J$38,0)</f>
        <v>3299</v>
      </c>
      <c r="O1344" s="7">
        <f>ROUNDUP(O426*最重要的表!$J$38,0)</f>
        <v>198</v>
      </c>
      <c r="P1344" s="8">
        <f>ROUNDUP(P426*最重要的表!$J$38,0)</f>
        <v>159</v>
      </c>
      <c r="Q1344" s="1">
        <f t="shared" si="104"/>
        <v>471047</v>
      </c>
      <c r="R1344" s="1">
        <f t="shared" si="105"/>
        <v>28268</v>
      </c>
      <c r="S1344" s="1">
        <f t="shared" si="106"/>
        <v>22663</v>
      </c>
      <c r="T1344" s="1">
        <v>65000</v>
      </c>
      <c r="U1344" s="1">
        <v>0</v>
      </c>
      <c r="V1344" s="1">
        <v>8500000</v>
      </c>
    </row>
    <row r="1345" spans="1:22" x14ac:dyDescent="0.25">
      <c r="A1345" s="1">
        <f t="shared" si="107"/>
        <v>51191</v>
      </c>
      <c r="B1345" s="1">
        <v>5</v>
      </c>
      <c r="C1345" s="1" t="s">
        <v>178</v>
      </c>
      <c r="D1345" s="1">
        <v>15</v>
      </c>
      <c r="E1345" s="1" t="s">
        <v>509</v>
      </c>
      <c r="F1345" s="1">
        <v>39</v>
      </c>
      <c r="G1345" s="1">
        <v>7</v>
      </c>
      <c r="H1345" s="1">
        <v>4</v>
      </c>
      <c r="I1345" s="1">
        <v>84</v>
      </c>
      <c r="J1345" s="1">
        <v>80</v>
      </c>
      <c r="K1345" s="1">
        <f>ROUNDUP(K427*最重要的表!$J$38,0)</f>
        <v>219504</v>
      </c>
      <c r="L1345" s="7">
        <f>ROUNDUP(L427*最重要的表!$J$38,0)</f>
        <v>13171</v>
      </c>
      <c r="M1345" s="8">
        <f>ROUNDUP(M427*最重要的表!$J$38,0)</f>
        <v>10537</v>
      </c>
      <c r="N1345" s="6">
        <f>ROUNDUP(N427*最重要的表!$J$38,0)</f>
        <v>3452</v>
      </c>
      <c r="O1345" s="7">
        <f>ROUNDUP(O427*最重要的表!$J$38,0)</f>
        <v>208</v>
      </c>
      <c r="P1345" s="8">
        <f>ROUNDUP(P427*最重要的表!$J$38,0)</f>
        <v>166</v>
      </c>
      <c r="Q1345" s="1">
        <f t="shared" si="104"/>
        <v>492212</v>
      </c>
      <c r="R1345" s="1">
        <f t="shared" si="105"/>
        <v>29603</v>
      </c>
      <c r="S1345" s="1">
        <f t="shared" si="106"/>
        <v>23651</v>
      </c>
      <c r="T1345" s="1">
        <v>66000</v>
      </c>
      <c r="U1345" s="1">
        <v>0</v>
      </c>
      <c r="V1345" s="1">
        <v>8600000</v>
      </c>
    </row>
    <row r="1346" spans="1:22" x14ac:dyDescent="0.25">
      <c r="A1346" s="1">
        <f t="shared" si="107"/>
        <v>51192</v>
      </c>
      <c r="B1346" s="1">
        <v>5</v>
      </c>
      <c r="C1346" s="1" t="s">
        <v>178</v>
      </c>
      <c r="D1346" s="1">
        <v>15</v>
      </c>
      <c r="E1346" s="1" t="s">
        <v>510</v>
      </c>
      <c r="F1346" s="1">
        <v>40</v>
      </c>
      <c r="G1346" s="1">
        <v>8</v>
      </c>
      <c r="H1346" s="1">
        <v>0</v>
      </c>
      <c r="I1346" s="1">
        <v>84</v>
      </c>
      <c r="J1346" s="1">
        <v>80</v>
      </c>
      <c r="K1346" s="1">
        <f>ROUNDUP(K428*最重要的表!$J$38,0)</f>
        <v>243645</v>
      </c>
      <c r="L1346" s="7">
        <f>ROUNDUP(L428*最重要的表!$J$38,0)</f>
        <v>14619</v>
      </c>
      <c r="M1346" s="8">
        <f>ROUNDUP(M428*最重要的表!$J$38,0)</f>
        <v>11696</v>
      </c>
      <c r="N1346" s="6">
        <f>ROUNDUP(N428*最重要的表!$J$38,0)</f>
        <v>3774</v>
      </c>
      <c r="O1346" s="7">
        <f>ROUNDUP(O428*最重要的表!$J$38,0)</f>
        <v>227</v>
      </c>
      <c r="P1346" s="8">
        <f>ROUNDUP(P428*最重要的表!$J$38,0)</f>
        <v>182</v>
      </c>
      <c r="Q1346" s="6">
        <f t="shared" si="104"/>
        <v>541791</v>
      </c>
      <c r="R1346" s="7">
        <f t="shared" si="105"/>
        <v>32552</v>
      </c>
      <c r="S1346" s="8">
        <f t="shared" si="106"/>
        <v>26074</v>
      </c>
      <c r="T1346" s="1">
        <v>67000</v>
      </c>
      <c r="U1346" s="1">
        <v>0</v>
      </c>
      <c r="V1346" s="1">
        <v>8700000</v>
      </c>
    </row>
    <row r="1347" spans="1:22" x14ac:dyDescent="0.25">
      <c r="A1347" s="1">
        <f t="shared" si="107"/>
        <v>51193</v>
      </c>
      <c r="B1347" s="1">
        <v>5</v>
      </c>
      <c r="C1347" s="1" t="s">
        <v>178</v>
      </c>
      <c r="D1347" s="1">
        <v>15</v>
      </c>
      <c r="E1347" s="1" t="s">
        <v>511</v>
      </c>
      <c r="F1347" s="1">
        <v>41</v>
      </c>
      <c r="G1347" s="1">
        <v>8</v>
      </c>
      <c r="H1347" s="1">
        <v>1</v>
      </c>
      <c r="I1347" s="1">
        <v>84</v>
      </c>
      <c r="J1347" s="1">
        <v>80</v>
      </c>
      <c r="K1347" s="1">
        <f>ROUNDUP(K429*最重要的表!$J$38,0)</f>
        <v>255714</v>
      </c>
      <c r="L1347" s="7">
        <f>ROUNDUP(L429*最重要的表!$J$38,0)</f>
        <v>15343</v>
      </c>
      <c r="M1347" s="8">
        <f>ROUNDUP(M429*最重要的表!$J$38,0)</f>
        <v>12275</v>
      </c>
      <c r="N1347" s="6">
        <f>ROUNDUP(N429*最重要的表!$J$38,0)</f>
        <v>3962</v>
      </c>
      <c r="O1347" s="7">
        <f>ROUNDUP(O429*最重要的表!$J$38,0)</f>
        <v>238</v>
      </c>
      <c r="P1347" s="8">
        <f>ROUNDUP(P429*最重要的表!$J$38,0)</f>
        <v>190</v>
      </c>
      <c r="Q1347" s="1">
        <f t="shared" si="104"/>
        <v>568712</v>
      </c>
      <c r="R1347" s="1">
        <f t="shared" si="105"/>
        <v>34145</v>
      </c>
      <c r="S1347" s="1">
        <f t="shared" si="106"/>
        <v>27285</v>
      </c>
      <c r="T1347" s="1">
        <v>68000</v>
      </c>
      <c r="U1347" s="1">
        <v>0</v>
      </c>
      <c r="V1347" s="1">
        <v>8800000</v>
      </c>
    </row>
    <row r="1348" spans="1:22" x14ac:dyDescent="0.25">
      <c r="A1348" s="1">
        <f t="shared" si="107"/>
        <v>51194</v>
      </c>
      <c r="B1348" s="1">
        <v>5</v>
      </c>
      <c r="C1348" s="1" t="s">
        <v>178</v>
      </c>
      <c r="D1348" s="1">
        <v>15</v>
      </c>
      <c r="E1348" s="1" t="s">
        <v>512</v>
      </c>
      <c r="F1348" s="1">
        <v>42</v>
      </c>
      <c r="G1348" s="1">
        <v>8</v>
      </c>
      <c r="H1348" s="1">
        <v>2</v>
      </c>
      <c r="I1348" s="1">
        <v>84</v>
      </c>
      <c r="J1348" s="1">
        <v>80</v>
      </c>
      <c r="K1348" s="1">
        <f>ROUNDUP(K430*最重要的表!$J$38,0)</f>
        <v>267785</v>
      </c>
      <c r="L1348" s="7">
        <f>ROUNDUP(L430*最重要的表!$J$38,0)</f>
        <v>16068</v>
      </c>
      <c r="M1348" s="8">
        <f>ROUNDUP(M430*最重要的表!$J$38,0)</f>
        <v>12855</v>
      </c>
      <c r="N1348" s="6">
        <f>ROUNDUP(N430*最重要的表!$J$38,0)</f>
        <v>4149</v>
      </c>
      <c r="O1348" s="7">
        <f>ROUNDUP(O430*最重要的表!$J$38,0)</f>
        <v>249</v>
      </c>
      <c r="P1348" s="8">
        <f>ROUNDUP(P430*最重要的表!$J$38,0)</f>
        <v>199</v>
      </c>
      <c r="Q1348" s="1">
        <f t="shared" si="104"/>
        <v>595556</v>
      </c>
      <c r="R1348" s="1">
        <f t="shared" si="105"/>
        <v>35739</v>
      </c>
      <c r="S1348" s="1">
        <f t="shared" si="106"/>
        <v>28576</v>
      </c>
      <c r="T1348" s="1">
        <v>69000</v>
      </c>
      <c r="U1348" s="1">
        <v>0</v>
      </c>
      <c r="V1348" s="1">
        <v>8900000</v>
      </c>
    </row>
    <row r="1349" spans="1:22" x14ac:dyDescent="0.25">
      <c r="A1349" s="1">
        <f t="shared" si="107"/>
        <v>51195</v>
      </c>
      <c r="B1349" s="1">
        <v>5</v>
      </c>
      <c r="C1349" s="1" t="s">
        <v>178</v>
      </c>
      <c r="D1349" s="1">
        <v>15</v>
      </c>
      <c r="E1349" s="1" t="s">
        <v>513</v>
      </c>
      <c r="F1349" s="1">
        <v>43</v>
      </c>
      <c r="G1349" s="1">
        <v>8</v>
      </c>
      <c r="H1349" s="1">
        <v>3</v>
      </c>
      <c r="I1349" s="1">
        <v>84</v>
      </c>
      <c r="J1349" s="1">
        <v>80</v>
      </c>
      <c r="K1349" s="1">
        <f>ROUNDUP(K431*最重要的表!$J$38,0)</f>
        <v>279855</v>
      </c>
      <c r="L1349" s="7">
        <f>ROUNDUP(L431*最重要的表!$J$38,0)</f>
        <v>16792</v>
      </c>
      <c r="M1349" s="8">
        <f>ROUNDUP(M431*最重要的表!$J$38,0)</f>
        <v>13434</v>
      </c>
      <c r="N1349" s="6">
        <f>ROUNDUP(N431*最重要的表!$J$38,0)</f>
        <v>4335</v>
      </c>
      <c r="O1349" s="7">
        <f>ROUNDUP(O431*最重要的表!$J$38,0)</f>
        <v>261</v>
      </c>
      <c r="P1349" s="8">
        <f>ROUNDUP(P431*最重要的表!$J$38,0)</f>
        <v>209</v>
      </c>
      <c r="Q1349" s="1">
        <f t="shared" si="104"/>
        <v>622320</v>
      </c>
      <c r="R1349" s="1">
        <f t="shared" si="105"/>
        <v>37411</v>
      </c>
      <c r="S1349" s="1">
        <f t="shared" si="106"/>
        <v>29945</v>
      </c>
      <c r="T1349" s="1">
        <v>70000</v>
      </c>
      <c r="U1349" s="1">
        <v>0</v>
      </c>
      <c r="V1349" s="1">
        <v>9000000</v>
      </c>
    </row>
    <row r="1350" spans="1:22" x14ac:dyDescent="0.25">
      <c r="A1350" s="1">
        <f t="shared" si="107"/>
        <v>51201</v>
      </c>
      <c r="B1350" s="1">
        <v>5</v>
      </c>
      <c r="C1350" s="1" t="s">
        <v>178</v>
      </c>
      <c r="D1350" s="1">
        <v>15</v>
      </c>
      <c r="E1350" s="1" t="s">
        <v>514</v>
      </c>
      <c r="F1350" s="1">
        <v>44</v>
      </c>
      <c r="G1350" s="1">
        <v>8</v>
      </c>
      <c r="H1350" s="1">
        <v>4</v>
      </c>
      <c r="I1350" s="1">
        <v>87</v>
      </c>
      <c r="J1350" s="1">
        <v>85</v>
      </c>
      <c r="K1350" s="1">
        <f>ROUNDUP(K432*最重要的表!$J$38,0)</f>
        <v>291924</v>
      </c>
      <c r="L1350" s="7">
        <f>ROUNDUP(L432*最重要的表!$J$38,0)</f>
        <v>17516</v>
      </c>
      <c r="M1350" s="8">
        <f>ROUNDUP(M432*最重要的表!$J$38,0)</f>
        <v>14013</v>
      </c>
      <c r="N1350" s="6">
        <f>ROUNDUP(N432*最重要的表!$J$38,0)</f>
        <v>4523</v>
      </c>
      <c r="O1350" s="7">
        <f>ROUNDUP(O432*最重要的表!$J$38,0)</f>
        <v>272</v>
      </c>
      <c r="P1350" s="8">
        <f>ROUNDUP(P432*最重要的表!$J$38,0)</f>
        <v>218</v>
      </c>
      <c r="Q1350" s="1">
        <f t="shared" si="104"/>
        <v>649241</v>
      </c>
      <c r="R1350" s="1">
        <f t="shared" si="105"/>
        <v>39004</v>
      </c>
      <c r="S1350" s="1">
        <f t="shared" si="106"/>
        <v>31235</v>
      </c>
      <c r="T1350" s="1">
        <v>71000</v>
      </c>
      <c r="U1350" s="1">
        <v>0</v>
      </c>
      <c r="V1350" s="1">
        <v>9100000</v>
      </c>
    </row>
    <row r="1351" spans="1:22" x14ac:dyDescent="0.25">
      <c r="A1351" s="1">
        <f t="shared" si="107"/>
        <v>51202</v>
      </c>
      <c r="B1351" s="1">
        <v>5</v>
      </c>
      <c r="C1351" s="1" t="s">
        <v>178</v>
      </c>
      <c r="D1351" s="1">
        <v>15</v>
      </c>
      <c r="E1351" s="1" t="s">
        <v>515</v>
      </c>
      <c r="F1351" s="1">
        <v>45</v>
      </c>
      <c r="G1351" s="1">
        <v>9</v>
      </c>
      <c r="H1351" s="1">
        <v>0</v>
      </c>
      <c r="I1351" s="1">
        <v>87</v>
      </c>
      <c r="J1351" s="1">
        <v>85</v>
      </c>
      <c r="K1351" s="1">
        <f>ROUNDUP(K433*最重要的表!$J$38,0)</f>
        <v>324054</v>
      </c>
      <c r="L1351" s="7">
        <f>ROUNDUP(L433*最重要的表!$J$38,0)</f>
        <v>19444</v>
      </c>
      <c r="M1351" s="8">
        <f>ROUNDUP(M433*最重要的表!$J$38,0)</f>
        <v>15555</v>
      </c>
      <c r="N1351" s="6">
        <f>ROUNDUP(N433*最重要的表!$J$38,0)</f>
        <v>5016</v>
      </c>
      <c r="O1351" s="7">
        <f>ROUNDUP(O433*最重要的表!$J$38,0)</f>
        <v>301</v>
      </c>
      <c r="P1351" s="8">
        <f>ROUNDUP(P433*最重要的表!$J$38,0)</f>
        <v>241</v>
      </c>
      <c r="Q1351" s="6">
        <f t="shared" si="104"/>
        <v>720318</v>
      </c>
      <c r="R1351" s="7">
        <f t="shared" si="105"/>
        <v>43223</v>
      </c>
      <c r="S1351" s="8">
        <f t="shared" si="106"/>
        <v>34594</v>
      </c>
      <c r="T1351" s="1">
        <v>72000</v>
      </c>
      <c r="U1351" s="1">
        <v>0</v>
      </c>
      <c r="V1351" s="1">
        <v>9200000</v>
      </c>
    </row>
    <row r="1352" spans="1:22" x14ac:dyDescent="0.25">
      <c r="A1352" s="1">
        <f t="shared" si="107"/>
        <v>51203</v>
      </c>
      <c r="B1352" s="1">
        <v>5</v>
      </c>
      <c r="C1352" s="1" t="s">
        <v>178</v>
      </c>
      <c r="D1352" s="1">
        <v>15</v>
      </c>
      <c r="E1352" s="1" t="s">
        <v>516</v>
      </c>
      <c r="F1352" s="1">
        <v>46</v>
      </c>
      <c r="G1352" s="1">
        <v>9</v>
      </c>
      <c r="H1352" s="1">
        <v>1</v>
      </c>
      <c r="I1352" s="1">
        <v>87</v>
      </c>
      <c r="J1352" s="1">
        <v>85</v>
      </c>
      <c r="K1352" s="1">
        <f>ROUNDUP(K434*最重要的表!$J$38,0)</f>
        <v>340103</v>
      </c>
      <c r="L1352" s="7">
        <f>ROUNDUP(L434*最重要的表!$J$38,0)</f>
        <v>20407</v>
      </c>
      <c r="M1352" s="8">
        <f>ROUNDUP(M434*最重要的表!$J$38,0)</f>
        <v>16326</v>
      </c>
      <c r="N1352" s="6">
        <f>ROUNDUP(N434*最重要的表!$J$38,0)</f>
        <v>5271</v>
      </c>
      <c r="O1352" s="7">
        <f>ROUNDUP(O434*最重要的表!$J$38,0)</f>
        <v>317</v>
      </c>
      <c r="P1352" s="8">
        <f>ROUNDUP(P434*最重要的表!$J$38,0)</f>
        <v>253</v>
      </c>
      <c r="Q1352" s="1">
        <f t="shared" si="104"/>
        <v>756512</v>
      </c>
      <c r="R1352" s="1">
        <f t="shared" si="105"/>
        <v>45450</v>
      </c>
      <c r="S1352" s="1">
        <f t="shared" si="106"/>
        <v>36313</v>
      </c>
      <c r="T1352" s="1">
        <v>73000</v>
      </c>
      <c r="U1352" s="1">
        <v>0</v>
      </c>
      <c r="V1352" s="1">
        <v>9300000</v>
      </c>
    </row>
    <row r="1353" spans="1:22" x14ac:dyDescent="0.25">
      <c r="A1353" s="1">
        <f t="shared" si="107"/>
        <v>51204</v>
      </c>
      <c r="B1353" s="1">
        <v>5</v>
      </c>
      <c r="C1353" s="1" t="s">
        <v>178</v>
      </c>
      <c r="D1353" s="1">
        <v>15</v>
      </c>
      <c r="E1353" s="1" t="s">
        <v>517</v>
      </c>
      <c r="F1353" s="1">
        <v>47</v>
      </c>
      <c r="G1353" s="1">
        <v>9</v>
      </c>
      <c r="H1353" s="1">
        <v>2</v>
      </c>
      <c r="I1353" s="1">
        <v>87</v>
      </c>
      <c r="J1353" s="1">
        <v>85</v>
      </c>
      <c r="K1353" s="1">
        <f>ROUNDUP(K435*最重要的表!$J$38,0)</f>
        <v>356151</v>
      </c>
      <c r="L1353" s="7">
        <f>ROUNDUP(L435*最重要的表!$J$38,0)</f>
        <v>21369</v>
      </c>
      <c r="M1353" s="8">
        <f>ROUNDUP(M435*最重要的表!$J$38,0)</f>
        <v>17096</v>
      </c>
      <c r="N1353" s="6">
        <f>ROUNDUP(N435*最重要的表!$J$38,0)</f>
        <v>5526</v>
      </c>
      <c r="O1353" s="7">
        <f>ROUNDUP(O435*最重要的表!$J$38,0)</f>
        <v>332</v>
      </c>
      <c r="P1353" s="8">
        <f>ROUNDUP(P435*最重要的表!$J$38,0)</f>
        <v>266</v>
      </c>
      <c r="Q1353" s="1">
        <f t="shared" si="104"/>
        <v>792705</v>
      </c>
      <c r="R1353" s="1">
        <f t="shared" si="105"/>
        <v>47597</v>
      </c>
      <c r="S1353" s="1">
        <f t="shared" si="106"/>
        <v>38110</v>
      </c>
      <c r="T1353" s="1">
        <v>74000</v>
      </c>
      <c r="U1353" s="1">
        <v>0</v>
      </c>
      <c r="V1353" s="1">
        <v>9400000</v>
      </c>
    </row>
    <row r="1354" spans="1:22" x14ac:dyDescent="0.25">
      <c r="A1354" s="1">
        <f t="shared" si="107"/>
        <v>51205</v>
      </c>
      <c r="B1354" s="1">
        <v>5</v>
      </c>
      <c r="C1354" s="1" t="s">
        <v>178</v>
      </c>
      <c r="D1354" s="1">
        <v>15</v>
      </c>
      <c r="E1354" s="1" t="s">
        <v>518</v>
      </c>
      <c r="F1354" s="1">
        <v>48</v>
      </c>
      <c r="G1354" s="1">
        <v>9</v>
      </c>
      <c r="H1354" s="1">
        <v>3</v>
      </c>
      <c r="I1354" s="1">
        <v>87</v>
      </c>
      <c r="J1354" s="1">
        <v>85</v>
      </c>
      <c r="K1354" s="1">
        <f>ROUNDUP(K436*最重要的表!$J$38,0)</f>
        <v>372198</v>
      </c>
      <c r="L1354" s="7">
        <f>ROUNDUP(L436*最重要的表!$J$38,0)</f>
        <v>22332</v>
      </c>
      <c r="M1354" s="8">
        <f>ROUNDUP(M436*最重要的表!$J$38,0)</f>
        <v>17867</v>
      </c>
      <c r="N1354" s="6">
        <f>ROUNDUP(N436*最重要的表!$J$38,0)</f>
        <v>5781</v>
      </c>
      <c r="O1354" s="7">
        <f>ROUNDUP(O436*最重要的表!$J$38,0)</f>
        <v>347</v>
      </c>
      <c r="P1354" s="8">
        <f>ROUNDUP(P436*最重要的表!$J$38,0)</f>
        <v>278</v>
      </c>
      <c r="Q1354" s="1">
        <f t="shared" si="104"/>
        <v>828897</v>
      </c>
      <c r="R1354" s="1">
        <f t="shared" si="105"/>
        <v>49745</v>
      </c>
      <c r="S1354" s="1">
        <f t="shared" si="106"/>
        <v>39829</v>
      </c>
      <c r="T1354" s="1">
        <v>75000</v>
      </c>
      <c r="U1354" s="1">
        <v>0</v>
      </c>
      <c r="V1354" s="1">
        <v>9500000</v>
      </c>
    </row>
    <row r="1355" spans="1:22" x14ac:dyDescent="0.25">
      <c r="A1355" s="1">
        <f t="shared" si="107"/>
        <v>51211</v>
      </c>
      <c r="B1355" s="1">
        <v>5</v>
      </c>
      <c r="C1355" s="1" t="s">
        <v>178</v>
      </c>
      <c r="D1355" s="1">
        <v>15</v>
      </c>
      <c r="E1355" s="1" t="s">
        <v>519</v>
      </c>
      <c r="F1355" s="1">
        <v>49</v>
      </c>
      <c r="G1355" s="1">
        <v>9</v>
      </c>
      <c r="H1355" s="1">
        <v>4</v>
      </c>
      <c r="I1355" s="1">
        <v>90</v>
      </c>
      <c r="J1355" s="1">
        <v>90</v>
      </c>
      <c r="K1355" s="1">
        <f>ROUNDUP(K437*最重要的表!$J$38,0)</f>
        <v>388247</v>
      </c>
      <c r="L1355" s="7">
        <f>ROUNDUP(L437*最重要的表!$J$38,0)</f>
        <v>23295</v>
      </c>
      <c r="M1355" s="8">
        <f>ROUNDUP(M437*最重要的表!$J$38,0)</f>
        <v>18637</v>
      </c>
      <c r="N1355" s="6">
        <f>ROUNDUP(N437*最重要的表!$J$38,0)</f>
        <v>6036</v>
      </c>
      <c r="O1355" s="7">
        <f>ROUNDUP(O437*最重要的表!$J$38,0)</f>
        <v>363</v>
      </c>
      <c r="P1355" s="8">
        <f>ROUNDUP(P437*最重要的表!$J$38,0)</f>
        <v>290</v>
      </c>
      <c r="Q1355" s="1">
        <f t="shared" si="104"/>
        <v>865091</v>
      </c>
      <c r="R1355" s="1">
        <f t="shared" si="105"/>
        <v>51972</v>
      </c>
      <c r="S1355" s="1">
        <f t="shared" si="106"/>
        <v>41547</v>
      </c>
      <c r="T1355" s="1">
        <v>76000</v>
      </c>
      <c r="U1355" s="1">
        <v>0</v>
      </c>
      <c r="V1355" s="1">
        <v>9600000</v>
      </c>
    </row>
    <row r="1356" spans="1:22" x14ac:dyDescent="0.25">
      <c r="A1356" s="1">
        <f t="shared" si="107"/>
        <v>51212</v>
      </c>
      <c r="B1356" s="1">
        <v>5</v>
      </c>
      <c r="C1356" s="1" t="s">
        <v>178</v>
      </c>
      <c r="D1356" s="1">
        <v>15</v>
      </c>
      <c r="E1356" s="1" t="s">
        <v>520</v>
      </c>
      <c r="F1356" s="1">
        <v>50</v>
      </c>
      <c r="G1356" s="1">
        <v>10</v>
      </c>
      <c r="H1356" s="1">
        <v>0</v>
      </c>
      <c r="I1356" s="1">
        <v>0</v>
      </c>
      <c r="J1356" s="1">
        <v>90</v>
      </c>
      <c r="K1356" s="1">
        <f>ROUNDUP(K438*最重要的表!$J$38,0)</f>
        <v>431001</v>
      </c>
      <c r="L1356" s="7">
        <f>ROUNDUP(L438*最重要的表!$J$38,0)</f>
        <v>25861</v>
      </c>
      <c r="M1356" s="8">
        <f>ROUNDUP(M438*最重要的表!$J$38,0)</f>
        <v>20689</v>
      </c>
      <c r="N1356" s="6">
        <f>ROUNDUP(N438*最重要的表!$J$38,0)</f>
        <v>6681</v>
      </c>
      <c r="O1356" s="7">
        <f>ROUNDUP(O438*最重要的表!$J$38,0)</f>
        <v>401</v>
      </c>
      <c r="P1356" s="8">
        <f>ROUNDUP(P438*最重要的表!$J$38,0)</f>
        <v>322</v>
      </c>
      <c r="Q1356" s="6">
        <f t="shared" si="104"/>
        <v>958800</v>
      </c>
      <c r="R1356" s="7">
        <f t="shared" si="105"/>
        <v>57540</v>
      </c>
      <c r="S1356" s="8">
        <f t="shared" si="106"/>
        <v>46127</v>
      </c>
      <c r="T1356" s="1">
        <v>0</v>
      </c>
      <c r="U1356" s="1">
        <v>0</v>
      </c>
      <c r="V1356" s="1">
        <v>0</v>
      </c>
    </row>
    <row r="1357" spans="1:22" x14ac:dyDescent="0.25">
      <c r="A1357" s="1">
        <f t="shared" si="107"/>
        <v>51213</v>
      </c>
      <c r="B1357" s="1">
        <v>5</v>
      </c>
      <c r="C1357" s="1" t="s">
        <v>178</v>
      </c>
      <c r="D1357" s="1">
        <v>13</v>
      </c>
      <c r="E1357" s="1" t="s">
        <v>369</v>
      </c>
      <c r="F1357" s="1">
        <v>0</v>
      </c>
      <c r="G1357" s="1">
        <v>0</v>
      </c>
      <c r="H1357" s="1">
        <v>0</v>
      </c>
      <c r="I1357" s="1">
        <v>1</v>
      </c>
      <c r="J1357" s="1">
        <v>0</v>
      </c>
      <c r="K1357" s="6">
        <f>ROUNDUP(K439*最重要的表!$J$39,0)</f>
        <v>10275</v>
      </c>
      <c r="L1357" s="7">
        <f>ROUNDUP(L439*最重要的表!$J$39,0)</f>
        <v>617</v>
      </c>
      <c r="M1357" s="8">
        <f>ROUNDUP(M439*最重要的表!$J$39,0)</f>
        <v>494</v>
      </c>
      <c r="N1357" s="6">
        <f>ROUNDUP(N439*最重要的表!$J$39,0)</f>
        <v>173</v>
      </c>
      <c r="O1357" s="7">
        <f>ROUNDUP(O439*最重要的表!$J$39,0)</f>
        <v>11</v>
      </c>
      <c r="P1357" s="8">
        <f>ROUNDUP(P439*最重要的表!$J$39,0)</f>
        <v>10</v>
      </c>
      <c r="Q1357" s="6">
        <f t="shared" si="104"/>
        <v>23942</v>
      </c>
      <c r="R1357" s="7">
        <f t="shared" si="105"/>
        <v>1486</v>
      </c>
      <c r="S1357" s="8">
        <f t="shared" si="106"/>
        <v>1284</v>
      </c>
      <c r="T1357" s="6">
        <v>50</v>
      </c>
      <c r="U1357" s="7">
        <v>0</v>
      </c>
      <c r="V1357" s="8">
        <v>9000</v>
      </c>
    </row>
    <row r="1358" spans="1:22" x14ac:dyDescent="0.25">
      <c r="A1358" s="1">
        <f t="shared" si="107"/>
        <v>51214</v>
      </c>
      <c r="B1358" s="1">
        <v>5</v>
      </c>
      <c r="C1358" s="1" t="s">
        <v>178</v>
      </c>
      <c r="D1358" s="1">
        <v>13</v>
      </c>
      <c r="E1358" s="1" t="s">
        <v>370</v>
      </c>
      <c r="F1358" s="1">
        <v>1</v>
      </c>
      <c r="G1358" s="1">
        <v>0</v>
      </c>
      <c r="H1358" s="1">
        <v>1</v>
      </c>
      <c r="I1358" s="1">
        <v>5</v>
      </c>
      <c r="J1358" s="1">
        <v>0</v>
      </c>
      <c r="K1358" s="6">
        <f>ROUNDUP(K440*最重要的表!$J$39,0)</f>
        <v>11827</v>
      </c>
      <c r="L1358" s="7">
        <f>ROUNDUP(L440*最重要的表!$J$39,0)</f>
        <v>710</v>
      </c>
      <c r="M1358" s="8">
        <f>ROUNDUP(M440*最重要的表!$J$39,0)</f>
        <v>569</v>
      </c>
      <c r="N1358" s="6">
        <f>ROUNDUP(N440*最重要的表!$J$39,0)</f>
        <v>212</v>
      </c>
      <c r="O1358" s="7">
        <f>ROUNDUP(O440*最重要的表!$J$39,0)</f>
        <v>13</v>
      </c>
      <c r="P1358" s="8">
        <f>ROUNDUP(P440*最重要的表!$J$39,0)</f>
        <v>11</v>
      </c>
      <c r="Q1358" s="1">
        <f t="shared" si="104"/>
        <v>28575</v>
      </c>
      <c r="R1358" s="1">
        <f t="shared" si="105"/>
        <v>1737</v>
      </c>
      <c r="S1358" s="1">
        <f t="shared" si="106"/>
        <v>1438</v>
      </c>
      <c r="T1358" s="1">
        <v>180</v>
      </c>
      <c r="U1358" s="1">
        <v>0</v>
      </c>
      <c r="V1358" s="1">
        <v>25000</v>
      </c>
    </row>
    <row r="1359" spans="1:22" x14ac:dyDescent="0.25">
      <c r="A1359" s="1">
        <f t="shared" si="107"/>
        <v>51215</v>
      </c>
      <c r="B1359" s="1">
        <v>5</v>
      </c>
      <c r="C1359" s="1" t="s">
        <v>178</v>
      </c>
      <c r="D1359" s="1">
        <v>13</v>
      </c>
      <c r="E1359" s="1" t="s">
        <v>113</v>
      </c>
      <c r="F1359" s="1">
        <v>2</v>
      </c>
      <c r="G1359" s="1">
        <v>0</v>
      </c>
      <c r="H1359" s="1">
        <v>2</v>
      </c>
      <c r="I1359" s="1">
        <v>5</v>
      </c>
      <c r="J1359" s="1">
        <v>0</v>
      </c>
      <c r="K1359" s="6">
        <f>ROUNDUP(K441*最重要的表!$J$39,0)</f>
        <v>13380</v>
      </c>
      <c r="L1359" s="7">
        <f>ROUNDUP(L441*最重要的表!$J$39,0)</f>
        <v>803</v>
      </c>
      <c r="M1359" s="8">
        <f>ROUNDUP(M441*最重要的表!$J$39,0)</f>
        <v>643</v>
      </c>
      <c r="N1359" s="6">
        <f>ROUNDUP(N441*最重要的表!$J$39,0)</f>
        <v>250</v>
      </c>
      <c r="O1359" s="7">
        <f>ROUNDUP(O441*最重要的表!$J$39,0)</f>
        <v>15</v>
      </c>
      <c r="P1359" s="8">
        <f>ROUNDUP(P441*最重要的表!$J$39,0)</f>
        <v>12</v>
      </c>
      <c r="Q1359" s="1">
        <f t="shared" si="104"/>
        <v>33130</v>
      </c>
      <c r="R1359" s="1">
        <f t="shared" si="105"/>
        <v>1988</v>
      </c>
      <c r="S1359" s="1">
        <f t="shared" si="106"/>
        <v>1591</v>
      </c>
      <c r="T1359" s="1">
        <v>350</v>
      </c>
      <c r="U1359" s="1">
        <v>0</v>
      </c>
      <c r="V1359" s="1">
        <v>43000</v>
      </c>
    </row>
    <row r="1360" spans="1:22" x14ac:dyDescent="0.25">
      <c r="A1360" s="1">
        <f t="shared" si="107"/>
        <v>51221</v>
      </c>
      <c r="B1360" s="1">
        <v>5</v>
      </c>
      <c r="C1360" s="1" t="s">
        <v>178</v>
      </c>
      <c r="D1360" s="1">
        <v>13</v>
      </c>
      <c r="E1360" s="1" t="s">
        <v>155</v>
      </c>
      <c r="F1360" s="1">
        <v>3</v>
      </c>
      <c r="G1360" s="1">
        <v>0</v>
      </c>
      <c r="H1360" s="1">
        <v>3</v>
      </c>
      <c r="I1360" s="1">
        <v>5</v>
      </c>
      <c r="J1360" s="1">
        <v>0</v>
      </c>
      <c r="K1360" s="6">
        <f>ROUNDUP(K442*最重要的表!$J$39,0)</f>
        <v>14932</v>
      </c>
      <c r="L1360" s="7">
        <f>ROUNDUP(L442*最重要的表!$J$39,0)</f>
        <v>896</v>
      </c>
      <c r="M1360" s="8">
        <f>ROUNDUP(M442*最重要的表!$J$39,0)</f>
        <v>718</v>
      </c>
      <c r="N1360" s="6">
        <f>ROUNDUP(N442*最重要的表!$J$39,0)</f>
        <v>288</v>
      </c>
      <c r="O1360" s="7">
        <f>ROUNDUP(O442*最重要的表!$J$39,0)</f>
        <v>18</v>
      </c>
      <c r="P1360" s="8">
        <f>ROUNDUP(P442*最重要的表!$J$39,0)</f>
        <v>14</v>
      </c>
      <c r="Q1360" s="1">
        <f t="shared" si="104"/>
        <v>37684</v>
      </c>
      <c r="R1360" s="1">
        <f t="shared" si="105"/>
        <v>2318</v>
      </c>
      <c r="S1360" s="1">
        <f t="shared" si="106"/>
        <v>1824</v>
      </c>
      <c r="T1360" s="1">
        <v>600</v>
      </c>
      <c r="U1360" s="1">
        <v>0</v>
      </c>
      <c r="V1360" s="1">
        <v>67000</v>
      </c>
    </row>
    <row r="1361" spans="1:22" x14ac:dyDescent="0.25">
      <c r="A1361" s="1">
        <f t="shared" si="107"/>
        <v>51222</v>
      </c>
      <c r="B1361" s="1">
        <v>5</v>
      </c>
      <c r="C1361" s="1" t="s">
        <v>178</v>
      </c>
      <c r="D1361" s="1">
        <v>13</v>
      </c>
      <c r="E1361" s="1" t="s">
        <v>156</v>
      </c>
      <c r="F1361" s="1">
        <v>4</v>
      </c>
      <c r="G1361" s="1">
        <v>0</v>
      </c>
      <c r="H1361" s="1">
        <v>4</v>
      </c>
      <c r="I1361" s="1">
        <v>20</v>
      </c>
      <c r="J1361" s="1">
        <v>5</v>
      </c>
      <c r="K1361" s="6">
        <f>ROUNDUP(K443*最重要的表!$J$39,0)</f>
        <v>16485</v>
      </c>
      <c r="L1361" s="7">
        <f>ROUNDUP(L443*最重要的表!$J$39,0)</f>
        <v>989</v>
      </c>
      <c r="M1361" s="8">
        <f>ROUNDUP(M443*最重要的表!$J$39,0)</f>
        <v>792</v>
      </c>
      <c r="N1361" s="6">
        <f>ROUNDUP(N443*最重要的表!$J$39,0)</f>
        <v>327</v>
      </c>
      <c r="O1361" s="7">
        <f>ROUNDUP(O443*最重要的表!$J$39,0)</f>
        <v>20</v>
      </c>
      <c r="P1361" s="8">
        <f>ROUNDUP(P443*最重要的表!$J$39,0)</f>
        <v>17</v>
      </c>
      <c r="Q1361" s="1">
        <f t="shared" si="104"/>
        <v>42318</v>
      </c>
      <c r="R1361" s="1">
        <f t="shared" si="105"/>
        <v>2569</v>
      </c>
      <c r="S1361" s="1">
        <f t="shared" si="106"/>
        <v>2135</v>
      </c>
      <c r="T1361" s="1">
        <v>1000</v>
      </c>
      <c r="U1361" s="1">
        <v>0</v>
      </c>
      <c r="V1361" s="1">
        <v>100000</v>
      </c>
    </row>
    <row r="1362" spans="1:22" x14ac:dyDescent="0.25">
      <c r="A1362" s="1">
        <f t="shared" si="107"/>
        <v>51223</v>
      </c>
      <c r="B1362" s="1">
        <v>5</v>
      </c>
      <c r="C1362" s="1" t="s">
        <v>178</v>
      </c>
      <c r="D1362" s="1">
        <v>13</v>
      </c>
      <c r="E1362" s="1" t="s">
        <v>47</v>
      </c>
      <c r="F1362" s="1">
        <v>5</v>
      </c>
      <c r="G1362" s="1">
        <v>1</v>
      </c>
      <c r="H1362" s="1">
        <v>0</v>
      </c>
      <c r="I1362" s="1">
        <v>20</v>
      </c>
      <c r="J1362" s="1">
        <v>5</v>
      </c>
      <c r="K1362" s="6">
        <f>ROUNDUP(K444*最重要的表!$J$39,0)</f>
        <v>20548</v>
      </c>
      <c r="L1362" s="7">
        <f>ROUNDUP(L444*最重要的表!$J$39,0)</f>
        <v>1233</v>
      </c>
      <c r="M1362" s="8">
        <f>ROUNDUP(M444*最重要的表!$J$39,0)</f>
        <v>987</v>
      </c>
      <c r="N1362" s="6">
        <f>ROUNDUP(N444*最重要的表!$J$39,0)</f>
        <v>327</v>
      </c>
      <c r="O1362" s="7">
        <f>ROUNDUP(O444*最重要的表!$J$39,0)</f>
        <v>20</v>
      </c>
      <c r="P1362" s="8">
        <f>ROUNDUP(P444*最重要的表!$J$39,0)</f>
        <v>17</v>
      </c>
      <c r="Q1362" s="6">
        <f t="shared" si="104"/>
        <v>46381</v>
      </c>
      <c r="R1362" s="7">
        <f t="shared" si="105"/>
        <v>2813</v>
      </c>
      <c r="S1362" s="8">
        <f t="shared" si="106"/>
        <v>2330</v>
      </c>
      <c r="T1362" s="6">
        <v>1500</v>
      </c>
      <c r="U1362" s="7">
        <v>0</v>
      </c>
      <c r="V1362" s="8">
        <v>140000</v>
      </c>
    </row>
    <row r="1363" spans="1:22" x14ac:dyDescent="0.25">
      <c r="A1363" s="1">
        <f t="shared" si="107"/>
        <v>51224</v>
      </c>
      <c r="B1363" s="1">
        <v>5</v>
      </c>
      <c r="C1363" s="1" t="s">
        <v>178</v>
      </c>
      <c r="D1363" s="1">
        <v>13</v>
      </c>
      <c r="E1363" s="1" t="s">
        <v>371</v>
      </c>
      <c r="F1363" s="1">
        <v>6</v>
      </c>
      <c r="G1363" s="1">
        <v>1</v>
      </c>
      <c r="H1363" s="1">
        <v>1</v>
      </c>
      <c r="I1363" s="1">
        <v>20</v>
      </c>
      <c r="J1363" s="1">
        <v>5</v>
      </c>
      <c r="K1363" s="6">
        <f>ROUNDUP(K445*最重要的表!$J$39,0)</f>
        <v>22713</v>
      </c>
      <c r="L1363" s="7">
        <f>ROUNDUP(L445*最重要的表!$J$39,0)</f>
        <v>1363</v>
      </c>
      <c r="M1363" s="8">
        <f>ROUNDUP(M445*最重要的表!$J$39,0)</f>
        <v>1091</v>
      </c>
      <c r="N1363" s="6">
        <f>ROUNDUP(N445*最重要的表!$J$39,0)</f>
        <v>365</v>
      </c>
      <c r="O1363" s="7">
        <f>ROUNDUP(O445*最重要的表!$J$39,0)</f>
        <v>22</v>
      </c>
      <c r="P1363" s="8">
        <f>ROUNDUP(P445*最重要的表!$J$39,0)</f>
        <v>18</v>
      </c>
      <c r="Q1363" s="1">
        <f t="shared" si="104"/>
        <v>51548</v>
      </c>
      <c r="R1363" s="1">
        <f t="shared" si="105"/>
        <v>3101</v>
      </c>
      <c r="S1363" s="1">
        <f t="shared" si="106"/>
        <v>2513</v>
      </c>
      <c r="T1363" s="1">
        <v>2500</v>
      </c>
      <c r="U1363" s="1">
        <v>0</v>
      </c>
      <c r="V1363" s="1">
        <v>210000</v>
      </c>
    </row>
    <row r="1364" spans="1:22" x14ac:dyDescent="0.25">
      <c r="A1364" s="1">
        <f t="shared" si="107"/>
        <v>51225</v>
      </c>
      <c r="B1364" s="1">
        <v>5</v>
      </c>
      <c r="C1364" s="1" t="s">
        <v>178</v>
      </c>
      <c r="D1364" s="1">
        <v>13</v>
      </c>
      <c r="E1364" s="1" t="s">
        <v>114</v>
      </c>
      <c r="F1364" s="1">
        <v>7</v>
      </c>
      <c r="G1364" s="1">
        <v>1</v>
      </c>
      <c r="H1364" s="1">
        <v>2</v>
      </c>
      <c r="I1364" s="1">
        <v>20</v>
      </c>
      <c r="J1364" s="1">
        <v>5</v>
      </c>
      <c r="K1364" s="6">
        <f>ROUNDUP(K446*最重要的表!$J$39,0)</f>
        <v>24880</v>
      </c>
      <c r="L1364" s="7">
        <f>ROUNDUP(L446*最重要的表!$J$39,0)</f>
        <v>1493</v>
      </c>
      <c r="M1364" s="8">
        <f>ROUNDUP(M446*最重要的表!$J$39,0)</f>
        <v>1195</v>
      </c>
      <c r="N1364" s="6">
        <f>ROUNDUP(N446*最重要的表!$J$39,0)</f>
        <v>403</v>
      </c>
      <c r="O1364" s="7">
        <f>ROUNDUP(O446*最重要的表!$J$39,0)</f>
        <v>25</v>
      </c>
      <c r="P1364" s="8">
        <f>ROUNDUP(P446*最重要的表!$J$39,0)</f>
        <v>20</v>
      </c>
      <c r="Q1364" s="1">
        <f t="shared" si="104"/>
        <v>56717</v>
      </c>
      <c r="R1364" s="1">
        <f t="shared" si="105"/>
        <v>3468</v>
      </c>
      <c r="S1364" s="1">
        <f t="shared" si="106"/>
        <v>2775</v>
      </c>
      <c r="T1364" s="1">
        <v>3500</v>
      </c>
      <c r="U1364" s="1">
        <v>0</v>
      </c>
      <c r="V1364" s="1">
        <v>270000</v>
      </c>
    </row>
    <row r="1365" spans="1:22" x14ac:dyDescent="0.25">
      <c r="A1365" s="1">
        <f t="shared" si="107"/>
        <v>51231</v>
      </c>
      <c r="B1365" s="1">
        <v>5</v>
      </c>
      <c r="C1365" s="1" t="s">
        <v>178</v>
      </c>
      <c r="D1365" s="1">
        <v>13</v>
      </c>
      <c r="E1365" s="1" t="s">
        <v>115</v>
      </c>
      <c r="F1365" s="1">
        <v>8</v>
      </c>
      <c r="G1365" s="1">
        <v>1</v>
      </c>
      <c r="H1365" s="1">
        <v>3</v>
      </c>
      <c r="I1365" s="1">
        <v>20</v>
      </c>
      <c r="J1365" s="1">
        <v>5</v>
      </c>
      <c r="K1365" s="6">
        <f>ROUNDUP(K447*最重要的表!$J$39,0)</f>
        <v>27045</v>
      </c>
      <c r="L1365" s="7">
        <f>ROUNDUP(L447*最重要的表!$J$39,0)</f>
        <v>1623</v>
      </c>
      <c r="M1365" s="8">
        <f>ROUNDUP(M447*最重要的表!$J$39,0)</f>
        <v>1299</v>
      </c>
      <c r="N1365" s="6">
        <f>ROUNDUP(N447*最重要的表!$J$39,0)</f>
        <v>442</v>
      </c>
      <c r="O1365" s="7">
        <f>ROUNDUP(O447*最重要的表!$J$39,0)</f>
        <v>27</v>
      </c>
      <c r="P1365" s="8">
        <f>ROUNDUP(P447*最重要的表!$J$39,0)</f>
        <v>21</v>
      </c>
      <c r="Q1365" s="1">
        <f t="shared" si="104"/>
        <v>61963</v>
      </c>
      <c r="R1365" s="1">
        <f t="shared" si="105"/>
        <v>3756</v>
      </c>
      <c r="S1365" s="1">
        <f t="shared" si="106"/>
        <v>2958</v>
      </c>
      <c r="T1365" s="1">
        <v>5000</v>
      </c>
      <c r="U1365" s="1">
        <v>0</v>
      </c>
      <c r="V1365" s="1">
        <v>360000</v>
      </c>
    </row>
    <row r="1366" spans="1:22" x14ac:dyDescent="0.25">
      <c r="A1366" s="1">
        <f t="shared" si="107"/>
        <v>51232</v>
      </c>
      <c r="B1366" s="1">
        <v>5</v>
      </c>
      <c r="C1366" s="1" t="s">
        <v>178</v>
      </c>
      <c r="D1366" s="1">
        <v>13</v>
      </c>
      <c r="E1366" s="1" t="s">
        <v>116</v>
      </c>
      <c r="F1366" s="1">
        <v>9</v>
      </c>
      <c r="G1366" s="1">
        <v>1</v>
      </c>
      <c r="H1366" s="1">
        <v>4</v>
      </c>
      <c r="I1366" s="1">
        <v>30</v>
      </c>
      <c r="J1366" s="1">
        <v>15</v>
      </c>
      <c r="K1366" s="6">
        <f>ROUNDUP(K448*最重要的表!$J$39,0)</f>
        <v>29210</v>
      </c>
      <c r="L1366" s="7">
        <f>ROUNDUP(L448*最重要的表!$J$39,0)</f>
        <v>1753</v>
      </c>
      <c r="M1366" s="8">
        <f>ROUNDUP(M448*最重要的表!$J$39,0)</f>
        <v>1403</v>
      </c>
      <c r="N1366" s="6">
        <f>ROUNDUP(N448*最重要的表!$J$39,0)</f>
        <v>480</v>
      </c>
      <c r="O1366" s="7">
        <f>ROUNDUP(O448*最重要的表!$J$39,0)</f>
        <v>29</v>
      </c>
      <c r="P1366" s="8">
        <f>ROUNDUP(P448*最重要的表!$J$39,0)</f>
        <v>23</v>
      </c>
      <c r="Q1366" s="1">
        <f t="shared" si="104"/>
        <v>67130</v>
      </c>
      <c r="R1366" s="1">
        <f t="shared" si="105"/>
        <v>4044</v>
      </c>
      <c r="S1366" s="1">
        <f t="shared" si="106"/>
        <v>3220</v>
      </c>
      <c r="T1366" s="1">
        <v>6500</v>
      </c>
      <c r="U1366" s="1">
        <v>0</v>
      </c>
      <c r="V1366" s="1">
        <v>450000</v>
      </c>
    </row>
    <row r="1367" spans="1:22" x14ac:dyDescent="0.25">
      <c r="A1367" s="1">
        <f t="shared" si="107"/>
        <v>51233</v>
      </c>
      <c r="B1367" s="1">
        <v>5</v>
      </c>
      <c r="C1367" s="1" t="s">
        <v>178</v>
      </c>
      <c r="D1367" s="1">
        <v>13</v>
      </c>
      <c r="E1367" s="1" t="s">
        <v>48</v>
      </c>
      <c r="F1367" s="1">
        <v>10</v>
      </c>
      <c r="G1367" s="1">
        <v>2</v>
      </c>
      <c r="H1367" s="1">
        <v>0</v>
      </c>
      <c r="I1367" s="1">
        <v>30</v>
      </c>
      <c r="J1367" s="1">
        <v>15</v>
      </c>
      <c r="K1367" s="6">
        <f>ROUNDUP(K449*最重要的表!$J$39,0)</f>
        <v>34942</v>
      </c>
      <c r="L1367" s="7">
        <f>ROUNDUP(L449*最重要的表!$J$39,0)</f>
        <v>2097</v>
      </c>
      <c r="M1367" s="8">
        <f>ROUNDUP(M449*最重要的表!$J$39,0)</f>
        <v>1678</v>
      </c>
      <c r="N1367" s="6">
        <f>ROUNDUP(N449*最重要的表!$J$39,0)</f>
        <v>538</v>
      </c>
      <c r="O1367" s="7">
        <f>ROUNDUP(O449*最重要的表!$J$39,0)</f>
        <v>33</v>
      </c>
      <c r="P1367" s="8">
        <f>ROUNDUP(P449*最重要的表!$J$39,0)</f>
        <v>27</v>
      </c>
      <c r="Q1367" s="6">
        <f t="shared" si="104"/>
        <v>77444</v>
      </c>
      <c r="R1367" s="7">
        <f t="shared" si="105"/>
        <v>4704</v>
      </c>
      <c r="S1367" s="8">
        <f t="shared" si="106"/>
        <v>3811</v>
      </c>
      <c r="T1367" s="6">
        <v>7500</v>
      </c>
      <c r="U1367" s="7">
        <v>0</v>
      </c>
      <c r="V1367" s="8">
        <v>580000</v>
      </c>
    </row>
    <row r="1368" spans="1:22" x14ac:dyDescent="0.25">
      <c r="A1368" s="1">
        <f t="shared" si="107"/>
        <v>51234</v>
      </c>
      <c r="B1368" s="1">
        <v>5</v>
      </c>
      <c r="C1368" s="1" t="s">
        <v>178</v>
      </c>
      <c r="D1368" s="1">
        <v>13</v>
      </c>
      <c r="E1368" s="1" t="s">
        <v>372</v>
      </c>
      <c r="F1368" s="1">
        <v>11</v>
      </c>
      <c r="G1368" s="1">
        <v>2</v>
      </c>
      <c r="H1368" s="1">
        <v>1</v>
      </c>
      <c r="I1368" s="1">
        <v>30</v>
      </c>
      <c r="J1368" s="1">
        <v>15</v>
      </c>
      <c r="K1368" s="6">
        <f>ROUNDUP(K450*最重要的表!$J$39,0)</f>
        <v>38105</v>
      </c>
      <c r="L1368" s="7">
        <f>ROUNDUP(L450*最重要的表!$J$39,0)</f>
        <v>2287</v>
      </c>
      <c r="M1368" s="8">
        <f>ROUNDUP(M450*最重要的表!$J$39,0)</f>
        <v>1830</v>
      </c>
      <c r="N1368" s="6">
        <f>ROUNDUP(N450*最重要的表!$J$39,0)</f>
        <v>595</v>
      </c>
      <c r="O1368" s="7">
        <f>ROUNDUP(O450*最重要的表!$J$39,0)</f>
        <v>36</v>
      </c>
      <c r="P1368" s="8">
        <f>ROUNDUP(P450*最重要的表!$J$39,0)</f>
        <v>29</v>
      </c>
      <c r="Q1368" s="1">
        <f t="shared" si="104"/>
        <v>85110</v>
      </c>
      <c r="R1368" s="1">
        <f t="shared" si="105"/>
        <v>5131</v>
      </c>
      <c r="S1368" s="1">
        <f t="shared" si="106"/>
        <v>4121</v>
      </c>
      <c r="T1368" s="1">
        <v>8500</v>
      </c>
      <c r="U1368" s="1">
        <v>0</v>
      </c>
      <c r="V1368" s="1">
        <v>730000</v>
      </c>
    </row>
    <row r="1369" spans="1:22" x14ac:dyDescent="0.25">
      <c r="A1369" s="1">
        <f t="shared" si="107"/>
        <v>51235</v>
      </c>
      <c r="B1369" s="1">
        <v>5</v>
      </c>
      <c r="C1369" s="1" t="s">
        <v>178</v>
      </c>
      <c r="D1369" s="1">
        <v>13</v>
      </c>
      <c r="E1369" s="1" t="s">
        <v>117</v>
      </c>
      <c r="F1369" s="1">
        <v>12</v>
      </c>
      <c r="G1369" s="1">
        <v>2</v>
      </c>
      <c r="H1369" s="1">
        <v>2</v>
      </c>
      <c r="I1369" s="1">
        <v>30</v>
      </c>
      <c r="J1369" s="1">
        <v>15</v>
      </c>
      <c r="K1369" s="6">
        <f>ROUNDUP(K451*最重要的表!$J$39,0)</f>
        <v>41267</v>
      </c>
      <c r="L1369" s="7">
        <f>ROUNDUP(L451*最重要的表!$J$39,0)</f>
        <v>2476</v>
      </c>
      <c r="M1369" s="8">
        <f>ROUNDUP(M451*最重要的表!$J$39,0)</f>
        <v>1982</v>
      </c>
      <c r="N1369" s="6">
        <f>ROUNDUP(N451*最重要的表!$J$39,0)</f>
        <v>653</v>
      </c>
      <c r="O1369" s="7">
        <f>ROUNDUP(O451*最重要的表!$J$39,0)</f>
        <v>40</v>
      </c>
      <c r="P1369" s="8">
        <f>ROUNDUP(P451*最重要的表!$J$39,0)</f>
        <v>32</v>
      </c>
      <c r="Q1369" s="1">
        <f t="shared" si="104"/>
        <v>92854</v>
      </c>
      <c r="R1369" s="1">
        <f t="shared" si="105"/>
        <v>5636</v>
      </c>
      <c r="S1369" s="1">
        <f t="shared" si="106"/>
        <v>4510</v>
      </c>
      <c r="T1369" s="1">
        <v>9000</v>
      </c>
      <c r="U1369" s="1">
        <v>0</v>
      </c>
      <c r="V1369" s="1">
        <v>870000</v>
      </c>
    </row>
    <row r="1370" spans="1:22" x14ac:dyDescent="0.25">
      <c r="A1370" s="1">
        <f t="shared" si="107"/>
        <v>51241</v>
      </c>
      <c r="B1370" s="1">
        <v>5</v>
      </c>
      <c r="C1370" s="1" t="s">
        <v>178</v>
      </c>
      <c r="D1370" s="1">
        <v>13</v>
      </c>
      <c r="E1370" s="1" t="s">
        <v>118</v>
      </c>
      <c r="F1370" s="1">
        <v>13</v>
      </c>
      <c r="G1370" s="1">
        <v>2</v>
      </c>
      <c r="H1370" s="1">
        <v>3</v>
      </c>
      <c r="I1370" s="1">
        <v>30</v>
      </c>
      <c r="J1370" s="1">
        <v>15</v>
      </c>
      <c r="K1370" s="6">
        <f>ROUNDUP(K452*最重要的表!$J$39,0)</f>
        <v>44430</v>
      </c>
      <c r="L1370" s="7">
        <f>ROUNDUP(L452*最重要的表!$J$39,0)</f>
        <v>2666</v>
      </c>
      <c r="M1370" s="8">
        <f>ROUNDUP(M452*最重要的表!$J$39,0)</f>
        <v>2134</v>
      </c>
      <c r="N1370" s="6">
        <f>ROUNDUP(N452*最重要的表!$J$39,0)</f>
        <v>710</v>
      </c>
      <c r="O1370" s="7">
        <f>ROUNDUP(O452*最重要的表!$J$39,0)</f>
        <v>43</v>
      </c>
      <c r="P1370" s="8">
        <f>ROUNDUP(P452*最重要的表!$J$39,0)</f>
        <v>35</v>
      </c>
      <c r="Q1370" s="1">
        <f t="shared" si="104"/>
        <v>100520</v>
      </c>
      <c r="R1370" s="1">
        <f t="shared" si="105"/>
        <v>6063</v>
      </c>
      <c r="S1370" s="1">
        <f t="shared" si="106"/>
        <v>4899</v>
      </c>
      <c r="T1370" s="1">
        <v>10000</v>
      </c>
      <c r="U1370" s="1">
        <v>0</v>
      </c>
      <c r="V1370" s="1">
        <v>1050000</v>
      </c>
    </row>
    <row r="1371" spans="1:22" x14ac:dyDescent="0.25">
      <c r="A1371" s="1">
        <f t="shared" si="107"/>
        <v>51242</v>
      </c>
      <c r="B1371" s="1">
        <v>5</v>
      </c>
      <c r="C1371" s="1" t="s">
        <v>178</v>
      </c>
      <c r="D1371" s="1">
        <v>13</v>
      </c>
      <c r="E1371" s="1" t="s">
        <v>119</v>
      </c>
      <c r="F1371" s="1">
        <v>14</v>
      </c>
      <c r="G1371" s="1">
        <v>2</v>
      </c>
      <c r="H1371" s="1">
        <v>4</v>
      </c>
      <c r="I1371" s="1">
        <v>40</v>
      </c>
      <c r="J1371" s="1">
        <v>35</v>
      </c>
      <c r="K1371" s="6">
        <f>ROUNDUP(K453*最重要的表!$J$39,0)</f>
        <v>47592</v>
      </c>
      <c r="L1371" s="7">
        <f>ROUNDUP(L453*最重要的表!$J$39,0)</f>
        <v>2856</v>
      </c>
      <c r="M1371" s="8">
        <f>ROUNDUP(M453*最重要的表!$J$39,0)</f>
        <v>2286</v>
      </c>
      <c r="N1371" s="6">
        <f>ROUNDUP(N453*最重要的表!$J$39,0)</f>
        <v>768</v>
      </c>
      <c r="O1371" s="7">
        <f>ROUNDUP(O453*最重要的表!$J$39,0)</f>
        <v>46</v>
      </c>
      <c r="P1371" s="8">
        <f>ROUNDUP(P453*最重要的表!$J$39,0)</f>
        <v>37</v>
      </c>
      <c r="Q1371" s="1">
        <f t="shared" si="104"/>
        <v>108264</v>
      </c>
      <c r="R1371" s="1">
        <f t="shared" si="105"/>
        <v>6490</v>
      </c>
      <c r="S1371" s="1">
        <f t="shared" si="106"/>
        <v>5209</v>
      </c>
      <c r="T1371" s="1">
        <v>11500</v>
      </c>
      <c r="U1371" s="1">
        <v>0</v>
      </c>
      <c r="V1371" s="1">
        <v>1270000</v>
      </c>
    </row>
    <row r="1372" spans="1:22" x14ac:dyDescent="0.25">
      <c r="A1372" s="1">
        <f t="shared" si="107"/>
        <v>51243</v>
      </c>
      <c r="B1372" s="1">
        <v>5</v>
      </c>
      <c r="C1372" s="1" t="s">
        <v>178</v>
      </c>
      <c r="D1372" s="1">
        <v>13</v>
      </c>
      <c r="E1372" s="1" t="s">
        <v>49</v>
      </c>
      <c r="F1372" s="1">
        <v>15</v>
      </c>
      <c r="G1372" s="1">
        <v>3</v>
      </c>
      <c r="H1372" s="1">
        <v>0</v>
      </c>
      <c r="I1372" s="1">
        <v>40</v>
      </c>
      <c r="J1372" s="1">
        <v>35</v>
      </c>
      <c r="K1372" s="6">
        <f>ROUNDUP(K454*最重要的表!$J$39,0)</f>
        <v>55910</v>
      </c>
      <c r="L1372" s="7">
        <f>ROUNDUP(L454*最重要的表!$J$39,0)</f>
        <v>3355</v>
      </c>
      <c r="M1372" s="8">
        <f>ROUNDUP(M454*最重要的表!$J$39,0)</f>
        <v>2685</v>
      </c>
      <c r="N1372" s="6">
        <f>ROUNDUP(N454*最重要的表!$J$39,0)</f>
        <v>863</v>
      </c>
      <c r="O1372" s="7">
        <f>ROUNDUP(O454*最重要的表!$J$39,0)</f>
        <v>52</v>
      </c>
      <c r="P1372" s="8">
        <f>ROUNDUP(P454*最重要的表!$J$39,0)</f>
        <v>42</v>
      </c>
      <c r="Q1372" s="6">
        <f t="shared" si="104"/>
        <v>124087</v>
      </c>
      <c r="R1372" s="7">
        <f t="shared" si="105"/>
        <v>7463</v>
      </c>
      <c r="S1372" s="8">
        <f t="shared" si="106"/>
        <v>6003</v>
      </c>
      <c r="T1372" s="6">
        <v>13500</v>
      </c>
      <c r="U1372" s="7">
        <v>0</v>
      </c>
      <c r="V1372" s="8">
        <v>1500000</v>
      </c>
    </row>
    <row r="1373" spans="1:22" x14ac:dyDescent="0.25">
      <c r="A1373" s="1">
        <f t="shared" si="107"/>
        <v>51244</v>
      </c>
      <c r="B1373" s="1">
        <v>5</v>
      </c>
      <c r="C1373" s="1" t="s">
        <v>178</v>
      </c>
      <c r="D1373" s="1">
        <v>13</v>
      </c>
      <c r="E1373" s="1" t="s">
        <v>211</v>
      </c>
      <c r="F1373" s="1">
        <v>16</v>
      </c>
      <c r="G1373" s="1">
        <v>3</v>
      </c>
      <c r="H1373" s="1">
        <v>1</v>
      </c>
      <c r="I1373" s="1">
        <v>40</v>
      </c>
      <c r="J1373" s="1">
        <v>35</v>
      </c>
      <c r="K1373" s="6">
        <f>ROUNDUP(K455*最重要的表!$J$39,0)</f>
        <v>57885</v>
      </c>
      <c r="L1373" s="7">
        <f>ROUNDUP(L455*最重要的表!$J$39,0)</f>
        <v>3473</v>
      </c>
      <c r="M1373" s="8">
        <f>ROUNDUP(M455*最重要的表!$J$39,0)</f>
        <v>2779</v>
      </c>
      <c r="N1373" s="6">
        <f>ROUNDUP(N455*最重要的表!$J$39,0)</f>
        <v>902</v>
      </c>
      <c r="O1373" s="7">
        <f>ROUNDUP(O455*最重要的表!$J$39,0)</f>
        <v>55</v>
      </c>
      <c r="P1373" s="8">
        <f>ROUNDUP(P455*最重要的表!$J$39,0)</f>
        <v>44</v>
      </c>
      <c r="Q1373" s="1">
        <f t="shared" si="104"/>
        <v>129143</v>
      </c>
      <c r="R1373" s="1">
        <f t="shared" si="105"/>
        <v>7818</v>
      </c>
      <c r="S1373" s="1">
        <f t="shared" si="106"/>
        <v>6255</v>
      </c>
      <c r="T1373" s="1">
        <v>15000</v>
      </c>
      <c r="U1373" s="1">
        <v>0</v>
      </c>
      <c r="V1373" s="1">
        <v>1760000</v>
      </c>
    </row>
    <row r="1374" spans="1:22" x14ac:dyDescent="0.25">
      <c r="A1374" s="1">
        <f t="shared" si="107"/>
        <v>51245</v>
      </c>
      <c r="B1374" s="1">
        <v>5</v>
      </c>
      <c r="C1374" s="1" t="s">
        <v>178</v>
      </c>
      <c r="D1374" s="1">
        <v>13</v>
      </c>
      <c r="E1374" s="1" t="s">
        <v>212</v>
      </c>
      <c r="F1374" s="1">
        <v>17</v>
      </c>
      <c r="G1374" s="1">
        <v>3</v>
      </c>
      <c r="H1374" s="1">
        <v>2</v>
      </c>
      <c r="I1374" s="1">
        <v>40</v>
      </c>
      <c r="J1374" s="1">
        <v>35</v>
      </c>
      <c r="K1374" s="6">
        <f>ROUNDUP(K456*最重要的表!$J$39,0)</f>
        <v>59858</v>
      </c>
      <c r="L1374" s="7">
        <f>ROUNDUP(L456*最重要的表!$J$39,0)</f>
        <v>3592</v>
      </c>
      <c r="M1374" s="8">
        <f>ROUNDUP(M456*最重要的表!$J$39,0)</f>
        <v>2874</v>
      </c>
      <c r="N1374" s="6">
        <f>ROUNDUP(N456*最重要的表!$J$39,0)</f>
        <v>940</v>
      </c>
      <c r="O1374" s="7">
        <f>ROUNDUP(O456*最重要的表!$J$39,0)</f>
        <v>57</v>
      </c>
      <c r="P1374" s="8">
        <f>ROUNDUP(P456*最重要的表!$J$39,0)</f>
        <v>45</v>
      </c>
      <c r="Q1374" s="1">
        <f t="shared" si="104"/>
        <v>134118</v>
      </c>
      <c r="R1374" s="1">
        <f t="shared" si="105"/>
        <v>8095</v>
      </c>
      <c r="S1374" s="1">
        <f t="shared" si="106"/>
        <v>6429</v>
      </c>
      <c r="T1374" s="1">
        <v>17000</v>
      </c>
      <c r="U1374" s="1">
        <v>0</v>
      </c>
      <c r="V1374" s="1">
        <v>2000000</v>
      </c>
    </row>
    <row r="1375" spans="1:22" x14ac:dyDescent="0.25">
      <c r="A1375" s="1">
        <f t="shared" si="107"/>
        <v>51251</v>
      </c>
      <c r="B1375" s="1">
        <v>5</v>
      </c>
      <c r="C1375" s="1" t="s">
        <v>178</v>
      </c>
      <c r="D1375" s="1">
        <v>13</v>
      </c>
      <c r="E1375" s="1" t="s">
        <v>213</v>
      </c>
      <c r="F1375" s="1">
        <v>18</v>
      </c>
      <c r="G1375" s="1">
        <v>3</v>
      </c>
      <c r="H1375" s="1">
        <v>3</v>
      </c>
      <c r="I1375" s="1">
        <v>40</v>
      </c>
      <c r="J1375" s="1">
        <v>35</v>
      </c>
      <c r="K1375" s="6">
        <f>ROUNDUP(K457*最重要的表!$J$39,0)</f>
        <v>61833</v>
      </c>
      <c r="L1375" s="7">
        <f>ROUNDUP(L457*最重要的表!$J$39,0)</f>
        <v>3710</v>
      </c>
      <c r="M1375" s="8">
        <f>ROUNDUP(M457*最重要的表!$J$39,0)</f>
        <v>2969</v>
      </c>
      <c r="N1375" s="6">
        <f>ROUNDUP(N457*最重要的表!$J$39,0)</f>
        <v>978</v>
      </c>
      <c r="O1375" s="7">
        <f>ROUNDUP(O457*最重要的表!$J$39,0)</f>
        <v>59</v>
      </c>
      <c r="P1375" s="8">
        <f>ROUNDUP(P457*最重要的表!$J$39,0)</f>
        <v>48</v>
      </c>
      <c r="Q1375" s="1">
        <f t="shared" si="104"/>
        <v>139095</v>
      </c>
      <c r="R1375" s="1">
        <f t="shared" si="105"/>
        <v>8371</v>
      </c>
      <c r="S1375" s="1">
        <f t="shared" si="106"/>
        <v>6761</v>
      </c>
      <c r="T1375" s="1">
        <v>18500</v>
      </c>
      <c r="U1375" s="1">
        <v>0</v>
      </c>
      <c r="V1375" s="1">
        <v>2300000</v>
      </c>
    </row>
    <row r="1376" spans="1:22" x14ac:dyDescent="0.25">
      <c r="A1376" s="1">
        <f t="shared" si="107"/>
        <v>51252</v>
      </c>
      <c r="B1376" s="1">
        <v>5</v>
      </c>
      <c r="C1376" s="1" t="s">
        <v>178</v>
      </c>
      <c r="D1376" s="1">
        <v>13</v>
      </c>
      <c r="E1376" s="1" t="s">
        <v>214</v>
      </c>
      <c r="F1376" s="1">
        <v>19</v>
      </c>
      <c r="G1376" s="1">
        <v>3</v>
      </c>
      <c r="H1376" s="1">
        <v>4</v>
      </c>
      <c r="I1376" s="1">
        <v>50</v>
      </c>
      <c r="J1376" s="1">
        <v>45</v>
      </c>
      <c r="K1376" s="6">
        <f>ROUNDUP(K458*最重要的表!$J$39,0)</f>
        <v>63807</v>
      </c>
      <c r="L1376" s="7">
        <f>ROUNDUP(L458*最重要的表!$J$39,0)</f>
        <v>3829</v>
      </c>
      <c r="M1376" s="8">
        <f>ROUNDUP(M458*最重要的表!$J$39,0)</f>
        <v>3064</v>
      </c>
      <c r="N1376" s="6">
        <f>ROUNDUP(N458*最重要的表!$J$39,0)</f>
        <v>1017</v>
      </c>
      <c r="O1376" s="7">
        <f>ROUNDUP(O458*最重要的表!$J$39,0)</f>
        <v>61</v>
      </c>
      <c r="P1376" s="8">
        <f>ROUNDUP(P458*最重要的表!$J$39,0)</f>
        <v>49</v>
      </c>
      <c r="Q1376" s="1">
        <f t="shared" ref="Q1376:Q1439" si="108">K1376+N1376*79</f>
        <v>144150</v>
      </c>
      <c r="R1376" s="1">
        <f t="shared" ref="R1376:R1439" si="109">L1376+O1376*79</f>
        <v>8648</v>
      </c>
      <c r="S1376" s="1">
        <f t="shared" ref="S1376:S1439" si="110">M1376+P1376*79</f>
        <v>6935</v>
      </c>
      <c r="T1376" s="1">
        <v>21000</v>
      </c>
      <c r="U1376" s="1">
        <v>0</v>
      </c>
      <c r="V1376" s="1">
        <v>2600000</v>
      </c>
    </row>
    <row r="1377" spans="1:22" x14ac:dyDescent="0.25">
      <c r="A1377" s="1">
        <f t="shared" si="107"/>
        <v>51253</v>
      </c>
      <c r="B1377" s="1">
        <v>5</v>
      </c>
      <c r="C1377" s="1" t="s">
        <v>178</v>
      </c>
      <c r="D1377" s="1">
        <v>13</v>
      </c>
      <c r="E1377" s="1" t="s">
        <v>215</v>
      </c>
      <c r="F1377" s="1">
        <v>20</v>
      </c>
      <c r="G1377" s="1">
        <v>4</v>
      </c>
      <c r="H1377" s="1">
        <v>0</v>
      </c>
      <c r="I1377" s="1">
        <v>50</v>
      </c>
      <c r="J1377" s="1">
        <v>45</v>
      </c>
      <c r="K1377" s="6">
        <f>ROUNDUP(K459*最重要的表!$J$39,0)</f>
        <v>69058</v>
      </c>
      <c r="L1377" s="7">
        <f>ROUNDUP(L459*最重要的表!$J$39,0)</f>
        <v>4144</v>
      </c>
      <c r="M1377" s="8">
        <f>ROUNDUP(M459*最重要的表!$J$39,0)</f>
        <v>3316</v>
      </c>
      <c r="N1377" s="6">
        <f>ROUNDUP(N459*最重要的表!$J$39,0)</f>
        <v>1075</v>
      </c>
      <c r="O1377" s="7">
        <f>ROUNDUP(O459*最重要的表!$J$39,0)</f>
        <v>65</v>
      </c>
      <c r="P1377" s="8">
        <f>ROUNDUP(P459*最重要的表!$J$39,0)</f>
        <v>52</v>
      </c>
      <c r="Q1377" s="6">
        <f t="shared" si="108"/>
        <v>153983</v>
      </c>
      <c r="R1377" s="7">
        <f t="shared" si="109"/>
        <v>9279</v>
      </c>
      <c r="S1377" s="8">
        <f t="shared" si="110"/>
        <v>7424</v>
      </c>
      <c r="T1377" s="6">
        <v>23500</v>
      </c>
      <c r="U1377" s="7">
        <v>0</v>
      </c>
      <c r="V1377" s="8">
        <v>2900000</v>
      </c>
    </row>
    <row r="1378" spans="1:22" x14ac:dyDescent="0.25">
      <c r="A1378" s="1">
        <f t="shared" si="107"/>
        <v>51254</v>
      </c>
      <c r="B1378" s="1">
        <v>5</v>
      </c>
      <c r="C1378" s="1" t="s">
        <v>178</v>
      </c>
      <c r="D1378" s="1">
        <v>13</v>
      </c>
      <c r="E1378" s="1" t="s">
        <v>216</v>
      </c>
      <c r="F1378" s="1">
        <v>21</v>
      </c>
      <c r="G1378" s="1">
        <v>4</v>
      </c>
      <c r="H1378" s="1">
        <v>1</v>
      </c>
      <c r="I1378" s="1">
        <v>50</v>
      </c>
      <c r="J1378" s="1">
        <v>45</v>
      </c>
      <c r="K1378" s="6">
        <f>ROUNDUP(K460*最重要的表!$J$39,0)</f>
        <v>71512</v>
      </c>
      <c r="L1378" s="7">
        <f>ROUNDUP(L460*最重要的表!$J$39,0)</f>
        <v>4291</v>
      </c>
      <c r="M1378" s="8">
        <f>ROUNDUP(M460*最重要的表!$J$39,0)</f>
        <v>3433</v>
      </c>
      <c r="N1378" s="6">
        <f>ROUNDUP(N460*最重要的表!$J$39,0)</f>
        <v>1113</v>
      </c>
      <c r="O1378" s="7">
        <f>ROUNDUP(O460*最重要的表!$J$39,0)</f>
        <v>67</v>
      </c>
      <c r="P1378" s="8">
        <f>ROUNDUP(P460*最重要的表!$J$39,0)</f>
        <v>53</v>
      </c>
      <c r="Q1378" s="1">
        <f t="shared" si="108"/>
        <v>159439</v>
      </c>
      <c r="R1378" s="1">
        <f t="shared" si="109"/>
        <v>9584</v>
      </c>
      <c r="S1378" s="1">
        <f t="shared" si="110"/>
        <v>7620</v>
      </c>
      <c r="T1378" s="1">
        <v>26000</v>
      </c>
      <c r="U1378" s="1">
        <v>0</v>
      </c>
      <c r="V1378" s="1">
        <v>3200000</v>
      </c>
    </row>
    <row r="1379" spans="1:22" x14ac:dyDescent="0.25">
      <c r="A1379" s="1">
        <f t="shared" si="107"/>
        <v>51255</v>
      </c>
      <c r="B1379" s="1">
        <v>5</v>
      </c>
      <c r="C1379" s="1" t="s">
        <v>178</v>
      </c>
      <c r="D1379" s="1">
        <v>13</v>
      </c>
      <c r="E1379" s="1" t="s">
        <v>217</v>
      </c>
      <c r="F1379" s="1">
        <v>22</v>
      </c>
      <c r="G1379" s="1">
        <v>4</v>
      </c>
      <c r="H1379" s="1">
        <v>2</v>
      </c>
      <c r="I1379" s="1">
        <v>50</v>
      </c>
      <c r="J1379" s="1">
        <v>45</v>
      </c>
      <c r="K1379" s="6">
        <f>ROUNDUP(K461*最重要的表!$J$39,0)</f>
        <v>73965</v>
      </c>
      <c r="L1379" s="7">
        <f>ROUNDUP(L461*最重要的表!$J$39,0)</f>
        <v>4438</v>
      </c>
      <c r="M1379" s="8">
        <f>ROUNDUP(M461*最重要的表!$J$39,0)</f>
        <v>3552</v>
      </c>
      <c r="N1379" s="6">
        <f>ROUNDUP(N461*最重要的表!$J$39,0)</f>
        <v>1150</v>
      </c>
      <c r="O1379" s="7">
        <f>ROUNDUP(O461*最重要的表!$J$39,0)</f>
        <v>69</v>
      </c>
      <c r="P1379" s="8">
        <f>ROUNDUP(P461*最重要的表!$J$39,0)</f>
        <v>56</v>
      </c>
      <c r="Q1379" s="1">
        <f t="shared" si="108"/>
        <v>164815</v>
      </c>
      <c r="R1379" s="1">
        <f t="shared" si="109"/>
        <v>9889</v>
      </c>
      <c r="S1379" s="1">
        <f t="shared" si="110"/>
        <v>7976</v>
      </c>
      <c r="T1379" s="1">
        <v>28500</v>
      </c>
      <c r="U1379" s="1">
        <v>0</v>
      </c>
      <c r="V1379" s="1">
        <v>3600000</v>
      </c>
    </row>
    <row r="1380" spans="1:22" x14ac:dyDescent="0.25">
      <c r="A1380" s="1">
        <f t="shared" si="107"/>
        <v>51261</v>
      </c>
      <c r="B1380" s="1">
        <v>5</v>
      </c>
      <c r="C1380" s="1" t="s">
        <v>178</v>
      </c>
      <c r="D1380" s="1">
        <v>13</v>
      </c>
      <c r="E1380" s="1" t="s">
        <v>218</v>
      </c>
      <c r="F1380" s="1">
        <v>23</v>
      </c>
      <c r="G1380" s="1">
        <v>4</v>
      </c>
      <c r="H1380" s="1">
        <v>3</v>
      </c>
      <c r="I1380" s="1">
        <v>50</v>
      </c>
      <c r="J1380" s="1">
        <v>45</v>
      </c>
      <c r="K1380" s="6">
        <f>ROUNDUP(K462*最重要的表!$J$39,0)</f>
        <v>76418</v>
      </c>
      <c r="L1380" s="7">
        <f>ROUNDUP(L462*最重要的表!$J$39,0)</f>
        <v>4586</v>
      </c>
      <c r="M1380" s="8">
        <f>ROUNDUP(M462*最重要的表!$J$39,0)</f>
        <v>3669</v>
      </c>
      <c r="N1380" s="6">
        <f>ROUNDUP(N462*最重要的表!$J$39,0)</f>
        <v>1190</v>
      </c>
      <c r="O1380" s="7">
        <f>ROUNDUP(O462*最重要的表!$J$39,0)</f>
        <v>72</v>
      </c>
      <c r="P1380" s="8">
        <f>ROUNDUP(P462*最重要的表!$J$39,0)</f>
        <v>58</v>
      </c>
      <c r="Q1380" s="1">
        <f t="shared" si="108"/>
        <v>170428</v>
      </c>
      <c r="R1380" s="1">
        <f t="shared" si="109"/>
        <v>10274</v>
      </c>
      <c r="S1380" s="1">
        <f t="shared" si="110"/>
        <v>8251</v>
      </c>
      <c r="T1380" s="1">
        <v>31000</v>
      </c>
      <c r="U1380" s="1">
        <v>0</v>
      </c>
      <c r="V1380" s="1">
        <v>4000000</v>
      </c>
    </row>
    <row r="1381" spans="1:22" x14ac:dyDescent="0.25">
      <c r="A1381" s="1">
        <f t="shared" si="107"/>
        <v>51262</v>
      </c>
      <c r="B1381" s="1">
        <v>5</v>
      </c>
      <c r="C1381" s="1" t="s">
        <v>178</v>
      </c>
      <c r="D1381" s="1">
        <v>13</v>
      </c>
      <c r="E1381" s="1" t="s">
        <v>219</v>
      </c>
      <c r="F1381" s="1">
        <v>24</v>
      </c>
      <c r="G1381" s="1">
        <v>4</v>
      </c>
      <c r="H1381" s="1">
        <v>4</v>
      </c>
      <c r="I1381" s="1">
        <v>60</v>
      </c>
      <c r="J1381" s="1">
        <v>55</v>
      </c>
      <c r="K1381" s="6">
        <f>ROUNDUP(K463*最重要的表!$J$39,0)</f>
        <v>78872</v>
      </c>
      <c r="L1381" s="7">
        <f>ROUNDUP(L463*最重要的表!$J$39,0)</f>
        <v>4733</v>
      </c>
      <c r="M1381" s="8">
        <f>ROUNDUP(M463*最重要的表!$J$39,0)</f>
        <v>3786</v>
      </c>
      <c r="N1381" s="6">
        <f>ROUNDUP(N463*最重要的表!$J$39,0)</f>
        <v>1228</v>
      </c>
      <c r="O1381" s="7">
        <f>ROUNDUP(O463*最重要的表!$J$39,0)</f>
        <v>74</v>
      </c>
      <c r="P1381" s="8">
        <f>ROUNDUP(P463*最重要的表!$J$39,0)</f>
        <v>59</v>
      </c>
      <c r="Q1381" s="1">
        <f t="shared" si="108"/>
        <v>175884</v>
      </c>
      <c r="R1381" s="1">
        <f t="shared" si="109"/>
        <v>10579</v>
      </c>
      <c r="S1381" s="1">
        <f t="shared" si="110"/>
        <v>8447</v>
      </c>
      <c r="T1381" s="1">
        <v>33500</v>
      </c>
      <c r="U1381" s="1">
        <v>0</v>
      </c>
      <c r="V1381" s="1">
        <v>4400000</v>
      </c>
    </row>
    <row r="1382" spans="1:22" x14ac:dyDescent="0.25">
      <c r="A1382" s="1">
        <f t="shared" si="107"/>
        <v>51263</v>
      </c>
      <c r="B1382" s="1">
        <v>5</v>
      </c>
      <c r="C1382" s="1" t="s">
        <v>178</v>
      </c>
      <c r="D1382" s="1">
        <v>13</v>
      </c>
      <c r="E1382" s="1" t="s">
        <v>220</v>
      </c>
      <c r="F1382" s="1">
        <v>25</v>
      </c>
      <c r="G1382" s="1">
        <v>5</v>
      </c>
      <c r="H1382" s="1">
        <v>0</v>
      </c>
      <c r="I1382" s="1">
        <v>60</v>
      </c>
      <c r="J1382" s="1">
        <v>55</v>
      </c>
      <c r="K1382" s="6">
        <f>ROUNDUP(K464*最重要的表!$J$39,0)</f>
        <v>85293</v>
      </c>
      <c r="L1382" s="7">
        <f>ROUNDUP(L464*最重要的表!$J$39,0)</f>
        <v>5118</v>
      </c>
      <c r="M1382" s="8">
        <f>ROUNDUP(M464*最重要的表!$J$39,0)</f>
        <v>4094</v>
      </c>
      <c r="N1382" s="6">
        <f>ROUNDUP(N464*最重要的表!$J$39,0)</f>
        <v>1323</v>
      </c>
      <c r="O1382" s="7">
        <f>ROUNDUP(O464*最重要的表!$J$39,0)</f>
        <v>80</v>
      </c>
      <c r="P1382" s="8">
        <f>ROUNDUP(P464*最重要的表!$J$39,0)</f>
        <v>65</v>
      </c>
      <c r="Q1382" s="6">
        <f t="shared" si="108"/>
        <v>189810</v>
      </c>
      <c r="R1382" s="7">
        <f t="shared" si="109"/>
        <v>11438</v>
      </c>
      <c r="S1382" s="8">
        <f t="shared" si="110"/>
        <v>9229</v>
      </c>
      <c r="T1382" s="6">
        <v>36000</v>
      </c>
      <c r="U1382" s="7">
        <v>0</v>
      </c>
      <c r="V1382" s="8">
        <v>4800000</v>
      </c>
    </row>
    <row r="1383" spans="1:22" x14ac:dyDescent="0.25">
      <c r="A1383" s="1">
        <f t="shared" si="107"/>
        <v>51264</v>
      </c>
      <c r="B1383" s="1">
        <v>5</v>
      </c>
      <c r="C1383" s="1" t="s">
        <v>178</v>
      </c>
      <c r="D1383" s="1">
        <v>13</v>
      </c>
      <c r="E1383" s="1" t="s">
        <v>221</v>
      </c>
      <c r="F1383" s="1">
        <v>26</v>
      </c>
      <c r="G1383" s="1">
        <v>5</v>
      </c>
      <c r="H1383" s="1">
        <v>1</v>
      </c>
      <c r="I1383" s="1">
        <v>60</v>
      </c>
      <c r="J1383" s="1">
        <v>55</v>
      </c>
      <c r="K1383" s="6">
        <f>ROUNDUP(K465*最重要的表!$J$39,0)</f>
        <v>88302</v>
      </c>
      <c r="L1383" s="7">
        <f>ROUNDUP(L465*最重要的表!$J$39,0)</f>
        <v>5299</v>
      </c>
      <c r="M1383" s="8">
        <f>ROUNDUP(M465*最重要的表!$J$39,0)</f>
        <v>4239</v>
      </c>
      <c r="N1383" s="6">
        <f>ROUNDUP(N465*最重要的表!$J$39,0)</f>
        <v>1380</v>
      </c>
      <c r="O1383" s="7">
        <f>ROUNDUP(O465*最重要的表!$J$39,0)</f>
        <v>83</v>
      </c>
      <c r="P1383" s="8">
        <f>ROUNDUP(P465*最重要的表!$J$39,0)</f>
        <v>67</v>
      </c>
      <c r="Q1383" s="1">
        <f t="shared" si="108"/>
        <v>197322</v>
      </c>
      <c r="R1383" s="1">
        <f t="shared" si="109"/>
        <v>11856</v>
      </c>
      <c r="S1383" s="1">
        <f t="shared" si="110"/>
        <v>9532</v>
      </c>
      <c r="T1383" s="1">
        <v>39000</v>
      </c>
      <c r="U1383" s="1">
        <v>0</v>
      </c>
      <c r="V1383" s="1">
        <v>5200000</v>
      </c>
    </row>
    <row r="1384" spans="1:22" x14ac:dyDescent="0.25">
      <c r="A1384" s="1">
        <f t="shared" si="107"/>
        <v>51265</v>
      </c>
      <c r="B1384" s="1">
        <v>5</v>
      </c>
      <c r="C1384" s="1" t="s">
        <v>178</v>
      </c>
      <c r="D1384" s="1">
        <v>13</v>
      </c>
      <c r="E1384" s="1" t="s">
        <v>222</v>
      </c>
      <c r="F1384" s="1">
        <v>27</v>
      </c>
      <c r="G1384" s="1">
        <v>5</v>
      </c>
      <c r="H1384" s="1">
        <v>2</v>
      </c>
      <c r="I1384" s="1">
        <v>60</v>
      </c>
      <c r="J1384" s="1">
        <v>55</v>
      </c>
      <c r="K1384" s="6">
        <f>ROUNDUP(K466*最重要的表!$J$39,0)</f>
        <v>91310</v>
      </c>
      <c r="L1384" s="7">
        <f>ROUNDUP(L466*最重要的表!$J$39,0)</f>
        <v>5479</v>
      </c>
      <c r="M1384" s="8">
        <f>ROUNDUP(M466*最重要的表!$J$39,0)</f>
        <v>4384</v>
      </c>
      <c r="N1384" s="6">
        <f>ROUNDUP(N466*最重要的表!$J$39,0)</f>
        <v>1438</v>
      </c>
      <c r="O1384" s="7">
        <f>ROUNDUP(O466*最重要的表!$J$39,0)</f>
        <v>87</v>
      </c>
      <c r="P1384" s="8">
        <f>ROUNDUP(P466*最重要的表!$J$39,0)</f>
        <v>69</v>
      </c>
      <c r="Q1384" s="1">
        <f t="shared" si="108"/>
        <v>204912</v>
      </c>
      <c r="R1384" s="1">
        <f t="shared" si="109"/>
        <v>12352</v>
      </c>
      <c r="S1384" s="1">
        <f t="shared" si="110"/>
        <v>9835</v>
      </c>
      <c r="T1384" s="1">
        <v>42000</v>
      </c>
      <c r="U1384" s="1">
        <v>0</v>
      </c>
      <c r="V1384" s="1">
        <v>5600000</v>
      </c>
    </row>
    <row r="1385" spans="1:22" x14ac:dyDescent="0.25">
      <c r="A1385" s="1">
        <f t="shared" si="107"/>
        <v>51271</v>
      </c>
      <c r="B1385" s="1">
        <v>5</v>
      </c>
      <c r="C1385" s="1" t="s">
        <v>178</v>
      </c>
      <c r="D1385" s="1">
        <v>13</v>
      </c>
      <c r="E1385" s="1" t="s">
        <v>223</v>
      </c>
      <c r="F1385" s="1">
        <v>28</v>
      </c>
      <c r="G1385" s="1">
        <v>5</v>
      </c>
      <c r="H1385" s="1">
        <v>3</v>
      </c>
      <c r="I1385" s="1">
        <v>60</v>
      </c>
      <c r="J1385" s="1">
        <v>55</v>
      </c>
      <c r="K1385" s="6">
        <f>ROUNDUP(K467*最重要的表!$J$39,0)</f>
        <v>94320</v>
      </c>
      <c r="L1385" s="7">
        <f>ROUNDUP(L467*最重要的表!$J$39,0)</f>
        <v>5660</v>
      </c>
      <c r="M1385" s="8">
        <f>ROUNDUP(M467*最重要的表!$J$39,0)</f>
        <v>4528</v>
      </c>
      <c r="N1385" s="6">
        <f>ROUNDUP(N467*最重要的表!$J$39,0)</f>
        <v>1495</v>
      </c>
      <c r="O1385" s="7">
        <f>ROUNDUP(O467*最重要的表!$J$39,0)</f>
        <v>90</v>
      </c>
      <c r="P1385" s="8">
        <f>ROUNDUP(P467*最重要的表!$J$39,0)</f>
        <v>72</v>
      </c>
      <c r="Q1385" s="1">
        <f t="shared" si="108"/>
        <v>212425</v>
      </c>
      <c r="R1385" s="1">
        <f t="shared" si="109"/>
        <v>12770</v>
      </c>
      <c r="S1385" s="1">
        <f t="shared" si="110"/>
        <v>10216</v>
      </c>
      <c r="T1385" s="1">
        <v>45000</v>
      </c>
      <c r="U1385" s="1">
        <v>0</v>
      </c>
      <c r="V1385" s="1">
        <v>6000000</v>
      </c>
    </row>
    <row r="1386" spans="1:22" x14ac:dyDescent="0.25">
      <c r="A1386" s="1">
        <f t="shared" si="107"/>
        <v>51272</v>
      </c>
      <c r="B1386" s="1">
        <v>5</v>
      </c>
      <c r="C1386" s="1" t="s">
        <v>178</v>
      </c>
      <c r="D1386" s="1">
        <v>13</v>
      </c>
      <c r="E1386" s="1" t="s">
        <v>224</v>
      </c>
      <c r="F1386" s="1">
        <v>29</v>
      </c>
      <c r="G1386" s="1">
        <v>5</v>
      </c>
      <c r="H1386" s="1">
        <v>4</v>
      </c>
      <c r="I1386" s="1">
        <v>70</v>
      </c>
      <c r="J1386" s="1">
        <v>65</v>
      </c>
      <c r="K1386" s="6">
        <f>ROUNDUP(K468*最重要的表!$J$39,0)</f>
        <v>97330</v>
      </c>
      <c r="L1386" s="7">
        <f>ROUNDUP(L468*最重要的表!$J$39,0)</f>
        <v>5840</v>
      </c>
      <c r="M1386" s="8">
        <f>ROUNDUP(M468*最重要的表!$J$39,0)</f>
        <v>4673</v>
      </c>
      <c r="N1386" s="6">
        <f>ROUNDUP(N468*最重要的表!$J$39,0)</f>
        <v>1553</v>
      </c>
      <c r="O1386" s="7">
        <f>ROUNDUP(O468*最重要的表!$J$39,0)</f>
        <v>94</v>
      </c>
      <c r="P1386" s="8">
        <f>ROUNDUP(P468*最重要的表!$J$39,0)</f>
        <v>75</v>
      </c>
      <c r="Q1386" s="1">
        <f t="shared" si="108"/>
        <v>220017</v>
      </c>
      <c r="R1386" s="1">
        <f t="shared" si="109"/>
        <v>13266</v>
      </c>
      <c r="S1386" s="1">
        <f t="shared" si="110"/>
        <v>10598</v>
      </c>
      <c r="T1386" s="1">
        <v>48000</v>
      </c>
      <c r="U1386" s="1">
        <v>0</v>
      </c>
      <c r="V1386" s="1">
        <v>6400000</v>
      </c>
    </row>
    <row r="1387" spans="1:22" x14ac:dyDescent="0.25">
      <c r="A1387" s="1">
        <f t="shared" si="107"/>
        <v>51273</v>
      </c>
      <c r="B1387" s="1">
        <v>5</v>
      </c>
      <c r="C1387" s="1" t="s">
        <v>178</v>
      </c>
      <c r="D1387" s="1">
        <v>13</v>
      </c>
      <c r="E1387" s="1" t="s">
        <v>385</v>
      </c>
      <c r="F1387" s="1">
        <v>30</v>
      </c>
      <c r="G1387" s="1">
        <v>6</v>
      </c>
      <c r="H1387" s="1">
        <v>0</v>
      </c>
      <c r="I1387" s="1">
        <v>70</v>
      </c>
      <c r="J1387" s="1">
        <v>65</v>
      </c>
      <c r="K1387" s="6">
        <f>ROUNDUP(K469*最重要的表!$J$39,0)</f>
        <v>105322</v>
      </c>
      <c r="L1387" s="7">
        <f>ROUNDUP(L469*最重要的表!$J$39,0)</f>
        <v>6320</v>
      </c>
      <c r="M1387" s="8">
        <f>ROUNDUP(M469*最重要的表!$J$39,0)</f>
        <v>5056</v>
      </c>
      <c r="N1387" s="6">
        <f>ROUNDUP(N469*最重要的表!$J$39,0)</f>
        <v>1650</v>
      </c>
      <c r="O1387" s="7">
        <f>ROUNDUP(O469*最重要的表!$J$39,0)</f>
        <v>99</v>
      </c>
      <c r="P1387" s="8">
        <f>ROUNDUP(P469*最重要的表!$J$39,0)</f>
        <v>80</v>
      </c>
      <c r="Q1387" s="6">
        <f t="shared" si="108"/>
        <v>235672</v>
      </c>
      <c r="R1387" s="7">
        <f t="shared" si="109"/>
        <v>14141</v>
      </c>
      <c r="S1387" s="8">
        <f t="shared" si="110"/>
        <v>11376</v>
      </c>
      <c r="T1387" s="1">
        <v>51000</v>
      </c>
      <c r="U1387" s="1">
        <v>0</v>
      </c>
      <c r="V1387" s="8">
        <v>6800000</v>
      </c>
    </row>
    <row r="1388" spans="1:22" ht="12" customHeight="1" x14ac:dyDescent="0.25">
      <c r="A1388" s="1">
        <f t="shared" si="107"/>
        <v>51274</v>
      </c>
      <c r="B1388" s="1">
        <v>5</v>
      </c>
      <c r="C1388" s="1" t="s">
        <v>178</v>
      </c>
      <c r="D1388" s="1">
        <v>13</v>
      </c>
      <c r="E1388" s="1" t="s">
        <v>481</v>
      </c>
      <c r="F1388" s="1">
        <v>31</v>
      </c>
      <c r="G1388" s="1">
        <v>6</v>
      </c>
      <c r="H1388" s="1">
        <v>1</v>
      </c>
      <c r="I1388" s="1">
        <v>70</v>
      </c>
      <c r="J1388" s="1">
        <v>65</v>
      </c>
      <c r="K1388" s="6">
        <f>ROUNDUP(K470*最重要的表!$J$39,0)</f>
        <v>109040</v>
      </c>
      <c r="L1388" s="7">
        <f>ROUNDUP(L470*最重要的表!$J$39,0)</f>
        <v>6543</v>
      </c>
      <c r="M1388" s="8">
        <f>ROUNDUP(M470*最重要的表!$J$39,0)</f>
        <v>5235</v>
      </c>
      <c r="N1388" s="6">
        <f>ROUNDUP(N470*最重要的表!$J$39,0)</f>
        <v>1707</v>
      </c>
      <c r="O1388" s="7">
        <f>ROUNDUP(O470*最重要的表!$J$39,0)</f>
        <v>103</v>
      </c>
      <c r="P1388" s="8">
        <f>ROUNDUP(P470*最重要的表!$J$39,0)</f>
        <v>82</v>
      </c>
      <c r="Q1388" s="1">
        <f t="shared" si="108"/>
        <v>243893</v>
      </c>
      <c r="R1388" s="1">
        <f t="shared" si="109"/>
        <v>14680</v>
      </c>
      <c r="S1388" s="1">
        <f t="shared" si="110"/>
        <v>11713</v>
      </c>
      <c r="T1388" s="1">
        <v>54000</v>
      </c>
      <c r="U1388" s="1">
        <v>0</v>
      </c>
      <c r="V1388" s="1">
        <v>7200000</v>
      </c>
    </row>
    <row r="1389" spans="1:22" x14ac:dyDescent="0.25">
      <c r="A1389" s="1">
        <f t="shared" ref="A1389:A1452" si="111">A1384+10</f>
        <v>51275</v>
      </c>
      <c r="B1389" s="1">
        <v>5</v>
      </c>
      <c r="C1389" s="1" t="s">
        <v>178</v>
      </c>
      <c r="D1389" s="1">
        <v>13</v>
      </c>
      <c r="E1389" s="1" t="s">
        <v>482</v>
      </c>
      <c r="F1389" s="1">
        <v>32</v>
      </c>
      <c r="G1389" s="1">
        <v>6</v>
      </c>
      <c r="H1389" s="1">
        <v>2</v>
      </c>
      <c r="I1389" s="1">
        <v>70</v>
      </c>
      <c r="J1389" s="1">
        <v>65</v>
      </c>
      <c r="K1389" s="6">
        <f>ROUNDUP(K471*最重要的表!$J$39,0)</f>
        <v>112758</v>
      </c>
      <c r="L1389" s="7">
        <f>ROUNDUP(L471*最重要的表!$J$39,0)</f>
        <v>6766</v>
      </c>
      <c r="M1389" s="8">
        <f>ROUNDUP(M471*最重要的表!$J$39,0)</f>
        <v>5414</v>
      </c>
      <c r="N1389" s="6">
        <f>ROUNDUP(N471*最重要的表!$J$39,0)</f>
        <v>1765</v>
      </c>
      <c r="O1389" s="7">
        <f>ROUNDUP(O471*最重要的表!$J$39,0)</f>
        <v>106</v>
      </c>
      <c r="P1389" s="8">
        <f>ROUNDUP(P471*最重要的表!$J$39,0)</f>
        <v>86</v>
      </c>
      <c r="Q1389" s="1">
        <f t="shared" si="108"/>
        <v>252193</v>
      </c>
      <c r="R1389" s="1">
        <f t="shared" si="109"/>
        <v>15140</v>
      </c>
      <c r="S1389" s="1">
        <f t="shared" si="110"/>
        <v>12208</v>
      </c>
      <c r="T1389" s="1">
        <v>57000</v>
      </c>
      <c r="U1389" s="1">
        <v>0</v>
      </c>
      <c r="V1389" s="1">
        <v>7600000</v>
      </c>
    </row>
    <row r="1390" spans="1:22" x14ac:dyDescent="0.25">
      <c r="A1390" s="1">
        <f t="shared" si="111"/>
        <v>51281</v>
      </c>
      <c r="B1390" s="1">
        <v>5</v>
      </c>
      <c r="C1390" s="1" t="s">
        <v>178</v>
      </c>
      <c r="D1390" s="1">
        <v>13</v>
      </c>
      <c r="E1390" s="1" t="s">
        <v>483</v>
      </c>
      <c r="F1390" s="1">
        <v>33</v>
      </c>
      <c r="G1390" s="1">
        <v>6</v>
      </c>
      <c r="H1390" s="1">
        <v>3</v>
      </c>
      <c r="I1390" s="1">
        <v>70</v>
      </c>
      <c r="J1390" s="1">
        <v>65</v>
      </c>
      <c r="K1390" s="6">
        <f>ROUNDUP(K472*最重要的表!$J$39,0)</f>
        <v>116477</v>
      </c>
      <c r="L1390" s="7">
        <f>ROUNDUP(L472*最重要的表!$J$39,0)</f>
        <v>6989</v>
      </c>
      <c r="M1390" s="8">
        <f>ROUNDUP(M472*最重要的表!$J$39,0)</f>
        <v>5592</v>
      </c>
      <c r="N1390" s="6">
        <f>ROUNDUP(N472*最重要的表!$J$39,0)</f>
        <v>1822</v>
      </c>
      <c r="O1390" s="7">
        <f>ROUNDUP(O472*最重要的表!$J$39,0)</f>
        <v>110</v>
      </c>
      <c r="P1390" s="8">
        <f>ROUNDUP(P472*最重要的表!$J$39,0)</f>
        <v>88</v>
      </c>
      <c r="Q1390" s="1">
        <f t="shared" si="108"/>
        <v>260415</v>
      </c>
      <c r="R1390" s="1">
        <f t="shared" si="109"/>
        <v>15679</v>
      </c>
      <c r="S1390" s="1">
        <f t="shared" si="110"/>
        <v>12544</v>
      </c>
      <c r="T1390" s="1">
        <v>60000</v>
      </c>
      <c r="U1390" s="1">
        <v>0</v>
      </c>
      <c r="V1390" s="1">
        <v>8000000</v>
      </c>
    </row>
    <row r="1391" spans="1:22" x14ac:dyDescent="0.25">
      <c r="A1391" s="1">
        <f t="shared" si="111"/>
        <v>51282</v>
      </c>
      <c r="B1391" s="1">
        <v>5</v>
      </c>
      <c r="C1391" s="1" t="s">
        <v>178</v>
      </c>
      <c r="D1391" s="1">
        <v>13</v>
      </c>
      <c r="E1391" s="1" t="s">
        <v>484</v>
      </c>
      <c r="F1391" s="1">
        <v>34</v>
      </c>
      <c r="G1391" s="1">
        <v>6</v>
      </c>
      <c r="H1391" s="1">
        <v>4</v>
      </c>
      <c r="I1391" s="1">
        <v>80</v>
      </c>
      <c r="J1391" s="1">
        <v>75</v>
      </c>
      <c r="K1391" s="6">
        <f>ROUNDUP(K473*最重要的表!$J$39,0)</f>
        <v>120195</v>
      </c>
      <c r="L1391" s="7">
        <f>ROUNDUP(L473*最重要的表!$J$39,0)</f>
        <v>7212</v>
      </c>
      <c r="M1391" s="8">
        <f>ROUNDUP(M473*最重要的表!$J$39,0)</f>
        <v>5770</v>
      </c>
      <c r="N1391" s="6">
        <f>ROUNDUP(N473*最重要的表!$J$39,0)</f>
        <v>1880</v>
      </c>
      <c r="O1391" s="7">
        <f>ROUNDUP(O473*最重要的表!$J$39,0)</f>
        <v>113</v>
      </c>
      <c r="P1391" s="8">
        <f>ROUNDUP(P473*最重要的表!$J$39,0)</f>
        <v>90</v>
      </c>
      <c r="Q1391" s="1">
        <f t="shared" si="108"/>
        <v>268715</v>
      </c>
      <c r="R1391" s="1">
        <f t="shared" si="109"/>
        <v>16139</v>
      </c>
      <c r="S1391" s="1">
        <f t="shared" si="110"/>
        <v>12880</v>
      </c>
      <c r="T1391" s="1">
        <v>61000</v>
      </c>
      <c r="U1391" s="1">
        <v>0</v>
      </c>
      <c r="V1391" s="1">
        <v>8100000</v>
      </c>
    </row>
    <row r="1392" spans="1:22" x14ac:dyDescent="0.25">
      <c r="A1392" s="1">
        <f t="shared" si="111"/>
        <v>51283</v>
      </c>
      <c r="B1392" s="1">
        <v>5</v>
      </c>
      <c r="C1392" s="1" t="s">
        <v>178</v>
      </c>
      <c r="D1392" s="1">
        <v>13</v>
      </c>
      <c r="E1392" s="1" t="s">
        <v>485</v>
      </c>
      <c r="F1392" s="1">
        <v>35</v>
      </c>
      <c r="G1392" s="1">
        <v>7</v>
      </c>
      <c r="H1392" s="1">
        <v>0</v>
      </c>
      <c r="I1392" s="1">
        <v>80</v>
      </c>
      <c r="J1392" s="1">
        <v>75</v>
      </c>
      <c r="K1392" s="6">
        <f>ROUNDUP(K474*最重要的表!$J$39,0)</f>
        <v>130085</v>
      </c>
      <c r="L1392" s="7">
        <f>ROUNDUP(L474*最重要的表!$J$39,0)</f>
        <v>7806</v>
      </c>
      <c r="M1392" s="8">
        <f>ROUNDUP(M474*最重要的表!$J$39,0)</f>
        <v>6245</v>
      </c>
      <c r="N1392" s="6">
        <f>ROUNDUP(N474*最重要的表!$J$39,0)</f>
        <v>2033</v>
      </c>
      <c r="O1392" s="7">
        <f>ROUNDUP(O474*最重要的表!$J$39,0)</f>
        <v>122</v>
      </c>
      <c r="P1392" s="8">
        <f>ROUNDUP(P474*最重要的表!$J$39,0)</f>
        <v>98</v>
      </c>
      <c r="Q1392" s="6">
        <f t="shared" si="108"/>
        <v>290692</v>
      </c>
      <c r="R1392" s="7">
        <f t="shared" si="109"/>
        <v>17444</v>
      </c>
      <c r="S1392" s="8">
        <f t="shared" si="110"/>
        <v>13987</v>
      </c>
      <c r="T1392" s="1">
        <v>62000</v>
      </c>
      <c r="U1392" s="1">
        <v>0</v>
      </c>
      <c r="V1392" s="1">
        <v>8200000</v>
      </c>
    </row>
    <row r="1393" spans="1:22" x14ac:dyDescent="0.25">
      <c r="A1393" s="1">
        <f t="shared" si="111"/>
        <v>51284</v>
      </c>
      <c r="B1393" s="1">
        <v>5</v>
      </c>
      <c r="C1393" s="1" t="s">
        <v>178</v>
      </c>
      <c r="D1393" s="1">
        <v>13</v>
      </c>
      <c r="E1393" s="1" t="s">
        <v>486</v>
      </c>
      <c r="F1393" s="1">
        <v>36</v>
      </c>
      <c r="G1393" s="1">
        <v>7</v>
      </c>
      <c r="H1393" s="1">
        <v>1</v>
      </c>
      <c r="I1393" s="1">
        <v>80</v>
      </c>
      <c r="J1393" s="1">
        <v>75</v>
      </c>
      <c r="K1393" s="6">
        <f>ROUNDUP(K475*最重要的表!$J$39,0)</f>
        <v>134685</v>
      </c>
      <c r="L1393" s="7">
        <f>ROUNDUP(L475*最重要的表!$J$39,0)</f>
        <v>8082</v>
      </c>
      <c r="M1393" s="8">
        <f>ROUNDUP(M475*最重要的表!$J$39,0)</f>
        <v>6466</v>
      </c>
      <c r="N1393" s="6">
        <f>ROUNDUP(N475*最重要的表!$J$39,0)</f>
        <v>2110</v>
      </c>
      <c r="O1393" s="7">
        <f>ROUNDUP(O475*最重要的表!$J$39,0)</f>
        <v>127</v>
      </c>
      <c r="P1393" s="8">
        <f>ROUNDUP(P475*最重要的表!$J$39,0)</f>
        <v>102</v>
      </c>
      <c r="Q1393" s="1">
        <f t="shared" si="108"/>
        <v>301375</v>
      </c>
      <c r="R1393" s="1">
        <f t="shared" si="109"/>
        <v>18115</v>
      </c>
      <c r="S1393" s="1">
        <f t="shared" si="110"/>
        <v>14524</v>
      </c>
      <c r="T1393" s="1">
        <v>63000</v>
      </c>
      <c r="U1393" s="1">
        <v>0</v>
      </c>
      <c r="V1393" s="1">
        <v>8300000</v>
      </c>
    </row>
    <row r="1394" spans="1:22" x14ac:dyDescent="0.25">
      <c r="A1394" s="1">
        <f t="shared" si="111"/>
        <v>51285</v>
      </c>
      <c r="B1394" s="1">
        <v>5</v>
      </c>
      <c r="C1394" s="1" t="s">
        <v>178</v>
      </c>
      <c r="D1394" s="1">
        <v>13</v>
      </c>
      <c r="E1394" s="1" t="s">
        <v>487</v>
      </c>
      <c r="F1394" s="1">
        <v>37</v>
      </c>
      <c r="G1394" s="1">
        <v>7</v>
      </c>
      <c r="H1394" s="1">
        <v>2</v>
      </c>
      <c r="I1394" s="1">
        <v>80</v>
      </c>
      <c r="J1394" s="1">
        <v>75</v>
      </c>
      <c r="K1394" s="6">
        <f>ROUNDUP(K476*最重要的表!$J$39,0)</f>
        <v>139285</v>
      </c>
      <c r="L1394" s="7">
        <f>ROUNDUP(L476*最重要的表!$J$39,0)</f>
        <v>8358</v>
      </c>
      <c r="M1394" s="8">
        <f>ROUNDUP(M476*最重要的表!$J$39,0)</f>
        <v>6687</v>
      </c>
      <c r="N1394" s="6">
        <f>ROUNDUP(N476*最重要的表!$J$39,0)</f>
        <v>2185</v>
      </c>
      <c r="O1394" s="7">
        <f>ROUNDUP(O476*最重要的表!$J$39,0)</f>
        <v>132</v>
      </c>
      <c r="P1394" s="8">
        <f>ROUNDUP(P476*最重要的表!$J$39,0)</f>
        <v>105</v>
      </c>
      <c r="Q1394" s="1">
        <f t="shared" si="108"/>
        <v>311900</v>
      </c>
      <c r="R1394" s="1">
        <f t="shared" si="109"/>
        <v>18786</v>
      </c>
      <c r="S1394" s="1">
        <f t="shared" si="110"/>
        <v>14982</v>
      </c>
      <c r="T1394" s="1">
        <v>64000</v>
      </c>
      <c r="U1394" s="1">
        <v>0</v>
      </c>
      <c r="V1394" s="1">
        <v>8400000</v>
      </c>
    </row>
    <row r="1395" spans="1:22" x14ac:dyDescent="0.25">
      <c r="A1395" s="1">
        <f t="shared" si="111"/>
        <v>51291</v>
      </c>
      <c r="B1395" s="1">
        <v>5</v>
      </c>
      <c r="C1395" s="1" t="s">
        <v>178</v>
      </c>
      <c r="D1395" s="1">
        <v>13</v>
      </c>
      <c r="E1395" s="1" t="s">
        <v>488</v>
      </c>
      <c r="F1395" s="1">
        <v>38</v>
      </c>
      <c r="G1395" s="1">
        <v>7</v>
      </c>
      <c r="H1395" s="1">
        <v>3</v>
      </c>
      <c r="I1395" s="1">
        <v>80</v>
      </c>
      <c r="J1395" s="1">
        <v>75</v>
      </c>
      <c r="K1395" s="6">
        <f>ROUNDUP(K477*最重要的表!$J$39,0)</f>
        <v>143885</v>
      </c>
      <c r="L1395" s="7">
        <f>ROUNDUP(L477*最重要的表!$J$39,0)</f>
        <v>8634</v>
      </c>
      <c r="M1395" s="8">
        <f>ROUNDUP(M477*最重要的表!$J$39,0)</f>
        <v>6907</v>
      </c>
      <c r="N1395" s="6">
        <f>ROUNDUP(N477*最重要的表!$J$39,0)</f>
        <v>2263</v>
      </c>
      <c r="O1395" s="7">
        <f>ROUNDUP(O477*最重要的表!$J$39,0)</f>
        <v>136</v>
      </c>
      <c r="P1395" s="8">
        <f>ROUNDUP(P477*最重要的表!$J$39,0)</f>
        <v>109</v>
      </c>
      <c r="Q1395" s="1">
        <f t="shared" si="108"/>
        <v>322662</v>
      </c>
      <c r="R1395" s="1">
        <f t="shared" si="109"/>
        <v>19378</v>
      </c>
      <c r="S1395" s="1">
        <f t="shared" si="110"/>
        <v>15518</v>
      </c>
      <c r="T1395" s="1">
        <v>65000</v>
      </c>
      <c r="U1395" s="1">
        <v>0</v>
      </c>
      <c r="V1395" s="1">
        <v>8500000</v>
      </c>
    </row>
    <row r="1396" spans="1:22" x14ac:dyDescent="0.25">
      <c r="A1396" s="1">
        <f t="shared" si="111"/>
        <v>51292</v>
      </c>
      <c r="B1396" s="1">
        <v>5</v>
      </c>
      <c r="C1396" s="1" t="s">
        <v>178</v>
      </c>
      <c r="D1396" s="1">
        <v>13</v>
      </c>
      <c r="E1396" s="1" t="s">
        <v>489</v>
      </c>
      <c r="F1396" s="1">
        <v>39</v>
      </c>
      <c r="G1396" s="1">
        <v>7</v>
      </c>
      <c r="H1396" s="1">
        <v>4</v>
      </c>
      <c r="I1396" s="1">
        <v>84</v>
      </c>
      <c r="J1396" s="1">
        <v>80</v>
      </c>
      <c r="K1396" s="6">
        <f>ROUNDUP(K478*最重要的表!$J$39,0)</f>
        <v>148485</v>
      </c>
      <c r="L1396" s="7">
        <f>ROUNDUP(L478*最重要的表!$J$39,0)</f>
        <v>8910</v>
      </c>
      <c r="M1396" s="8">
        <f>ROUNDUP(M478*最重要的表!$J$39,0)</f>
        <v>7128</v>
      </c>
      <c r="N1396" s="6">
        <f>ROUNDUP(N478*最重要的表!$J$39,0)</f>
        <v>2340</v>
      </c>
      <c r="O1396" s="7">
        <f>ROUNDUP(O478*最重要的表!$J$39,0)</f>
        <v>141</v>
      </c>
      <c r="P1396" s="8">
        <f>ROUNDUP(P478*最重要的表!$J$39,0)</f>
        <v>113</v>
      </c>
      <c r="Q1396" s="1">
        <f t="shared" si="108"/>
        <v>333345</v>
      </c>
      <c r="R1396" s="1">
        <f t="shared" si="109"/>
        <v>20049</v>
      </c>
      <c r="S1396" s="1">
        <f t="shared" si="110"/>
        <v>16055</v>
      </c>
      <c r="T1396" s="1">
        <v>66000</v>
      </c>
      <c r="U1396" s="1">
        <v>0</v>
      </c>
      <c r="V1396" s="1">
        <v>8600000</v>
      </c>
    </row>
    <row r="1397" spans="1:22" x14ac:dyDescent="0.25">
      <c r="A1397" s="1">
        <f t="shared" si="111"/>
        <v>51293</v>
      </c>
      <c r="B1397" s="1">
        <v>5</v>
      </c>
      <c r="C1397" s="1" t="s">
        <v>178</v>
      </c>
      <c r="D1397" s="1">
        <v>13</v>
      </c>
      <c r="E1397" s="1" t="s">
        <v>490</v>
      </c>
      <c r="F1397" s="1">
        <v>40</v>
      </c>
      <c r="G1397" s="1">
        <v>8</v>
      </c>
      <c r="H1397" s="1">
        <v>0</v>
      </c>
      <c r="I1397" s="1">
        <v>84</v>
      </c>
      <c r="J1397" s="1">
        <v>80</v>
      </c>
      <c r="K1397" s="6">
        <f>ROUNDUP(K479*最重要的表!$J$39,0)</f>
        <v>160655</v>
      </c>
      <c r="L1397" s="7">
        <f>ROUNDUP(L479*最重要的表!$J$39,0)</f>
        <v>9640</v>
      </c>
      <c r="M1397" s="8">
        <f>ROUNDUP(M479*最重要的表!$J$39,0)</f>
        <v>7712</v>
      </c>
      <c r="N1397" s="6">
        <f>ROUNDUP(N479*最重要的表!$J$39,0)</f>
        <v>2530</v>
      </c>
      <c r="O1397" s="7">
        <f>ROUNDUP(O479*最重要的表!$J$39,0)</f>
        <v>152</v>
      </c>
      <c r="P1397" s="8">
        <f>ROUNDUP(P479*最重要的表!$J$39,0)</f>
        <v>122</v>
      </c>
      <c r="Q1397" s="6">
        <f t="shared" si="108"/>
        <v>360525</v>
      </c>
      <c r="R1397" s="7">
        <f t="shared" si="109"/>
        <v>21648</v>
      </c>
      <c r="S1397" s="8">
        <f t="shared" si="110"/>
        <v>17350</v>
      </c>
      <c r="T1397" s="1">
        <v>67000</v>
      </c>
      <c r="U1397" s="1">
        <v>0</v>
      </c>
      <c r="V1397" s="1">
        <v>8700000</v>
      </c>
    </row>
    <row r="1398" spans="1:22" x14ac:dyDescent="0.25">
      <c r="A1398" s="1">
        <f t="shared" si="111"/>
        <v>51294</v>
      </c>
      <c r="B1398" s="1">
        <v>5</v>
      </c>
      <c r="C1398" s="1" t="s">
        <v>178</v>
      </c>
      <c r="D1398" s="1">
        <v>13</v>
      </c>
      <c r="E1398" s="1" t="s">
        <v>491</v>
      </c>
      <c r="F1398" s="1">
        <v>41</v>
      </c>
      <c r="G1398" s="1">
        <v>8</v>
      </c>
      <c r="H1398" s="1">
        <v>1</v>
      </c>
      <c r="I1398" s="1">
        <v>84</v>
      </c>
      <c r="J1398" s="1">
        <v>80</v>
      </c>
      <c r="K1398" s="6">
        <f>ROUNDUP(K480*最重要的表!$J$39,0)</f>
        <v>166330</v>
      </c>
      <c r="L1398" s="7">
        <f>ROUNDUP(L480*最重要的表!$J$39,0)</f>
        <v>9980</v>
      </c>
      <c r="M1398" s="8">
        <f>ROUNDUP(M480*最重要的表!$J$39,0)</f>
        <v>7985</v>
      </c>
      <c r="N1398" s="6">
        <f>ROUNDUP(N480*最重要的表!$J$39,0)</f>
        <v>2627</v>
      </c>
      <c r="O1398" s="7">
        <f>ROUNDUP(O480*最重要的表!$J$39,0)</f>
        <v>158</v>
      </c>
      <c r="P1398" s="8">
        <f>ROUNDUP(P480*最重要的表!$J$39,0)</f>
        <v>127</v>
      </c>
      <c r="Q1398" s="1">
        <f t="shared" si="108"/>
        <v>373863</v>
      </c>
      <c r="R1398" s="1">
        <f t="shared" si="109"/>
        <v>22462</v>
      </c>
      <c r="S1398" s="1">
        <f t="shared" si="110"/>
        <v>18018</v>
      </c>
      <c r="T1398" s="1">
        <v>68000</v>
      </c>
      <c r="U1398" s="1">
        <v>0</v>
      </c>
      <c r="V1398" s="1">
        <v>8800000</v>
      </c>
    </row>
    <row r="1399" spans="1:22" x14ac:dyDescent="0.25">
      <c r="A1399" s="1">
        <f t="shared" si="111"/>
        <v>51295</v>
      </c>
      <c r="B1399" s="1">
        <v>5</v>
      </c>
      <c r="C1399" s="1" t="s">
        <v>178</v>
      </c>
      <c r="D1399" s="1">
        <v>13</v>
      </c>
      <c r="E1399" s="1" t="s">
        <v>492</v>
      </c>
      <c r="F1399" s="1">
        <v>42</v>
      </c>
      <c r="G1399" s="1">
        <v>8</v>
      </c>
      <c r="H1399" s="1">
        <v>2</v>
      </c>
      <c r="I1399" s="1">
        <v>84</v>
      </c>
      <c r="J1399" s="1">
        <v>80</v>
      </c>
      <c r="K1399" s="6">
        <f>ROUNDUP(K481*最重要的表!$J$39,0)</f>
        <v>172003</v>
      </c>
      <c r="L1399" s="7">
        <f>ROUNDUP(L481*最重要的表!$J$39,0)</f>
        <v>10321</v>
      </c>
      <c r="M1399" s="8">
        <f>ROUNDUP(M481*最重要的表!$J$39,0)</f>
        <v>8257</v>
      </c>
      <c r="N1399" s="6">
        <f>ROUNDUP(N481*最重要的表!$J$39,0)</f>
        <v>2723</v>
      </c>
      <c r="O1399" s="7">
        <f>ROUNDUP(O481*最重要的表!$J$39,0)</f>
        <v>164</v>
      </c>
      <c r="P1399" s="8">
        <f>ROUNDUP(P481*最重要的表!$J$39,0)</f>
        <v>132</v>
      </c>
      <c r="Q1399" s="1">
        <f t="shared" si="108"/>
        <v>387120</v>
      </c>
      <c r="R1399" s="1">
        <f t="shared" si="109"/>
        <v>23277</v>
      </c>
      <c r="S1399" s="1">
        <f t="shared" si="110"/>
        <v>18685</v>
      </c>
      <c r="T1399" s="1">
        <v>69000</v>
      </c>
      <c r="U1399" s="1">
        <v>0</v>
      </c>
      <c r="V1399" s="1">
        <v>8900000</v>
      </c>
    </row>
    <row r="1400" spans="1:22" x14ac:dyDescent="0.25">
      <c r="A1400" s="1">
        <f t="shared" si="111"/>
        <v>51301</v>
      </c>
      <c r="B1400" s="1">
        <v>5</v>
      </c>
      <c r="C1400" s="1" t="s">
        <v>178</v>
      </c>
      <c r="D1400" s="1">
        <v>13</v>
      </c>
      <c r="E1400" s="1" t="s">
        <v>493</v>
      </c>
      <c r="F1400" s="1">
        <v>43</v>
      </c>
      <c r="G1400" s="1">
        <v>8</v>
      </c>
      <c r="H1400" s="1">
        <v>3</v>
      </c>
      <c r="I1400" s="1">
        <v>84</v>
      </c>
      <c r="J1400" s="1">
        <v>80</v>
      </c>
      <c r="K1400" s="6">
        <f>ROUNDUP(K482*最重要的表!$J$39,0)</f>
        <v>177675</v>
      </c>
      <c r="L1400" s="7">
        <f>ROUNDUP(L482*最重要的表!$J$39,0)</f>
        <v>10661</v>
      </c>
      <c r="M1400" s="8">
        <f>ROUNDUP(M482*最重要的表!$J$39,0)</f>
        <v>8529</v>
      </c>
      <c r="N1400" s="6">
        <f>ROUNDUP(N482*最重要的表!$J$39,0)</f>
        <v>2818</v>
      </c>
      <c r="O1400" s="7">
        <f>ROUNDUP(O482*最重要的表!$J$39,0)</f>
        <v>170</v>
      </c>
      <c r="P1400" s="8">
        <f>ROUNDUP(P482*最重要的表!$J$39,0)</f>
        <v>136</v>
      </c>
      <c r="Q1400" s="1">
        <f t="shared" si="108"/>
        <v>400297</v>
      </c>
      <c r="R1400" s="1">
        <f t="shared" si="109"/>
        <v>24091</v>
      </c>
      <c r="S1400" s="1">
        <f t="shared" si="110"/>
        <v>19273</v>
      </c>
      <c r="T1400" s="1">
        <v>70000</v>
      </c>
      <c r="U1400" s="1">
        <v>0</v>
      </c>
      <c r="V1400" s="1">
        <v>9000000</v>
      </c>
    </row>
    <row r="1401" spans="1:22" x14ac:dyDescent="0.25">
      <c r="A1401" s="1">
        <f t="shared" si="111"/>
        <v>51302</v>
      </c>
      <c r="B1401" s="1">
        <v>5</v>
      </c>
      <c r="C1401" s="1" t="s">
        <v>178</v>
      </c>
      <c r="D1401" s="1">
        <v>13</v>
      </c>
      <c r="E1401" s="1" t="s">
        <v>494</v>
      </c>
      <c r="F1401" s="1">
        <v>44</v>
      </c>
      <c r="G1401" s="1">
        <v>8</v>
      </c>
      <c r="H1401" s="1">
        <v>4</v>
      </c>
      <c r="I1401" s="1">
        <v>87</v>
      </c>
      <c r="J1401" s="1">
        <v>85</v>
      </c>
      <c r="K1401" s="6">
        <f>ROUNDUP(K483*最重要的表!$J$39,0)</f>
        <v>183350</v>
      </c>
      <c r="L1401" s="7">
        <f>ROUNDUP(L483*最重要的表!$J$39,0)</f>
        <v>11001</v>
      </c>
      <c r="M1401" s="8">
        <f>ROUNDUP(M483*最重要的表!$J$39,0)</f>
        <v>8801</v>
      </c>
      <c r="N1401" s="6">
        <f>ROUNDUP(N483*最重要的表!$J$39,0)</f>
        <v>2915</v>
      </c>
      <c r="O1401" s="7">
        <f>ROUNDUP(O483*最重要的表!$J$39,0)</f>
        <v>175</v>
      </c>
      <c r="P1401" s="8">
        <f>ROUNDUP(P483*最重要的表!$J$39,0)</f>
        <v>141</v>
      </c>
      <c r="Q1401" s="1">
        <f t="shared" si="108"/>
        <v>413635</v>
      </c>
      <c r="R1401" s="1">
        <f t="shared" si="109"/>
        <v>24826</v>
      </c>
      <c r="S1401" s="1">
        <f t="shared" si="110"/>
        <v>19940</v>
      </c>
      <c r="T1401" s="1">
        <v>71000</v>
      </c>
      <c r="U1401" s="1">
        <v>0</v>
      </c>
      <c r="V1401" s="1">
        <v>9100000</v>
      </c>
    </row>
    <row r="1402" spans="1:22" x14ac:dyDescent="0.25">
      <c r="A1402" s="1">
        <f t="shared" si="111"/>
        <v>51303</v>
      </c>
      <c r="B1402" s="1">
        <v>5</v>
      </c>
      <c r="C1402" s="1" t="s">
        <v>178</v>
      </c>
      <c r="D1402" s="1">
        <v>13</v>
      </c>
      <c r="E1402" s="1" t="s">
        <v>495</v>
      </c>
      <c r="F1402" s="1">
        <v>45</v>
      </c>
      <c r="G1402" s="1">
        <v>9</v>
      </c>
      <c r="H1402" s="1">
        <v>0</v>
      </c>
      <c r="I1402" s="1">
        <v>87</v>
      </c>
      <c r="J1402" s="1">
        <v>85</v>
      </c>
      <c r="K1402" s="6">
        <f>ROUNDUP(K484*最重要的表!$J$39,0)</f>
        <v>198433</v>
      </c>
      <c r="L1402" s="7">
        <f>ROUNDUP(L484*最重要的表!$J$39,0)</f>
        <v>11906</v>
      </c>
      <c r="M1402" s="8">
        <f>ROUNDUP(M484*最重要的表!$J$39,0)</f>
        <v>9526</v>
      </c>
      <c r="N1402" s="6">
        <f>ROUNDUP(N484*最重要的表!$J$39,0)</f>
        <v>3125</v>
      </c>
      <c r="O1402" s="7">
        <f>ROUNDUP(O484*最重要的表!$J$39,0)</f>
        <v>188</v>
      </c>
      <c r="P1402" s="8">
        <f>ROUNDUP(P484*最重要的表!$J$39,0)</f>
        <v>151</v>
      </c>
      <c r="Q1402" s="6">
        <f t="shared" si="108"/>
        <v>445308</v>
      </c>
      <c r="R1402" s="7">
        <f t="shared" si="109"/>
        <v>26758</v>
      </c>
      <c r="S1402" s="8">
        <f t="shared" si="110"/>
        <v>21455</v>
      </c>
      <c r="T1402" s="1">
        <v>72000</v>
      </c>
      <c r="U1402" s="1">
        <v>0</v>
      </c>
      <c r="V1402" s="1">
        <v>9200000</v>
      </c>
    </row>
    <row r="1403" spans="1:22" x14ac:dyDescent="0.25">
      <c r="A1403" s="1">
        <f t="shared" si="111"/>
        <v>51304</v>
      </c>
      <c r="B1403" s="1">
        <v>5</v>
      </c>
      <c r="C1403" s="1" t="s">
        <v>178</v>
      </c>
      <c r="D1403" s="1">
        <v>13</v>
      </c>
      <c r="E1403" s="1" t="s">
        <v>496</v>
      </c>
      <c r="F1403" s="1">
        <v>46</v>
      </c>
      <c r="G1403" s="1">
        <v>9</v>
      </c>
      <c r="H1403" s="1">
        <v>1</v>
      </c>
      <c r="I1403" s="1">
        <v>87</v>
      </c>
      <c r="J1403" s="1">
        <v>85</v>
      </c>
      <c r="K1403" s="6">
        <f>ROUNDUP(K485*最重要的表!$J$39,0)</f>
        <v>205430</v>
      </c>
      <c r="L1403" s="7">
        <f>ROUNDUP(L485*最重要的表!$J$39,0)</f>
        <v>12326</v>
      </c>
      <c r="M1403" s="8">
        <f>ROUNDUP(M485*最重要的表!$J$39,0)</f>
        <v>9862</v>
      </c>
      <c r="N1403" s="6">
        <f>ROUNDUP(N485*最重要的表!$J$39,0)</f>
        <v>3240</v>
      </c>
      <c r="O1403" s="7">
        <f>ROUNDUP(O485*最重要的表!$J$39,0)</f>
        <v>195</v>
      </c>
      <c r="P1403" s="8">
        <f>ROUNDUP(P485*最重要的表!$J$39,0)</f>
        <v>156</v>
      </c>
      <c r="Q1403" s="1">
        <f t="shared" si="108"/>
        <v>461390</v>
      </c>
      <c r="R1403" s="1">
        <f t="shared" si="109"/>
        <v>27731</v>
      </c>
      <c r="S1403" s="1">
        <f t="shared" si="110"/>
        <v>22186</v>
      </c>
      <c r="T1403" s="1">
        <v>73000</v>
      </c>
      <c r="U1403" s="1">
        <v>0</v>
      </c>
      <c r="V1403" s="1">
        <v>9300000</v>
      </c>
    </row>
    <row r="1404" spans="1:22" x14ac:dyDescent="0.25">
      <c r="A1404" s="1">
        <f t="shared" si="111"/>
        <v>51305</v>
      </c>
      <c r="B1404" s="1">
        <v>5</v>
      </c>
      <c r="C1404" s="1" t="s">
        <v>178</v>
      </c>
      <c r="D1404" s="1">
        <v>13</v>
      </c>
      <c r="E1404" s="1" t="s">
        <v>497</v>
      </c>
      <c r="F1404" s="1">
        <v>47</v>
      </c>
      <c r="G1404" s="1">
        <v>9</v>
      </c>
      <c r="H1404" s="1">
        <v>2</v>
      </c>
      <c r="I1404" s="1">
        <v>87</v>
      </c>
      <c r="J1404" s="1">
        <v>85</v>
      </c>
      <c r="K1404" s="6">
        <f>ROUNDUP(K486*最重要的表!$J$39,0)</f>
        <v>212425</v>
      </c>
      <c r="L1404" s="7">
        <f>ROUNDUP(L486*最重要的表!$J$39,0)</f>
        <v>12746</v>
      </c>
      <c r="M1404" s="8">
        <f>ROUNDUP(M486*最重要的表!$J$39,0)</f>
        <v>10198</v>
      </c>
      <c r="N1404" s="6">
        <f>ROUNDUP(N486*最重要的表!$J$39,0)</f>
        <v>3355</v>
      </c>
      <c r="O1404" s="7">
        <f>ROUNDUP(O486*最重要的表!$J$39,0)</f>
        <v>202</v>
      </c>
      <c r="P1404" s="8">
        <f>ROUNDUP(P486*最重要的表!$J$39,0)</f>
        <v>161</v>
      </c>
      <c r="Q1404" s="1">
        <f t="shared" si="108"/>
        <v>477470</v>
      </c>
      <c r="R1404" s="1">
        <f t="shared" si="109"/>
        <v>28704</v>
      </c>
      <c r="S1404" s="1">
        <f t="shared" si="110"/>
        <v>22917</v>
      </c>
      <c r="T1404" s="1">
        <v>74000</v>
      </c>
      <c r="U1404" s="1">
        <v>0</v>
      </c>
      <c r="V1404" s="1">
        <v>9400000</v>
      </c>
    </row>
    <row r="1405" spans="1:22" x14ac:dyDescent="0.25">
      <c r="A1405" s="1">
        <f t="shared" si="111"/>
        <v>51311</v>
      </c>
      <c r="B1405" s="1">
        <v>5</v>
      </c>
      <c r="C1405" s="1" t="s">
        <v>178</v>
      </c>
      <c r="D1405" s="1">
        <v>13</v>
      </c>
      <c r="E1405" s="1" t="s">
        <v>498</v>
      </c>
      <c r="F1405" s="1">
        <v>48</v>
      </c>
      <c r="G1405" s="1">
        <v>9</v>
      </c>
      <c r="H1405" s="1">
        <v>3</v>
      </c>
      <c r="I1405" s="1">
        <v>87</v>
      </c>
      <c r="J1405" s="1">
        <v>85</v>
      </c>
      <c r="K1405" s="6">
        <f>ROUNDUP(K487*最重要的表!$J$39,0)</f>
        <v>219420</v>
      </c>
      <c r="L1405" s="7">
        <f>ROUNDUP(L487*最重要的表!$J$39,0)</f>
        <v>13166</v>
      </c>
      <c r="M1405" s="8">
        <f>ROUNDUP(M487*最重要的表!$J$39,0)</f>
        <v>10533</v>
      </c>
      <c r="N1405" s="6">
        <f>ROUNDUP(N487*最重要的表!$J$39,0)</f>
        <v>3470</v>
      </c>
      <c r="O1405" s="7">
        <f>ROUNDUP(O487*最重要的表!$J$39,0)</f>
        <v>209</v>
      </c>
      <c r="P1405" s="8">
        <f>ROUNDUP(P487*最重要的表!$J$39,0)</f>
        <v>167</v>
      </c>
      <c r="Q1405" s="1">
        <f t="shared" si="108"/>
        <v>493550</v>
      </c>
      <c r="R1405" s="1">
        <f t="shared" si="109"/>
        <v>29677</v>
      </c>
      <c r="S1405" s="1">
        <f t="shared" si="110"/>
        <v>23726</v>
      </c>
      <c r="T1405" s="1">
        <v>75000</v>
      </c>
      <c r="U1405" s="1">
        <v>0</v>
      </c>
      <c r="V1405" s="1">
        <v>9500000</v>
      </c>
    </row>
    <row r="1406" spans="1:22" x14ac:dyDescent="0.25">
      <c r="A1406" s="1">
        <f t="shared" si="111"/>
        <v>51312</v>
      </c>
      <c r="B1406" s="1">
        <v>5</v>
      </c>
      <c r="C1406" s="1" t="s">
        <v>178</v>
      </c>
      <c r="D1406" s="1">
        <v>13</v>
      </c>
      <c r="E1406" s="1" t="s">
        <v>499</v>
      </c>
      <c r="F1406" s="1">
        <v>49</v>
      </c>
      <c r="G1406" s="1">
        <v>9</v>
      </c>
      <c r="H1406" s="1">
        <v>4</v>
      </c>
      <c r="I1406" s="1">
        <v>90</v>
      </c>
      <c r="J1406" s="1">
        <v>90</v>
      </c>
      <c r="K1406" s="6">
        <f>ROUNDUP(K488*最重要的表!$J$39,0)</f>
        <v>226417</v>
      </c>
      <c r="L1406" s="7">
        <f>ROUNDUP(L488*最重要的表!$J$39,0)</f>
        <v>13585</v>
      </c>
      <c r="M1406" s="8">
        <f>ROUNDUP(M488*最重要的表!$J$39,0)</f>
        <v>10869</v>
      </c>
      <c r="N1406" s="6">
        <f>ROUNDUP(N488*最重要的表!$J$39,0)</f>
        <v>3585</v>
      </c>
      <c r="O1406" s="7">
        <f>ROUNDUP(O488*最重要的表!$J$39,0)</f>
        <v>216</v>
      </c>
      <c r="P1406" s="8">
        <f>ROUNDUP(P488*最重要的表!$J$39,0)</f>
        <v>173</v>
      </c>
      <c r="Q1406" s="1">
        <f t="shared" si="108"/>
        <v>509632</v>
      </c>
      <c r="R1406" s="1">
        <f t="shared" si="109"/>
        <v>30649</v>
      </c>
      <c r="S1406" s="1">
        <f t="shared" si="110"/>
        <v>24536</v>
      </c>
      <c r="T1406" s="1">
        <v>76000</v>
      </c>
      <c r="U1406" s="1">
        <v>0</v>
      </c>
      <c r="V1406" s="1">
        <v>9600000</v>
      </c>
    </row>
    <row r="1407" spans="1:22" x14ac:dyDescent="0.25">
      <c r="A1407" s="1">
        <f t="shared" si="111"/>
        <v>51313</v>
      </c>
      <c r="B1407" s="1">
        <v>5</v>
      </c>
      <c r="C1407" s="1" t="s">
        <v>178</v>
      </c>
      <c r="D1407" s="1">
        <v>13</v>
      </c>
      <c r="E1407" s="1" t="s">
        <v>500</v>
      </c>
      <c r="F1407" s="1">
        <v>50</v>
      </c>
      <c r="G1407" s="1">
        <v>10</v>
      </c>
      <c r="H1407" s="1">
        <v>0</v>
      </c>
      <c r="I1407" s="1">
        <v>0</v>
      </c>
      <c r="J1407" s="1">
        <v>90</v>
      </c>
      <c r="K1407" s="6">
        <f>ROUNDUP(K489*最重要的表!$J$39,0)</f>
        <v>245047</v>
      </c>
      <c r="L1407" s="7">
        <f>ROUNDUP(L489*最重要的表!$J$39,0)</f>
        <v>14703</v>
      </c>
      <c r="M1407" s="8">
        <f>ROUNDUP(M489*最重要的表!$J$39,0)</f>
        <v>11763</v>
      </c>
      <c r="N1407" s="6">
        <f>ROUNDUP(N489*最重要的表!$J$39,0)</f>
        <v>3853</v>
      </c>
      <c r="O1407" s="7">
        <f>ROUNDUP(O489*最重要的表!$J$39,0)</f>
        <v>232</v>
      </c>
      <c r="P1407" s="8">
        <f>ROUNDUP(P489*最重要的表!$J$39,0)</f>
        <v>186</v>
      </c>
      <c r="Q1407" s="6">
        <f t="shared" si="108"/>
        <v>549434</v>
      </c>
      <c r="R1407" s="7">
        <f t="shared" si="109"/>
        <v>33031</v>
      </c>
      <c r="S1407" s="8">
        <f t="shared" si="110"/>
        <v>26457</v>
      </c>
      <c r="T1407" s="1">
        <v>0</v>
      </c>
      <c r="U1407" s="1">
        <v>0</v>
      </c>
      <c r="V1407" s="1">
        <v>0</v>
      </c>
    </row>
    <row r="1408" spans="1:22" x14ac:dyDescent="0.25">
      <c r="A1408" s="1">
        <f t="shared" si="111"/>
        <v>51314</v>
      </c>
      <c r="B1408" s="1">
        <v>5</v>
      </c>
      <c r="C1408" s="1" t="s">
        <v>178</v>
      </c>
      <c r="D1408" s="1">
        <v>10</v>
      </c>
      <c r="E1408" s="1" t="s">
        <v>373</v>
      </c>
      <c r="F1408" s="1">
        <v>0</v>
      </c>
      <c r="G1408" s="1">
        <v>0</v>
      </c>
      <c r="H1408" s="1">
        <v>0</v>
      </c>
      <c r="I1408" s="1">
        <v>1</v>
      </c>
      <c r="J1408" s="1">
        <v>0</v>
      </c>
      <c r="K1408" s="6">
        <f>ROUNDUP(K490*最重要的表!$J$40,0)</f>
        <v>6259</v>
      </c>
      <c r="L1408" s="7">
        <f>ROUNDUP(L490*最重要的表!$J$40,0)</f>
        <v>376</v>
      </c>
      <c r="M1408" s="8">
        <f>ROUNDUP(M490*最重要的表!$J$40,0)</f>
        <v>302</v>
      </c>
      <c r="N1408" s="6">
        <f>ROUNDUP(N490*最重要的表!$J$40,0)</f>
        <v>126</v>
      </c>
      <c r="O1408" s="7">
        <f>ROUNDUP(O490*最重要的表!$J$40,0)</f>
        <v>8</v>
      </c>
      <c r="P1408" s="8">
        <f>ROUNDUP(P490*最重要的表!$J$40,0)</f>
        <v>7</v>
      </c>
      <c r="Q1408" s="6">
        <f t="shared" si="108"/>
        <v>16213</v>
      </c>
      <c r="R1408" s="7">
        <f t="shared" si="109"/>
        <v>1008</v>
      </c>
      <c r="S1408" s="8">
        <f t="shared" si="110"/>
        <v>855</v>
      </c>
      <c r="T1408" s="6">
        <v>50</v>
      </c>
      <c r="U1408" s="7">
        <v>0</v>
      </c>
      <c r="V1408" s="8">
        <v>9000</v>
      </c>
    </row>
    <row r="1409" spans="1:22" x14ac:dyDescent="0.25">
      <c r="A1409" s="1">
        <f t="shared" si="111"/>
        <v>51315</v>
      </c>
      <c r="B1409" s="1">
        <v>5</v>
      </c>
      <c r="C1409" s="1" t="s">
        <v>178</v>
      </c>
      <c r="D1409" s="1">
        <v>10</v>
      </c>
      <c r="E1409" s="24" t="s">
        <v>374</v>
      </c>
      <c r="F1409" s="1">
        <v>1</v>
      </c>
      <c r="G1409" s="1">
        <v>0</v>
      </c>
      <c r="H1409" s="1">
        <v>1</v>
      </c>
      <c r="I1409" s="1">
        <v>5</v>
      </c>
      <c r="J1409" s="1">
        <v>0</v>
      </c>
      <c r="K1409" s="6">
        <f>ROUNDUP(K491*最重要的表!$J$40,0)</f>
        <v>7204</v>
      </c>
      <c r="L1409" s="7">
        <f>ROUNDUP(L491*最重要的表!$J$40,0)</f>
        <v>433</v>
      </c>
      <c r="M1409" s="8">
        <f>ROUNDUP(M491*最重要的表!$J$40,0)</f>
        <v>347</v>
      </c>
      <c r="N1409" s="6">
        <f>ROUNDUP(N491*最重要的表!$J$40,0)</f>
        <v>148</v>
      </c>
      <c r="O1409" s="7">
        <f>ROUNDUP(O491*最重要的表!$J$40,0)</f>
        <v>9</v>
      </c>
      <c r="P1409" s="8">
        <f>ROUNDUP(P491*最重要的表!$J$40,0)</f>
        <v>8</v>
      </c>
      <c r="Q1409" s="24">
        <f t="shared" si="108"/>
        <v>18896</v>
      </c>
      <c r="R1409" s="24">
        <f t="shared" si="109"/>
        <v>1144</v>
      </c>
      <c r="S1409" s="24">
        <f t="shared" si="110"/>
        <v>979</v>
      </c>
      <c r="T1409" s="1">
        <v>180</v>
      </c>
      <c r="U1409" s="1">
        <v>0</v>
      </c>
      <c r="V1409" s="1">
        <v>25000</v>
      </c>
    </row>
    <row r="1410" spans="1:22" x14ac:dyDescent="0.25">
      <c r="A1410" s="1">
        <f t="shared" si="111"/>
        <v>51321</v>
      </c>
      <c r="B1410" s="1">
        <v>5</v>
      </c>
      <c r="C1410" s="1" t="s">
        <v>178</v>
      </c>
      <c r="D1410" s="1">
        <v>10</v>
      </c>
      <c r="E1410" s="24" t="s">
        <v>120</v>
      </c>
      <c r="F1410" s="1">
        <v>2</v>
      </c>
      <c r="G1410" s="1">
        <v>0</v>
      </c>
      <c r="H1410" s="1">
        <v>2</v>
      </c>
      <c r="I1410" s="1">
        <v>5</v>
      </c>
      <c r="J1410" s="1">
        <v>0</v>
      </c>
      <c r="K1410" s="6">
        <f>ROUNDUP(K492*最重要的表!$J$40,0)</f>
        <v>8149</v>
      </c>
      <c r="L1410" s="7">
        <f>ROUNDUP(L492*最重要的表!$J$40,0)</f>
        <v>489</v>
      </c>
      <c r="M1410" s="8">
        <f>ROUNDUP(M492*最重要的表!$J$40,0)</f>
        <v>392</v>
      </c>
      <c r="N1410" s="6">
        <f>ROUNDUP(N492*最重要的表!$J$40,0)</f>
        <v>169</v>
      </c>
      <c r="O1410" s="7">
        <f>ROUNDUP(O492*最重要的表!$J$40,0)</f>
        <v>11</v>
      </c>
      <c r="P1410" s="8">
        <f>ROUNDUP(P492*最重要的表!$J$40,0)</f>
        <v>9</v>
      </c>
      <c r="Q1410" s="24">
        <f t="shared" si="108"/>
        <v>21500</v>
      </c>
      <c r="R1410" s="24">
        <f t="shared" si="109"/>
        <v>1358</v>
      </c>
      <c r="S1410" s="24">
        <f t="shared" si="110"/>
        <v>1103</v>
      </c>
      <c r="T1410" s="1">
        <v>350</v>
      </c>
      <c r="U1410" s="1">
        <v>0</v>
      </c>
      <c r="V1410" s="1">
        <v>43000</v>
      </c>
    </row>
    <row r="1411" spans="1:22" x14ac:dyDescent="0.25">
      <c r="A1411" s="1">
        <f t="shared" si="111"/>
        <v>51322</v>
      </c>
      <c r="B1411" s="1">
        <v>5</v>
      </c>
      <c r="C1411" s="1" t="s">
        <v>178</v>
      </c>
      <c r="D1411" s="1">
        <v>10</v>
      </c>
      <c r="E1411" s="24" t="s">
        <v>157</v>
      </c>
      <c r="F1411" s="1">
        <v>3</v>
      </c>
      <c r="G1411" s="1">
        <v>0</v>
      </c>
      <c r="H1411" s="1">
        <v>3</v>
      </c>
      <c r="I1411" s="1">
        <v>5</v>
      </c>
      <c r="J1411" s="1">
        <v>0</v>
      </c>
      <c r="K1411" s="6">
        <f>ROUNDUP(K493*最重要的表!$J$40,0)</f>
        <v>9094</v>
      </c>
      <c r="L1411" s="7">
        <f>ROUNDUP(L493*最重要的表!$J$40,0)</f>
        <v>546</v>
      </c>
      <c r="M1411" s="8">
        <f>ROUNDUP(M493*最重要的表!$J$40,0)</f>
        <v>438</v>
      </c>
      <c r="N1411" s="6">
        <f>ROUNDUP(N493*最重要的表!$J$40,0)</f>
        <v>189</v>
      </c>
      <c r="O1411" s="7">
        <f>ROUNDUP(O493*最重要的表!$J$40,0)</f>
        <v>12</v>
      </c>
      <c r="P1411" s="8">
        <f>ROUNDUP(P493*最重要的表!$J$40,0)</f>
        <v>11</v>
      </c>
      <c r="Q1411" s="24">
        <f t="shared" si="108"/>
        <v>24025</v>
      </c>
      <c r="R1411" s="24">
        <f t="shared" si="109"/>
        <v>1494</v>
      </c>
      <c r="S1411" s="24">
        <f t="shared" si="110"/>
        <v>1307</v>
      </c>
      <c r="T1411" s="1">
        <v>600</v>
      </c>
      <c r="U1411" s="1">
        <v>0</v>
      </c>
      <c r="V1411" s="1">
        <v>67000</v>
      </c>
    </row>
    <row r="1412" spans="1:22" x14ac:dyDescent="0.25">
      <c r="A1412" s="1">
        <f t="shared" si="111"/>
        <v>51323</v>
      </c>
      <c r="B1412" s="1">
        <v>5</v>
      </c>
      <c r="C1412" s="1" t="s">
        <v>178</v>
      </c>
      <c r="D1412" s="1">
        <v>10</v>
      </c>
      <c r="E1412" s="24" t="s">
        <v>158</v>
      </c>
      <c r="F1412" s="1">
        <v>4</v>
      </c>
      <c r="G1412" s="1">
        <v>0</v>
      </c>
      <c r="H1412" s="1">
        <v>4</v>
      </c>
      <c r="I1412" s="1">
        <v>20</v>
      </c>
      <c r="J1412" s="1">
        <v>5</v>
      </c>
      <c r="K1412" s="6">
        <f>ROUNDUP(K494*最重要的表!$J$40,0)</f>
        <v>10039</v>
      </c>
      <c r="L1412" s="7">
        <f>ROUNDUP(L494*最重要的表!$J$40,0)</f>
        <v>603</v>
      </c>
      <c r="M1412" s="8">
        <f>ROUNDUP(M494*最重要的表!$J$40,0)</f>
        <v>483</v>
      </c>
      <c r="N1412" s="6">
        <f>ROUNDUP(N494*最重要的表!$J$40,0)</f>
        <v>211</v>
      </c>
      <c r="O1412" s="7">
        <f>ROUNDUP(O494*最重要的表!$J$40,0)</f>
        <v>13</v>
      </c>
      <c r="P1412" s="8">
        <f>ROUNDUP(P494*最重要的表!$J$40,0)</f>
        <v>11</v>
      </c>
      <c r="Q1412" s="24">
        <f t="shared" si="108"/>
        <v>26708</v>
      </c>
      <c r="R1412" s="24">
        <f t="shared" si="109"/>
        <v>1630</v>
      </c>
      <c r="S1412" s="24">
        <f t="shared" si="110"/>
        <v>1352</v>
      </c>
      <c r="T1412" s="1">
        <v>1000</v>
      </c>
      <c r="U1412" s="1">
        <v>0</v>
      </c>
      <c r="V1412" s="1">
        <v>100000</v>
      </c>
    </row>
    <row r="1413" spans="1:22" x14ac:dyDescent="0.25">
      <c r="A1413" s="1">
        <f t="shared" si="111"/>
        <v>51324</v>
      </c>
      <c r="B1413" s="1">
        <v>5</v>
      </c>
      <c r="C1413" s="1" t="s">
        <v>178</v>
      </c>
      <c r="D1413" s="1">
        <v>10</v>
      </c>
      <c r="E1413" s="1" t="s">
        <v>51</v>
      </c>
      <c r="F1413" s="1">
        <v>5</v>
      </c>
      <c r="G1413" s="1">
        <v>1</v>
      </c>
      <c r="H1413" s="1">
        <v>0</v>
      </c>
      <c r="I1413" s="1">
        <v>20</v>
      </c>
      <c r="J1413" s="1">
        <v>5</v>
      </c>
      <c r="K1413" s="6">
        <f>ROUNDUP(K495*最重要的表!$J$40,0)</f>
        <v>12517</v>
      </c>
      <c r="L1413" s="7">
        <f>ROUNDUP(L495*最重要的表!$J$40,0)</f>
        <v>751</v>
      </c>
      <c r="M1413" s="8">
        <f>ROUNDUP(M495*最重要的表!$J$40,0)</f>
        <v>602</v>
      </c>
      <c r="N1413" s="6">
        <f>ROUNDUP(N495*最重要的表!$J$40,0)</f>
        <v>232</v>
      </c>
      <c r="O1413" s="7">
        <f>ROUNDUP(O495*最重要的表!$J$40,0)</f>
        <v>14</v>
      </c>
      <c r="P1413" s="8">
        <f>ROUNDUP(P495*最重要的表!$J$40,0)</f>
        <v>12</v>
      </c>
      <c r="Q1413" s="6">
        <f t="shared" si="108"/>
        <v>30845</v>
      </c>
      <c r="R1413" s="7">
        <f t="shared" si="109"/>
        <v>1857</v>
      </c>
      <c r="S1413" s="8">
        <f t="shared" si="110"/>
        <v>1550</v>
      </c>
      <c r="T1413" s="6">
        <v>1500</v>
      </c>
      <c r="U1413" s="7">
        <v>0</v>
      </c>
      <c r="V1413" s="8">
        <v>140000</v>
      </c>
    </row>
    <row r="1414" spans="1:22" x14ac:dyDescent="0.25">
      <c r="A1414" s="1">
        <f t="shared" si="111"/>
        <v>51325</v>
      </c>
      <c r="B1414" s="1">
        <v>5</v>
      </c>
      <c r="C1414" s="1" t="s">
        <v>178</v>
      </c>
      <c r="D1414" s="1">
        <v>10</v>
      </c>
      <c r="E1414" s="1" t="s">
        <v>375</v>
      </c>
      <c r="F1414" s="1">
        <v>6</v>
      </c>
      <c r="G1414" s="1">
        <v>1</v>
      </c>
      <c r="H1414" s="1">
        <v>1</v>
      </c>
      <c r="I1414" s="1">
        <v>20</v>
      </c>
      <c r="J1414" s="1">
        <v>5</v>
      </c>
      <c r="K1414" s="6">
        <f>ROUNDUP(K496*最重要的表!$J$40,0)</f>
        <v>14029</v>
      </c>
      <c r="L1414" s="7">
        <f>ROUNDUP(L496*最重要的表!$J$40,0)</f>
        <v>842</v>
      </c>
      <c r="M1414" s="8">
        <f>ROUNDUP(M496*最重要的表!$J$40,0)</f>
        <v>675</v>
      </c>
      <c r="N1414" s="6">
        <f>ROUNDUP(N496*最重要的表!$J$40,0)</f>
        <v>274</v>
      </c>
      <c r="O1414" s="7">
        <f>ROUNDUP(O496*最重要的表!$J$40,0)</f>
        <v>17</v>
      </c>
      <c r="P1414" s="8">
        <f>ROUNDUP(P496*最重要的表!$J$40,0)</f>
        <v>14</v>
      </c>
      <c r="Q1414" s="1">
        <f t="shared" si="108"/>
        <v>35675</v>
      </c>
      <c r="R1414" s="1">
        <f t="shared" si="109"/>
        <v>2185</v>
      </c>
      <c r="S1414" s="1">
        <f t="shared" si="110"/>
        <v>1781</v>
      </c>
      <c r="T1414" s="1">
        <v>2500</v>
      </c>
      <c r="U1414" s="1">
        <v>0</v>
      </c>
      <c r="V1414" s="1">
        <v>210000</v>
      </c>
    </row>
    <row r="1415" spans="1:22" x14ac:dyDescent="0.25">
      <c r="A1415" s="1">
        <f t="shared" si="111"/>
        <v>51331</v>
      </c>
      <c r="B1415" s="1">
        <v>5</v>
      </c>
      <c r="C1415" s="1" t="s">
        <v>178</v>
      </c>
      <c r="D1415" s="1">
        <v>10</v>
      </c>
      <c r="E1415" s="1" t="s">
        <v>122</v>
      </c>
      <c r="F1415" s="1">
        <v>7</v>
      </c>
      <c r="G1415" s="1">
        <v>1</v>
      </c>
      <c r="H1415" s="1">
        <v>2</v>
      </c>
      <c r="I1415" s="1">
        <v>20</v>
      </c>
      <c r="J1415" s="1">
        <v>5</v>
      </c>
      <c r="K1415" s="6">
        <f>ROUNDUP(K497*最重要的表!$J$40,0)</f>
        <v>15541</v>
      </c>
      <c r="L1415" s="7">
        <f>ROUNDUP(L497*最重要的表!$J$40,0)</f>
        <v>933</v>
      </c>
      <c r="M1415" s="8">
        <f>ROUNDUP(M497*最重要的表!$J$40,0)</f>
        <v>746</v>
      </c>
      <c r="N1415" s="6">
        <f>ROUNDUP(N497*最重要的表!$J$40,0)</f>
        <v>295</v>
      </c>
      <c r="O1415" s="7">
        <f>ROUNDUP(O497*最重要的表!$J$40,0)</f>
        <v>18</v>
      </c>
      <c r="P1415" s="8">
        <f>ROUNDUP(P497*最重要的表!$J$40,0)</f>
        <v>16</v>
      </c>
      <c r="Q1415" s="1">
        <f t="shared" si="108"/>
        <v>38846</v>
      </c>
      <c r="R1415" s="1">
        <f t="shared" si="109"/>
        <v>2355</v>
      </c>
      <c r="S1415" s="1">
        <f t="shared" si="110"/>
        <v>2010</v>
      </c>
      <c r="T1415" s="1">
        <v>3500</v>
      </c>
      <c r="U1415" s="1">
        <v>0</v>
      </c>
      <c r="V1415" s="1">
        <v>270000</v>
      </c>
    </row>
    <row r="1416" spans="1:22" x14ac:dyDescent="0.25">
      <c r="A1416" s="1">
        <f t="shared" si="111"/>
        <v>51332</v>
      </c>
      <c r="B1416" s="1">
        <v>5</v>
      </c>
      <c r="C1416" s="1" t="s">
        <v>178</v>
      </c>
      <c r="D1416" s="1">
        <v>10</v>
      </c>
      <c r="E1416" s="1" t="s">
        <v>123</v>
      </c>
      <c r="F1416" s="1">
        <v>8</v>
      </c>
      <c r="G1416" s="1">
        <v>1</v>
      </c>
      <c r="H1416" s="1">
        <v>3</v>
      </c>
      <c r="I1416" s="1">
        <v>20</v>
      </c>
      <c r="J1416" s="1">
        <v>5</v>
      </c>
      <c r="K1416" s="6">
        <f>ROUNDUP(K498*最重要的表!$J$40,0)</f>
        <v>17053</v>
      </c>
      <c r="L1416" s="7">
        <f>ROUNDUP(L498*最重要的表!$J$40,0)</f>
        <v>1024</v>
      </c>
      <c r="M1416" s="8">
        <f>ROUNDUP(M498*最重要的表!$J$40,0)</f>
        <v>819</v>
      </c>
      <c r="N1416" s="6">
        <f>ROUNDUP(N498*最重要的表!$J$40,0)</f>
        <v>337</v>
      </c>
      <c r="O1416" s="7">
        <f>ROUNDUP(O498*最重要的表!$J$40,0)</f>
        <v>21</v>
      </c>
      <c r="P1416" s="8">
        <f>ROUNDUP(P498*最重要的表!$J$40,0)</f>
        <v>17</v>
      </c>
      <c r="Q1416" s="1">
        <f t="shared" si="108"/>
        <v>43676</v>
      </c>
      <c r="R1416" s="1">
        <f t="shared" si="109"/>
        <v>2683</v>
      </c>
      <c r="S1416" s="1">
        <f t="shared" si="110"/>
        <v>2162</v>
      </c>
      <c r="T1416" s="1">
        <v>5000</v>
      </c>
      <c r="U1416" s="1">
        <v>0</v>
      </c>
      <c r="V1416" s="1">
        <v>360000</v>
      </c>
    </row>
    <row r="1417" spans="1:22" x14ac:dyDescent="0.25">
      <c r="A1417" s="1">
        <f t="shared" si="111"/>
        <v>51333</v>
      </c>
      <c r="B1417" s="1">
        <v>5</v>
      </c>
      <c r="C1417" s="1" t="s">
        <v>178</v>
      </c>
      <c r="D1417" s="1">
        <v>10</v>
      </c>
      <c r="E1417" s="1" t="s">
        <v>124</v>
      </c>
      <c r="F1417" s="1">
        <v>9</v>
      </c>
      <c r="G1417" s="1">
        <v>1</v>
      </c>
      <c r="H1417" s="1">
        <v>4</v>
      </c>
      <c r="I1417" s="1">
        <v>30</v>
      </c>
      <c r="J1417" s="1">
        <v>15</v>
      </c>
      <c r="K1417" s="6">
        <f>ROUNDUP(K499*最重要的表!$J$40,0)</f>
        <v>18565</v>
      </c>
      <c r="L1417" s="7">
        <f>ROUNDUP(L499*最重要的表!$J$40,0)</f>
        <v>1114</v>
      </c>
      <c r="M1417" s="8">
        <f>ROUNDUP(M499*最重要的表!$J$40,0)</f>
        <v>893</v>
      </c>
      <c r="N1417" s="6">
        <f>ROUNDUP(N499*最重要的表!$J$40,0)</f>
        <v>358</v>
      </c>
      <c r="O1417" s="7">
        <f>ROUNDUP(O499*最重要的表!$J$40,0)</f>
        <v>22</v>
      </c>
      <c r="P1417" s="8">
        <f>ROUNDUP(P499*最重要的表!$J$40,0)</f>
        <v>18</v>
      </c>
      <c r="Q1417" s="1">
        <f t="shared" si="108"/>
        <v>46847</v>
      </c>
      <c r="R1417" s="1">
        <f t="shared" si="109"/>
        <v>2852</v>
      </c>
      <c r="S1417" s="1">
        <f t="shared" si="110"/>
        <v>2315</v>
      </c>
      <c r="T1417" s="1">
        <v>6500</v>
      </c>
      <c r="U1417" s="1">
        <v>0</v>
      </c>
      <c r="V1417" s="1">
        <v>450000</v>
      </c>
    </row>
    <row r="1418" spans="1:22" x14ac:dyDescent="0.25">
      <c r="A1418" s="1">
        <f t="shared" si="111"/>
        <v>51334</v>
      </c>
      <c r="B1418" s="1">
        <v>5</v>
      </c>
      <c r="C1418" s="1" t="s">
        <v>178</v>
      </c>
      <c r="D1418" s="1">
        <v>10</v>
      </c>
      <c r="E1418" s="1" t="s">
        <v>52</v>
      </c>
      <c r="F1418" s="1">
        <v>10</v>
      </c>
      <c r="G1418" s="1">
        <v>2</v>
      </c>
      <c r="H1418" s="1">
        <v>0</v>
      </c>
      <c r="I1418" s="1">
        <v>30</v>
      </c>
      <c r="J1418" s="1">
        <v>15</v>
      </c>
      <c r="K1418" s="6">
        <f>ROUNDUP(K500*最重要的表!$J$40,0)</f>
        <v>22534</v>
      </c>
      <c r="L1418" s="7">
        <f>ROUNDUP(L500*最重要的表!$J$40,0)</f>
        <v>1352</v>
      </c>
      <c r="M1418" s="8">
        <f>ROUNDUP(M500*最重要的表!$J$40,0)</f>
        <v>1083</v>
      </c>
      <c r="N1418" s="6">
        <f>ROUNDUP(N500*最重要的表!$J$40,0)</f>
        <v>421</v>
      </c>
      <c r="O1418" s="7">
        <f>ROUNDUP(O500*最重要的表!$J$40,0)</f>
        <v>26</v>
      </c>
      <c r="P1418" s="8">
        <f>ROUNDUP(P500*最重要的表!$J$40,0)</f>
        <v>21</v>
      </c>
      <c r="Q1418" s="6">
        <f t="shared" si="108"/>
        <v>55793</v>
      </c>
      <c r="R1418" s="7">
        <f t="shared" si="109"/>
        <v>3406</v>
      </c>
      <c r="S1418" s="8">
        <f t="shared" si="110"/>
        <v>2742</v>
      </c>
      <c r="T1418" s="6">
        <v>7500</v>
      </c>
      <c r="U1418" s="7">
        <v>0</v>
      </c>
      <c r="V1418" s="8">
        <v>580000</v>
      </c>
    </row>
    <row r="1419" spans="1:22" x14ac:dyDescent="0.25">
      <c r="A1419" s="1">
        <f t="shared" si="111"/>
        <v>51335</v>
      </c>
      <c r="B1419" s="1">
        <v>5</v>
      </c>
      <c r="C1419" s="1" t="s">
        <v>178</v>
      </c>
      <c r="D1419" s="1">
        <v>10</v>
      </c>
      <c r="E1419" s="1" t="s">
        <v>376</v>
      </c>
      <c r="F1419" s="1">
        <v>11</v>
      </c>
      <c r="G1419" s="1">
        <v>2</v>
      </c>
      <c r="H1419" s="1">
        <v>1</v>
      </c>
      <c r="I1419" s="1">
        <v>30</v>
      </c>
      <c r="J1419" s="1">
        <v>15</v>
      </c>
      <c r="K1419" s="6">
        <f>ROUNDUP(K501*最重要的表!$J$40,0)</f>
        <v>24570</v>
      </c>
      <c r="L1419" s="7">
        <f>ROUNDUP(L501*最重要的表!$J$40,0)</f>
        <v>1475</v>
      </c>
      <c r="M1419" s="8">
        <f>ROUNDUP(M501*最重要的表!$J$40,0)</f>
        <v>1180</v>
      </c>
      <c r="N1419" s="6">
        <f>ROUNDUP(N501*最重要的表!$J$40,0)</f>
        <v>463</v>
      </c>
      <c r="O1419" s="7">
        <f>ROUNDUP(O501*最重要的表!$J$40,0)</f>
        <v>28</v>
      </c>
      <c r="P1419" s="8">
        <f>ROUNDUP(P501*最重要的表!$J$40,0)</f>
        <v>23</v>
      </c>
      <c r="Q1419" s="1">
        <f t="shared" si="108"/>
        <v>61147</v>
      </c>
      <c r="R1419" s="1">
        <f t="shared" si="109"/>
        <v>3687</v>
      </c>
      <c r="S1419" s="1">
        <f t="shared" si="110"/>
        <v>2997</v>
      </c>
      <c r="T1419" s="1">
        <v>8500</v>
      </c>
      <c r="U1419" s="1">
        <v>0</v>
      </c>
      <c r="V1419" s="1">
        <v>730000</v>
      </c>
    </row>
    <row r="1420" spans="1:22" x14ac:dyDescent="0.25">
      <c r="A1420" s="1">
        <f t="shared" si="111"/>
        <v>51341</v>
      </c>
      <c r="B1420" s="1">
        <v>5</v>
      </c>
      <c r="C1420" s="1" t="s">
        <v>178</v>
      </c>
      <c r="D1420" s="1">
        <v>10</v>
      </c>
      <c r="E1420" s="1" t="s">
        <v>126</v>
      </c>
      <c r="F1420" s="1">
        <v>12</v>
      </c>
      <c r="G1420" s="1">
        <v>2</v>
      </c>
      <c r="H1420" s="1">
        <v>2</v>
      </c>
      <c r="I1420" s="1">
        <v>30</v>
      </c>
      <c r="J1420" s="1">
        <v>15</v>
      </c>
      <c r="K1420" s="6">
        <f>ROUNDUP(K502*最重要的表!$J$40,0)</f>
        <v>26608</v>
      </c>
      <c r="L1420" s="7">
        <f>ROUNDUP(L502*最重要的表!$J$40,0)</f>
        <v>1597</v>
      </c>
      <c r="M1420" s="8">
        <f>ROUNDUP(M502*最重要的表!$J$40,0)</f>
        <v>1278</v>
      </c>
      <c r="N1420" s="6">
        <f>ROUNDUP(N502*最重要的表!$J$40,0)</f>
        <v>526</v>
      </c>
      <c r="O1420" s="7">
        <f>ROUNDUP(O502*最重要的表!$J$40,0)</f>
        <v>32</v>
      </c>
      <c r="P1420" s="8">
        <f>ROUNDUP(P502*最重要的表!$J$40,0)</f>
        <v>26</v>
      </c>
      <c r="Q1420" s="1">
        <f t="shared" si="108"/>
        <v>68162</v>
      </c>
      <c r="R1420" s="1">
        <f t="shared" si="109"/>
        <v>4125</v>
      </c>
      <c r="S1420" s="1">
        <f t="shared" si="110"/>
        <v>3332</v>
      </c>
      <c r="T1420" s="1">
        <v>9000</v>
      </c>
      <c r="U1420" s="1">
        <v>0</v>
      </c>
      <c r="V1420" s="1">
        <v>870000</v>
      </c>
    </row>
    <row r="1421" spans="1:22" x14ac:dyDescent="0.25">
      <c r="A1421" s="1">
        <f t="shared" si="111"/>
        <v>51342</v>
      </c>
      <c r="B1421" s="1">
        <v>5</v>
      </c>
      <c r="C1421" s="1" t="s">
        <v>178</v>
      </c>
      <c r="D1421" s="1">
        <v>10</v>
      </c>
      <c r="E1421" s="1" t="s">
        <v>127</v>
      </c>
      <c r="F1421" s="1">
        <v>13</v>
      </c>
      <c r="G1421" s="1">
        <v>2</v>
      </c>
      <c r="H1421" s="1">
        <v>3</v>
      </c>
      <c r="I1421" s="1">
        <v>30</v>
      </c>
      <c r="J1421" s="1">
        <v>15</v>
      </c>
      <c r="K1421" s="6">
        <f>ROUNDUP(K503*最重要的表!$J$40,0)</f>
        <v>28645</v>
      </c>
      <c r="L1421" s="7">
        <f>ROUNDUP(L503*最重要的表!$J$40,0)</f>
        <v>1719</v>
      </c>
      <c r="M1421" s="8">
        <f>ROUNDUP(M503*最重要的表!$J$40,0)</f>
        <v>1376</v>
      </c>
      <c r="N1421" s="6">
        <f>ROUNDUP(N503*最重要的表!$J$40,0)</f>
        <v>567</v>
      </c>
      <c r="O1421" s="7">
        <f>ROUNDUP(O503*最重要的表!$J$40,0)</f>
        <v>35</v>
      </c>
      <c r="P1421" s="8">
        <f>ROUNDUP(P503*最重要的表!$J$40,0)</f>
        <v>28</v>
      </c>
      <c r="Q1421" s="1">
        <f t="shared" si="108"/>
        <v>73438</v>
      </c>
      <c r="R1421" s="1">
        <f t="shared" si="109"/>
        <v>4484</v>
      </c>
      <c r="S1421" s="1">
        <f t="shared" si="110"/>
        <v>3588</v>
      </c>
      <c r="T1421" s="1">
        <v>10000</v>
      </c>
      <c r="U1421" s="1">
        <v>0</v>
      </c>
      <c r="V1421" s="1">
        <v>1050000</v>
      </c>
    </row>
    <row r="1422" spans="1:22" x14ac:dyDescent="0.25">
      <c r="A1422" s="1">
        <f t="shared" si="111"/>
        <v>51343</v>
      </c>
      <c r="B1422" s="1">
        <v>5</v>
      </c>
      <c r="C1422" s="1" t="s">
        <v>178</v>
      </c>
      <c r="D1422" s="1">
        <v>10</v>
      </c>
      <c r="E1422" s="1" t="s">
        <v>128</v>
      </c>
      <c r="F1422" s="1">
        <v>14</v>
      </c>
      <c r="G1422" s="1">
        <v>2</v>
      </c>
      <c r="H1422" s="1">
        <v>4</v>
      </c>
      <c r="I1422" s="1">
        <v>40</v>
      </c>
      <c r="J1422" s="1">
        <v>35</v>
      </c>
      <c r="K1422" s="6">
        <f>ROUNDUP(K504*最重要的表!$J$40,0)</f>
        <v>30681</v>
      </c>
      <c r="L1422" s="7">
        <f>ROUNDUP(L504*最重要的表!$J$40,0)</f>
        <v>1841</v>
      </c>
      <c r="M1422" s="8">
        <f>ROUNDUP(M504*最重要的表!$J$40,0)</f>
        <v>1473</v>
      </c>
      <c r="N1422" s="6">
        <f>ROUNDUP(N504*最重要的表!$J$40,0)</f>
        <v>610</v>
      </c>
      <c r="O1422" s="7">
        <f>ROUNDUP(O504*最重要的表!$J$40,0)</f>
        <v>37</v>
      </c>
      <c r="P1422" s="8">
        <f>ROUNDUP(P504*最重要的表!$J$40,0)</f>
        <v>31</v>
      </c>
      <c r="Q1422" s="1">
        <f t="shared" si="108"/>
        <v>78871</v>
      </c>
      <c r="R1422" s="1">
        <f t="shared" si="109"/>
        <v>4764</v>
      </c>
      <c r="S1422" s="1">
        <f t="shared" si="110"/>
        <v>3922</v>
      </c>
      <c r="T1422" s="1">
        <v>11500</v>
      </c>
      <c r="U1422" s="1">
        <v>0</v>
      </c>
      <c r="V1422" s="1">
        <v>1270000</v>
      </c>
    </row>
    <row r="1423" spans="1:22" x14ac:dyDescent="0.25">
      <c r="A1423" s="1">
        <f t="shared" si="111"/>
        <v>51344</v>
      </c>
      <c r="B1423" s="1">
        <v>5</v>
      </c>
      <c r="C1423" s="1" t="s">
        <v>178</v>
      </c>
      <c r="D1423" s="1">
        <v>10</v>
      </c>
      <c r="E1423" s="1" t="s">
        <v>53</v>
      </c>
      <c r="F1423" s="1">
        <v>15</v>
      </c>
      <c r="G1423" s="1">
        <v>3</v>
      </c>
      <c r="H1423" s="1">
        <v>0</v>
      </c>
      <c r="I1423" s="1">
        <v>40</v>
      </c>
      <c r="J1423" s="1">
        <v>35</v>
      </c>
      <c r="K1423" s="6">
        <f>ROUNDUP(K505*最重要的表!$J$40,0)</f>
        <v>36058</v>
      </c>
      <c r="L1423" s="7">
        <f>ROUNDUP(L505*最重要的表!$J$40,0)</f>
        <v>2164</v>
      </c>
      <c r="M1423" s="8">
        <f>ROUNDUP(M505*最重要的表!$J$40,0)</f>
        <v>1732</v>
      </c>
      <c r="N1423" s="6">
        <f>ROUNDUP(N505*最重要的表!$J$40,0)</f>
        <v>693</v>
      </c>
      <c r="O1423" s="7">
        <f>ROUNDUP(O505*最重要的表!$J$40,0)</f>
        <v>42</v>
      </c>
      <c r="P1423" s="8">
        <f>ROUNDUP(P505*最重要的表!$J$40,0)</f>
        <v>35</v>
      </c>
      <c r="Q1423" s="6">
        <f t="shared" si="108"/>
        <v>90805</v>
      </c>
      <c r="R1423" s="7">
        <f t="shared" si="109"/>
        <v>5482</v>
      </c>
      <c r="S1423" s="8">
        <f t="shared" si="110"/>
        <v>4497</v>
      </c>
      <c r="T1423" s="6">
        <v>13500</v>
      </c>
      <c r="U1423" s="7">
        <v>0</v>
      </c>
      <c r="V1423" s="8">
        <v>1500000</v>
      </c>
    </row>
    <row r="1424" spans="1:22" x14ac:dyDescent="0.25">
      <c r="A1424" s="1">
        <f t="shared" si="111"/>
        <v>51345</v>
      </c>
      <c r="B1424" s="1">
        <v>5</v>
      </c>
      <c r="C1424" s="1" t="s">
        <v>178</v>
      </c>
      <c r="D1424" s="1">
        <v>10</v>
      </c>
      <c r="E1424" s="1" t="s">
        <v>226</v>
      </c>
      <c r="F1424" s="1">
        <v>16</v>
      </c>
      <c r="G1424" s="1">
        <v>3</v>
      </c>
      <c r="H1424" s="1">
        <v>1</v>
      </c>
      <c r="I1424" s="1">
        <v>40</v>
      </c>
      <c r="J1424" s="1">
        <v>35</v>
      </c>
      <c r="K1424" s="6">
        <f>ROUNDUP(K506*最重要的表!$J$40,0)</f>
        <v>37696</v>
      </c>
      <c r="L1424" s="7">
        <f>ROUNDUP(L506*最重要的表!$J$40,0)</f>
        <v>2262</v>
      </c>
      <c r="M1424" s="8">
        <f>ROUNDUP(M506*最重要的表!$J$40,0)</f>
        <v>1810</v>
      </c>
      <c r="N1424" s="6">
        <f>ROUNDUP(N506*最重要的表!$J$40,0)</f>
        <v>736</v>
      </c>
      <c r="O1424" s="7">
        <f>ROUNDUP(O506*最重要的表!$J$40,0)</f>
        <v>45</v>
      </c>
      <c r="P1424" s="8">
        <f>ROUNDUP(P506*最重要的表!$J$40,0)</f>
        <v>36</v>
      </c>
      <c r="Q1424" s="1">
        <f t="shared" si="108"/>
        <v>95840</v>
      </c>
      <c r="R1424" s="1">
        <f t="shared" si="109"/>
        <v>5817</v>
      </c>
      <c r="S1424" s="1">
        <f t="shared" si="110"/>
        <v>4654</v>
      </c>
      <c r="T1424" s="1">
        <v>15000</v>
      </c>
      <c r="U1424" s="1">
        <v>0</v>
      </c>
      <c r="V1424" s="1">
        <v>1760000</v>
      </c>
    </row>
    <row r="1425" spans="1:22" x14ac:dyDescent="0.25">
      <c r="A1425" s="1">
        <f t="shared" si="111"/>
        <v>51351</v>
      </c>
      <c r="B1425" s="1">
        <v>5</v>
      </c>
      <c r="C1425" s="1" t="s">
        <v>178</v>
      </c>
      <c r="D1425" s="1">
        <v>10</v>
      </c>
      <c r="E1425" s="1" t="s">
        <v>227</v>
      </c>
      <c r="F1425" s="1">
        <v>17</v>
      </c>
      <c r="G1425" s="1">
        <v>3</v>
      </c>
      <c r="H1425" s="1">
        <v>2</v>
      </c>
      <c r="I1425" s="1">
        <v>40</v>
      </c>
      <c r="J1425" s="1">
        <v>35</v>
      </c>
      <c r="K1425" s="6">
        <f>ROUNDUP(K507*最重要的表!$J$40,0)</f>
        <v>39334</v>
      </c>
      <c r="L1425" s="7">
        <f>ROUNDUP(L507*最重要的表!$J$40,0)</f>
        <v>2360</v>
      </c>
      <c r="M1425" s="8">
        <f>ROUNDUP(M507*最重要的表!$J$40,0)</f>
        <v>1889</v>
      </c>
      <c r="N1425" s="6">
        <f>ROUNDUP(N507*最重要的表!$J$40,0)</f>
        <v>778</v>
      </c>
      <c r="O1425" s="7">
        <f>ROUNDUP(O507*最重要的表!$J$40,0)</f>
        <v>47</v>
      </c>
      <c r="P1425" s="8">
        <f>ROUNDUP(P507*最重要的表!$J$40,0)</f>
        <v>38</v>
      </c>
      <c r="Q1425" s="1">
        <f t="shared" si="108"/>
        <v>100796</v>
      </c>
      <c r="R1425" s="1">
        <f t="shared" si="109"/>
        <v>6073</v>
      </c>
      <c r="S1425" s="1">
        <f t="shared" si="110"/>
        <v>4891</v>
      </c>
      <c r="T1425" s="1">
        <v>17000</v>
      </c>
      <c r="U1425" s="1">
        <v>0</v>
      </c>
      <c r="V1425" s="1">
        <v>2000000</v>
      </c>
    </row>
    <row r="1426" spans="1:22" x14ac:dyDescent="0.25">
      <c r="A1426" s="1">
        <f t="shared" si="111"/>
        <v>51352</v>
      </c>
      <c r="B1426" s="1">
        <v>5</v>
      </c>
      <c r="C1426" s="1" t="s">
        <v>178</v>
      </c>
      <c r="D1426" s="1">
        <v>10</v>
      </c>
      <c r="E1426" s="1" t="s">
        <v>228</v>
      </c>
      <c r="F1426" s="1">
        <v>18</v>
      </c>
      <c r="G1426" s="1">
        <v>3</v>
      </c>
      <c r="H1426" s="1">
        <v>3</v>
      </c>
      <c r="I1426" s="1">
        <v>40</v>
      </c>
      <c r="J1426" s="1">
        <v>35</v>
      </c>
      <c r="K1426" s="6">
        <f>ROUNDUP(K508*最重要的表!$J$40,0)</f>
        <v>40972</v>
      </c>
      <c r="L1426" s="7">
        <f>ROUNDUP(L508*最重要的表!$J$40,0)</f>
        <v>2459</v>
      </c>
      <c r="M1426" s="8">
        <f>ROUNDUP(M508*最重要的表!$J$40,0)</f>
        <v>1967</v>
      </c>
      <c r="N1426" s="6">
        <f>ROUNDUP(N508*最重要的表!$J$40,0)</f>
        <v>819</v>
      </c>
      <c r="O1426" s="7">
        <f>ROUNDUP(O508*最重要的表!$J$40,0)</f>
        <v>50</v>
      </c>
      <c r="P1426" s="8">
        <f>ROUNDUP(P508*最重要的表!$J$40,0)</f>
        <v>41</v>
      </c>
      <c r="Q1426" s="1">
        <f t="shared" si="108"/>
        <v>105673</v>
      </c>
      <c r="R1426" s="1">
        <f t="shared" si="109"/>
        <v>6409</v>
      </c>
      <c r="S1426" s="1">
        <f t="shared" si="110"/>
        <v>5206</v>
      </c>
      <c r="T1426" s="1">
        <v>18500</v>
      </c>
      <c r="U1426" s="1">
        <v>0</v>
      </c>
      <c r="V1426" s="1">
        <v>2300000</v>
      </c>
    </row>
    <row r="1427" spans="1:22" x14ac:dyDescent="0.25">
      <c r="A1427" s="1">
        <f t="shared" si="111"/>
        <v>51353</v>
      </c>
      <c r="B1427" s="1">
        <v>5</v>
      </c>
      <c r="C1427" s="1" t="s">
        <v>178</v>
      </c>
      <c r="D1427" s="1">
        <v>10</v>
      </c>
      <c r="E1427" s="1" t="s">
        <v>229</v>
      </c>
      <c r="F1427" s="1">
        <v>19</v>
      </c>
      <c r="G1427" s="1">
        <v>3</v>
      </c>
      <c r="H1427" s="1">
        <v>4</v>
      </c>
      <c r="I1427" s="1">
        <v>50</v>
      </c>
      <c r="J1427" s="1">
        <v>45</v>
      </c>
      <c r="K1427" s="6">
        <f>ROUNDUP(K509*最重要的表!$J$40,0)</f>
        <v>42610</v>
      </c>
      <c r="L1427" s="7">
        <f>ROUNDUP(L509*最重要的表!$J$40,0)</f>
        <v>2557</v>
      </c>
      <c r="M1427" s="8">
        <f>ROUNDUP(M509*最重要的表!$J$40,0)</f>
        <v>2047</v>
      </c>
      <c r="N1427" s="6">
        <f>ROUNDUP(N509*最重要的表!$J$40,0)</f>
        <v>862</v>
      </c>
      <c r="O1427" s="7">
        <f>ROUNDUP(O509*最重要的表!$J$40,0)</f>
        <v>52</v>
      </c>
      <c r="P1427" s="8">
        <f>ROUNDUP(P509*最重要的表!$J$40,0)</f>
        <v>42</v>
      </c>
      <c r="Q1427" s="1">
        <f t="shared" si="108"/>
        <v>110708</v>
      </c>
      <c r="R1427" s="1">
        <f t="shared" si="109"/>
        <v>6665</v>
      </c>
      <c r="S1427" s="1">
        <f t="shared" si="110"/>
        <v>5365</v>
      </c>
      <c r="T1427" s="1">
        <v>21000</v>
      </c>
      <c r="U1427" s="1">
        <v>0</v>
      </c>
      <c r="V1427" s="1">
        <v>2600000</v>
      </c>
    </row>
    <row r="1428" spans="1:22" x14ac:dyDescent="0.25">
      <c r="A1428" s="1">
        <f t="shared" si="111"/>
        <v>51354</v>
      </c>
      <c r="B1428" s="1">
        <v>5</v>
      </c>
      <c r="C1428" s="1" t="s">
        <v>178</v>
      </c>
      <c r="D1428" s="1">
        <v>10</v>
      </c>
      <c r="E1428" s="1" t="s">
        <v>230</v>
      </c>
      <c r="F1428" s="1">
        <v>20</v>
      </c>
      <c r="G1428" s="1">
        <v>4</v>
      </c>
      <c r="H1428" s="1">
        <v>0</v>
      </c>
      <c r="I1428" s="1">
        <v>50</v>
      </c>
      <c r="J1428" s="1">
        <v>45</v>
      </c>
      <c r="K1428" s="6">
        <f>ROUNDUP(K510*最重要的表!$J$40,0)</f>
        <v>46872</v>
      </c>
      <c r="L1428" s="7">
        <f>ROUNDUP(L510*最重要的表!$J$40,0)</f>
        <v>2813</v>
      </c>
      <c r="M1428" s="8">
        <f>ROUNDUP(M510*最重要的表!$J$40,0)</f>
        <v>2251</v>
      </c>
      <c r="N1428" s="6">
        <f>ROUNDUP(N510*最重要的表!$J$40,0)</f>
        <v>904</v>
      </c>
      <c r="O1428" s="7">
        <f>ROUNDUP(O510*最重要的表!$J$40,0)</f>
        <v>55</v>
      </c>
      <c r="P1428" s="8">
        <f>ROUNDUP(P510*最重要的表!$J$40,0)</f>
        <v>45</v>
      </c>
      <c r="Q1428" s="6">
        <f t="shared" si="108"/>
        <v>118288</v>
      </c>
      <c r="R1428" s="7">
        <f t="shared" si="109"/>
        <v>7158</v>
      </c>
      <c r="S1428" s="8">
        <f t="shared" si="110"/>
        <v>5806</v>
      </c>
      <c r="T1428" s="6">
        <v>23500</v>
      </c>
      <c r="U1428" s="7">
        <v>0</v>
      </c>
      <c r="V1428" s="8">
        <v>2900000</v>
      </c>
    </row>
    <row r="1429" spans="1:22" x14ac:dyDescent="0.25">
      <c r="A1429" s="1">
        <f t="shared" si="111"/>
        <v>51355</v>
      </c>
      <c r="B1429" s="1">
        <v>5</v>
      </c>
      <c r="C1429" s="1" t="s">
        <v>178</v>
      </c>
      <c r="D1429" s="1">
        <v>10</v>
      </c>
      <c r="E1429" s="1" t="s">
        <v>231</v>
      </c>
      <c r="F1429" s="1">
        <v>21</v>
      </c>
      <c r="G1429" s="1">
        <v>4</v>
      </c>
      <c r="H1429" s="1">
        <v>1</v>
      </c>
      <c r="I1429" s="1">
        <v>50</v>
      </c>
      <c r="J1429" s="1">
        <v>45</v>
      </c>
      <c r="K1429" s="6">
        <f>ROUNDUP(K511*最重要的表!$J$40,0)</f>
        <v>48994</v>
      </c>
      <c r="L1429" s="7">
        <f>ROUNDUP(L511*最重要的表!$J$40,0)</f>
        <v>2940</v>
      </c>
      <c r="M1429" s="8">
        <f>ROUNDUP(M511*最重要的表!$J$40,0)</f>
        <v>2353</v>
      </c>
      <c r="N1429" s="6">
        <f>ROUNDUP(N511*最重要的表!$J$40,0)</f>
        <v>945</v>
      </c>
      <c r="O1429" s="7">
        <f>ROUNDUP(O511*最重要的表!$J$40,0)</f>
        <v>57</v>
      </c>
      <c r="P1429" s="8">
        <f>ROUNDUP(P511*最重要的表!$J$40,0)</f>
        <v>46</v>
      </c>
      <c r="Q1429" s="1">
        <f t="shared" si="108"/>
        <v>123649</v>
      </c>
      <c r="R1429" s="1">
        <f t="shared" si="109"/>
        <v>7443</v>
      </c>
      <c r="S1429" s="1">
        <f t="shared" si="110"/>
        <v>5987</v>
      </c>
      <c r="T1429" s="1">
        <v>26000</v>
      </c>
      <c r="U1429" s="1">
        <v>0</v>
      </c>
      <c r="V1429" s="1">
        <v>3200000</v>
      </c>
    </row>
    <row r="1430" spans="1:22" x14ac:dyDescent="0.25">
      <c r="A1430" s="1">
        <f t="shared" si="111"/>
        <v>51361</v>
      </c>
      <c r="B1430" s="1">
        <v>5</v>
      </c>
      <c r="C1430" s="1" t="s">
        <v>178</v>
      </c>
      <c r="D1430" s="1">
        <v>10</v>
      </c>
      <c r="E1430" s="1" t="s">
        <v>232</v>
      </c>
      <c r="F1430" s="1">
        <v>22</v>
      </c>
      <c r="G1430" s="1">
        <v>4</v>
      </c>
      <c r="H1430" s="1">
        <v>2</v>
      </c>
      <c r="I1430" s="1">
        <v>50</v>
      </c>
      <c r="J1430" s="1">
        <v>45</v>
      </c>
      <c r="K1430" s="6">
        <f>ROUNDUP(K512*最重要的表!$J$40,0)</f>
        <v>51115</v>
      </c>
      <c r="L1430" s="7">
        <f>ROUNDUP(L512*最重要的表!$J$40,0)</f>
        <v>3067</v>
      </c>
      <c r="M1430" s="8">
        <f>ROUNDUP(M512*最重要的表!$J$40,0)</f>
        <v>2455</v>
      </c>
      <c r="N1430" s="6">
        <f>ROUNDUP(N512*最重要的表!$J$40,0)</f>
        <v>988</v>
      </c>
      <c r="O1430" s="7">
        <f>ROUNDUP(O512*最重要的表!$J$40,0)</f>
        <v>60</v>
      </c>
      <c r="P1430" s="8">
        <f>ROUNDUP(P512*最重要的表!$J$40,0)</f>
        <v>48</v>
      </c>
      <c r="Q1430" s="1">
        <f t="shared" si="108"/>
        <v>129167</v>
      </c>
      <c r="R1430" s="1">
        <f t="shared" si="109"/>
        <v>7807</v>
      </c>
      <c r="S1430" s="1">
        <f t="shared" si="110"/>
        <v>6247</v>
      </c>
      <c r="T1430" s="1">
        <v>28500</v>
      </c>
      <c r="U1430" s="1">
        <v>0</v>
      </c>
      <c r="V1430" s="1">
        <v>3600000</v>
      </c>
    </row>
    <row r="1431" spans="1:22" x14ac:dyDescent="0.25">
      <c r="A1431" s="1">
        <f t="shared" si="111"/>
        <v>51362</v>
      </c>
      <c r="B1431" s="1">
        <v>5</v>
      </c>
      <c r="C1431" s="1" t="s">
        <v>178</v>
      </c>
      <c r="D1431" s="1">
        <v>10</v>
      </c>
      <c r="E1431" s="1" t="s">
        <v>233</v>
      </c>
      <c r="F1431" s="1">
        <v>23</v>
      </c>
      <c r="G1431" s="1">
        <v>4</v>
      </c>
      <c r="H1431" s="1">
        <v>3</v>
      </c>
      <c r="I1431" s="1">
        <v>50</v>
      </c>
      <c r="J1431" s="1">
        <v>45</v>
      </c>
      <c r="K1431" s="6">
        <f>ROUNDUP(K513*最重要的表!$J$40,0)</f>
        <v>53235</v>
      </c>
      <c r="L1431" s="7">
        <f>ROUNDUP(L513*最重要的表!$J$40,0)</f>
        <v>3195</v>
      </c>
      <c r="M1431" s="8">
        <f>ROUNDUP(M513*最重要的表!$J$40,0)</f>
        <v>2556</v>
      </c>
      <c r="N1431" s="6">
        <f>ROUNDUP(N513*最重要的表!$J$40,0)</f>
        <v>1030</v>
      </c>
      <c r="O1431" s="7">
        <f>ROUNDUP(O513*最重要的表!$J$40,0)</f>
        <v>62</v>
      </c>
      <c r="P1431" s="8">
        <f>ROUNDUP(P513*最重要的表!$J$40,0)</f>
        <v>51</v>
      </c>
      <c r="Q1431" s="1">
        <f t="shared" si="108"/>
        <v>134605</v>
      </c>
      <c r="R1431" s="1">
        <f t="shared" si="109"/>
        <v>8093</v>
      </c>
      <c r="S1431" s="1">
        <f t="shared" si="110"/>
        <v>6585</v>
      </c>
      <c r="T1431" s="1">
        <v>31000</v>
      </c>
      <c r="U1431" s="1">
        <v>0</v>
      </c>
      <c r="V1431" s="1">
        <v>4000000</v>
      </c>
    </row>
    <row r="1432" spans="1:22" x14ac:dyDescent="0.25">
      <c r="A1432" s="1">
        <f t="shared" si="111"/>
        <v>51363</v>
      </c>
      <c r="B1432" s="1">
        <v>5</v>
      </c>
      <c r="C1432" s="1" t="s">
        <v>178</v>
      </c>
      <c r="D1432" s="1">
        <v>10</v>
      </c>
      <c r="E1432" s="1" t="s">
        <v>234</v>
      </c>
      <c r="F1432" s="1">
        <v>24</v>
      </c>
      <c r="G1432" s="1">
        <v>4</v>
      </c>
      <c r="H1432" s="1">
        <v>4</v>
      </c>
      <c r="I1432" s="1">
        <v>60</v>
      </c>
      <c r="J1432" s="1">
        <v>55</v>
      </c>
      <c r="K1432" s="6">
        <f>ROUNDUP(K514*最重要的表!$J$40,0)</f>
        <v>55357</v>
      </c>
      <c r="L1432" s="7">
        <f>ROUNDUP(L514*最重要的表!$J$40,0)</f>
        <v>3322</v>
      </c>
      <c r="M1432" s="8">
        <f>ROUNDUP(M514*最重要的表!$J$40,0)</f>
        <v>2658</v>
      </c>
      <c r="N1432" s="6">
        <f>ROUNDUP(N514*最重要的表!$J$40,0)</f>
        <v>1071</v>
      </c>
      <c r="O1432" s="7">
        <f>ROUNDUP(O514*最重要的表!$J$40,0)</f>
        <v>65</v>
      </c>
      <c r="P1432" s="8">
        <f>ROUNDUP(P514*最重要的表!$J$40,0)</f>
        <v>52</v>
      </c>
      <c r="Q1432" s="1">
        <f t="shared" si="108"/>
        <v>139966</v>
      </c>
      <c r="R1432" s="1">
        <f t="shared" si="109"/>
        <v>8457</v>
      </c>
      <c r="S1432" s="1">
        <f t="shared" si="110"/>
        <v>6766</v>
      </c>
      <c r="T1432" s="1">
        <v>33500</v>
      </c>
      <c r="U1432" s="1">
        <v>0</v>
      </c>
      <c r="V1432" s="1">
        <v>4400000</v>
      </c>
    </row>
    <row r="1433" spans="1:22" x14ac:dyDescent="0.25">
      <c r="A1433" s="1">
        <f t="shared" si="111"/>
        <v>51364</v>
      </c>
      <c r="B1433" s="1">
        <v>5</v>
      </c>
      <c r="C1433" s="1" t="s">
        <v>178</v>
      </c>
      <c r="D1433" s="1">
        <v>10</v>
      </c>
      <c r="E1433" s="1" t="s">
        <v>235</v>
      </c>
      <c r="F1433" s="1">
        <v>25</v>
      </c>
      <c r="G1433" s="1">
        <v>5</v>
      </c>
      <c r="H1433" s="1">
        <v>0</v>
      </c>
      <c r="I1433" s="1">
        <v>60</v>
      </c>
      <c r="J1433" s="1">
        <v>55</v>
      </c>
      <c r="K1433" s="6">
        <f>ROUNDUP(K515*最重要的表!$J$40,0)</f>
        <v>60943</v>
      </c>
      <c r="L1433" s="7">
        <f>ROUNDUP(L515*最重要的表!$J$40,0)</f>
        <v>3657</v>
      </c>
      <c r="M1433" s="8">
        <f>ROUNDUP(M515*最重要的表!$J$40,0)</f>
        <v>2926</v>
      </c>
      <c r="N1433" s="6">
        <f>ROUNDUP(N515*最重要的表!$J$40,0)</f>
        <v>1177</v>
      </c>
      <c r="O1433" s="7">
        <f>ROUNDUP(O515*最重要的表!$J$40,0)</f>
        <v>71</v>
      </c>
      <c r="P1433" s="8">
        <f>ROUNDUP(P515*最重要的表!$J$40,0)</f>
        <v>57</v>
      </c>
      <c r="Q1433" s="6">
        <f t="shared" si="108"/>
        <v>153926</v>
      </c>
      <c r="R1433" s="7">
        <f t="shared" si="109"/>
        <v>9266</v>
      </c>
      <c r="S1433" s="8">
        <f t="shared" si="110"/>
        <v>7429</v>
      </c>
      <c r="T1433" s="6">
        <v>36000</v>
      </c>
      <c r="U1433" s="7">
        <v>0</v>
      </c>
      <c r="V1433" s="8">
        <v>4800000</v>
      </c>
    </row>
    <row r="1434" spans="1:22" x14ac:dyDescent="0.25">
      <c r="A1434" s="1">
        <f t="shared" si="111"/>
        <v>51365</v>
      </c>
      <c r="B1434" s="1">
        <v>5</v>
      </c>
      <c r="C1434" s="1" t="s">
        <v>178</v>
      </c>
      <c r="D1434" s="1">
        <v>10</v>
      </c>
      <c r="E1434" s="1" t="s">
        <v>236</v>
      </c>
      <c r="F1434" s="1">
        <v>26</v>
      </c>
      <c r="G1434" s="1">
        <v>5</v>
      </c>
      <c r="H1434" s="1">
        <v>1</v>
      </c>
      <c r="I1434" s="1">
        <v>60</v>
      </c>
      <c r="J1434" s="1">
        <v>55</v>
      </c>
      <c r="K1434" s="6">
        <f>ROUNDUP(K516*最重要的表!$J$40,0)</f>
        <v>63693</v>
      </c>
      <c r="L1434" s="7">
        <f>ROUNDUP(L516*最重要的表!$J$40,0)</f>
        <v>3822</v>
      </c>
      <c r="M1434" s="8">
        <f>ROUNDUP(M516*最重要的表!$J$40,0)</f>
        <v>3059</v>
      </c>
      <c r="N1434" s="6">
        <f>ROUNDUP(N516*最重要的表!$J$40,0)</f>
        <v>1240</v>
      </c>
      <c r="O1434" s="7">
        <f>ROUNDUP(O516*最重要的表!$J$40,0)</f>
        <v>75</v>
      </c>
      <c r="P1434" s="8">
        <f>ROUNDUP(P516*最重要的表!$J$40,0)</f>
        <v>61</v>
      </c>
      <c r="Q1434" s="1">
        <f t="shared" si="108"/>
        <v>161653</v>
      </c>
      <c r="R1434" s="1">
        <f t="shared" si="109"/>
        <v>9747</v>
      </c>
      <c r="S1434" s="1">
        <f t="shared" si="110"/>
        <v>7878</v>
      </c>
      <c r="T1434" s="1">
        <v>39000</v>
      </c>
      <c r="U1434" s="1">
        <v>0</v>
      </c>
      <c r="V1434" s="1">
        <v>5200000</v>
      </c>
    </row>
    <row r="1435" spans="1:22" x14ac:dyDescent="0.25">
      <c r="A1435" s="1">
        <f t="shared" si="111"/>
        <v>51371</v>
      </c>
      <c r="B1435" s="1">
        <v>5</v>
      </c>
      <c r="C1435" s="1" t="s">
        <v>178</v>
      </c>
      <c r="D1435" s="1">
        <v>10</v>
      </c>
      <c r="E1435" s="1" t="s">
        <v>237</v>
      </c>
      <c r="F1435" s="1">
        <v>27</v>
      </c>
      <c r="G1435" s="1">
        <v>5</v>
      </c>
      <c r="H1435" s="1">
        <v>2</v>
      </c>
      <c r="I1435" s="1">
        <v>60</v>
      </c>
      <c r="J1435" s="1">
        <v>55</v>
      </c>
      <c r="K1435" s="6">
        <f>ROUNDUP(K517*最重要的表!$J$40,0)</f>
        <v>66445</v>
      </c>
      <c r="L1435" s="7">
        <f>ROUNDUP(L517*最重要的表!$J$40,0)</f>
        <v>3987</v>
      </c>
      <c r="M1435" s="8">
        <f>ROUNDUP(M517*最重要的表!$J$40,0)</f>
        <v>3191</v>
      </c>
      <c r="N1435" s="6">
        <f>ROUNDUP(N517*最重要的表!$J$40,0)</f>
        <v>1303</v>
      </c>
      <c r="O1435" s="7">
        <f>ROUNDUP(O517*最重要的表!$J$40,0)</f>
        <v>79</v>
      </c>
      <c r="P1435" s="8">
        <f>ROUNDUP(P517*最重要的表!$J$40,0)</f>
        <v>63</v>
      </c>
      <c r="Q1435" s="1">
        <f t="shared" si="108"/>
        <v>169382</v>
      </c>
      <c r="R1435" s="1">
        <f t="shared" si="109"/>
        <v>10228</v>
      </c>
      <c r="S1435" s="1">
        <f t="shared" si="110"/>
        <v>8168</v>
      </c>
      <c r="T1435" s="1">
        <v>42000</v>
      </c>
      <c r="U1435" s="1">
        <v>0</v>
      </c>
      <c r="V1435" s="1">
        <v>5600000</v>
      </c>
    </row>
    <row r="1436" spans="1:22" x14ac:dyDescent="0.25">
      <c r="A1436" s="1">
        <f t="shared" si="111"/>
        <v>51372</v>
      </c>
      <c r="B1436" s="1">
        <v>5</v>
      </c>
      <c r="C1436" s="1" t="s">
        <v>178</v>
      </c>
      <c r="D1436" s="1">
        <v>10</v>
      </c>
      <c r="E1436" s="1" t="s">
        <v>238</v>
      </c>
      <c r="F1436" s="1">
        <v>28</v>
      </c>
      <c r="G1436" s="1">
        <v>5</v>
      </c>
      <c r="H1436" s="1">
        <v>3</v>
      </c>
      <c r="I1436" s="1">
        <v>60</v>
      </c>
      <c r="J1436" s="1">
        <v>55</v>
      </c>
      <c r="K1436" s="6">
        <f>ROUNDUP(K518*最重要的表!$J$40,0)</f>
        <v>69196</v>
      </c>
      <c r="L1436" s="7">
        <f>ROUNDUP(L518*最重要的表!$J$40,0)</f>
        <v>4152</v>
      </c>
      <c r="M1436" s="8">
        <f>ROUNDUP(M518*最重要的表!$J$40,0)</f>
        <v>3322</v>
      </c>
      <c r="N1436" s="6">
        <f>ROUNDUP(N518*最重要的表!$J$40,0)</f>
        <v>1366</v>
      </c>
      <c r="O1436" s="7">
        <f>ROUNDUP(O518*最重要的表!$J$40,0)</f>
        <v>82</v>
      </c>
      <c r="P1436" s="8">
        <f>ROUNDUP(P518*最重要的表!$J$40,0)</f>
        <v>66</v>
      </c>
      <c r="Q1436" s="1">
        <f t="shared" si="108"/>
        <v>177110</v>
      </c>
      <c r="R1436" s="1">
        <f t="shared" si="109"/>
        <v>10630</v>
      </c>
      <c r="S1436" s="1">
        <f t="shared" si="110"/>
        <v>8536</v>
      </c>
      <c r="T1436" s="1">
        <v>45000</v>
      </c>
      <c r="U1436" s="1">
        <v>0</v>
      </c>
      <c r="V1436" s="1">
        <v>6000000</v>
      </c>
    </row>
    <row r="1437" spans="1:22" x14ac:dyDescent="0.25">
      <c r="A1437" s="1">
        <f t="shared" si="111"/>
        <v>51373</v>
      </c>
      <c r="B1437" s="1">
        <v>5</v>
      </c>
      <c r="C1437" s="1" t="s">
        <v>178</v>
      </c>
      <c r="D1437" s="1">
        <v>10</v>
      </c>
      <c r="E1437" s="1" t="s">
        <v>239</v>
      </c>
      <c r="F1437" s="1">
        <v>29</v>
      </c>
      <c r="G1437" s="1">
        <v>5</v>
      </c>
      <c r="H1437" s="1">
        <v>4</v>
      </c>
      <c r="I1437" s="1">
        <v>70</v>
      </c>
      <c r="J1437" s="1">
        <v>65</v>
      </c>
      <c r="K1437" s="6">
        <f>ROUNDUP(K519*最重要的表!$J$40,0)</f>
        <v>71946</v>
      </c>
      <c r="L1437" s="7">
        <f>ROUNDUP(L519*最重要的表!$J$40,0)</f>
        <v>4317</v>
      </c>
      <c r="M1437" s="8">
        <f>ROUNDUP(M519*最重要的表!$J$40,0)</f>
        <v>3454</v>
      </c>
      <c r="N1437" s="6">
        <f>ROUNDUP(N519*最重要的表!$J$40,0)</f>
        <v>1408</v>
      </c>
      <c r="O1437" s="7">
        <f>ROUNDUP(O519*最重要的表!$J$40,0)</f>
        <v>85</v>
      </c>
      <c r="P1437" s="8">
        <f>ROUNDUP(P519*最重要的表!$J$40,0)</f>
        <v>69</v>
      </c>
      <c r="Q1437" s="1">
        <f t="shared" si="108"/>
        <v>183178</v>
      </c>
      <c r="R1437" s="1">
        <f t="shared" si="109"/>
        <v>11032</v>
      </c>
      <c r="S1437" s="1">
        <f t="shared" si="110"/>
        <v>8905</v>
      </c>
      <c r="T1437" s="1">
        <v>48000</v>
      </c>
      <c r="U1437" s="1">
        <v>0</v>
      </c>
      <c r="V1437" s="1">
        <v>6400000</v>
      </c>
    </row>
    <row r="1438" spans="1:22" x14ac:dyDescent="0.25">
      <c r="A1438" s="1">
        <f t="shared" si="111"/>
        <v>51374</v>
      </c>
      <c r="B1438" s="1">
        <v>5</v>
      </c>
      <c r="C1438" s="1" t="s">
        <v>178</v>
      </c>
      <c r="D1438" s="1">
        <v>10</v>
      </c>
      <c r="E1438" s="1" t="s">
        <v>386</v>
      </c>
      <c r="F1438" s="1">
        <v>30</v>
      </c>
      <c r="G1438" s="1">
        <v>6</v>
      </c>
      <c r="H1438" s="1">
        <v>0</v>
      </c>
      <c r="I1438" s="1">
        <v>70</v>
      </c>
      <c r="J1438" s="1">
        <v>65</v>
      </c>
      <c r="K1438" s="6">
        <f>ROUNDUP(K520*最重要的表!$J$40,0)</f>
        <v>79234</v>
      </c>
      <c r="L1438" s="7">
        <f>ROUNDUP(L520*最重要的表!$J$40,0)</f>
        <v>4754</v>
      </c>
      <c r="M1438" s="8">
        <f>ROUNDUP(M520*最重要的表!$J$40,0)</f>
        <v>3804</v>
      </c>
      <c r="N1438" s="6">
        <f>ROUNDUP(N520*最重要的表!$J$40,0)</f>
        <v>1534</v>
      </c>
      <c r="O1438" s="7">
        <f>ROUNDUP(O520*最重要的表!$J$40,0)</f>
        <v>92</v>
      </c>
      <c r="P1438" s="8">
        <f>ROUNDUP(P520*最重要的表!$J$40,0)</f>
        <v>75</v>
      </c>
      <c r="Q1438" s="6">
        <f t="shared" si="108"/>
        <v>200420</v>
      </c>
      <c r="R1438" s="7">
        <f t="shared" si="109"/>
        <v>12022</v>
      </c>
      <c r="S1438" s="8">
        <f t="shared" si="110"/>
        <v>9729</v>
      </c>
      <c r="T1438" s="1">
        <v>51000</v>
      </c>
      <c r="U1438" s="1">
        <v>0</v>
      </c>
      <c r="V1438" s="8">
        <v>6800000</v>
      </c>
    </row>
    <row r="1439" spans="1:22" x14ac:dyDescent="0.25">
      <c r="A1439" s="1">
        <f t="shared" si="111"/>
        <v>51375</v>
      </c>
      <c r="B1439" s="1">
        <v>5</v>
      </c>
      <c r="C1439" s="1" t="s">
        <v>178</v>
      </c>
      <c r="D1439" s="1">
        <v>10</v>
      </c>
      <c r="E1439" s="1" t="s">
        <v>241</v>
      </c>
      <c r="F1439" s="1">
        <v>31</v>
      </c>
      <c r="G1439" s="1">
        <v>6</v>
      </c>
      <c r="H1439" s="1">
        <v>1</v>
      </c>
      <c r="I1439" s="1">
        <v>70</v>
      </c>
      <c r="J1439" s="1">
        <v>65</v>
      </c>
      <c r="K1439" s="6">
        <f>ROUNDUP(K521*最重要的表!$J$40,0)</f>
        <v>82804</v>
      </c>
      <c r="L1439" s="7">
        <f>ROUNDUP(L521*最重要的表!$J$40,0)</f>
        <v>4969</v>
      </c>
      <c r="M1439" s="8">
        <f>ROUNDUP(M521*最重要的表!$J$40,0)</f>
        <v>3976</v>
      </c>
      <c r="N1439" s="6">
        <f>ROUNDUP(N521*最重要的表!$J$40,0)</f>
        <v>1597</v>
      </c>
      <c r="O1439" s="7">
        <f>ROUNDUP(O521*最重要的表!$J$40,0)</f>
        <v>96</v>
      </c>
      <c r="P1439" s="8">
        <f>ROUNDUP(P521*最重要的表!$J$40,0)</f>
        <v>77</v>
      </c>
      <c r="Q1439" s="1">
        <f t="shared" si="108"/>
        <v>208967</v>
      </c>
      <c r="R1439" s="1">
        <f t="shared" si="109"/>
        <v>12553</v>
      </c>
      <c r="S1439" s="1">
        <f t="shared" si="110"/>
        <v>10059</v>
      </c>
      <c r="T1439" s="1">
        <v>54000</v>
      </c>
      <c r="U1439" s="1">
        <v>0</v>
      </c>
      <c r="V1439" s="1">
        <v>7200000</v>
      </c>
    </row>
    <row r="1440" spans="1:22" x14ac:dyDescent="0.25">
      <c r="A1440" s="1">
        <f t="shared" si="111"/>
        <v>51381</v>
      </c>
      <c r="B1440" s="1">
        <v>5</v>
      </c>
      <c r="C1440" s="1" t="s">
        <v>178</v>
      </c>
      <c r="D1440" s="1">
        <v>10</v>
      </c>
      <c r="E1440" s="1" t="s">
        <v>242</v>
      </c>
      <c r="F1440" s="1">
        <v>32</v>
      </c>
      <c r="G1440" s="1">
        <v>6</v>
      </c>
      <c r="H1440" s="1">
        <v>2</v>
      </c>
      <c r="I1440" s="1">
        <v>70</v>
      </c>
      <c r="J1440" s="1">
        <v>65</v>
      </c>
      <c r="K1440" s="6">
        <f>ROUNDUP(K522*最重要的表!$J$40,0)</f>
        <v>86373</v>
      </c>
      <c r="L1440" s="7">
        <f>ROUNDUP(L522*最重要的表!$J$40,0)</f>
        <v>5183</v>
      </c>
      <c r="M1440" s="8">
        <f>ROUNDUP(M522*最重要的表!$J$40,0)</f>
        <v>4147</v>
      </c>
      <c r="N1440" s="6">
        <f>ROUNDUP(N522*最重要的表!$J$40,0)</f>
        <v>1681</v>
      </c>
      <c r="O1440" s="7">
        <f>ROUNDUP(O522*最重要的表!$J$40,0)</f>
        <v>101</v>
      </c>
      <c r="P1440" s="8">
        <f>ROUNDUP(P522*最重要的表!$J$40,0)</f>
        <v>81</v>
      </c>
      <c r="Q1440" s="1">
        <f t="shared" ref="Q1440:Q1503" si="112">K1440+N1440*79</f>
        <v>219172</v>
      </c>
      <c r="R1440" s="1">
        <f t="shared" ref="R1440:R1503" si="113">L1440+O1440*79</f>
        <v>13162</v>
      </c>
      <c r="S1440" s="1">
        <f t="shared" ref="S1440:S1503" si="114">M1440+P1440*79</f>
        <v>10546</v>
      </c>
      <c r="T1440" s="1">
        <v>57000</v>
      </c>
      <c r="U1440" s="1">
        <v>0</v>
      </c>
      <c r="V1440" s="1">
        <v>7600000</v>
      </c>
    </row>
    <row r="1441" spans="1:22" x14ac:dyDescent="0.25">
      <c r="A1441" s="1">
        <f t="shared" si="111"/>
        <v>51382</v>
      </c>
      <c r="B1441" s="1">
        <v>5</v>
      </c>
      <c r="C1441" s="1" t="s">
        <v>178</v>
      </c>
      <c r="D1441" s="1">
        <v>10</v>
      </c>
      <c r="E1441" s="1" t="s">
        <v>243</v>
      </c>
      <c r="F1441" s="1">
        <v>33</v>
      </c>
      <c r="G1441" s="1">
        <v>6</v>
      </c>
      <c r="H1441" s="1">
        <v>3</v>
      </c>
      <c r="I1441" s="1">
        <v>70</v>
      </c>
      <c r="J1441" s="1">
        <v>65</v>
      </c>
      <c r="K1441" s="6">
        <f>ROUNDUP(K523*最重要的表!$J$40,0)</f>
        <v>89944</v>
      </c>
      <c r="L1441" s="7">
        <f>ROUNDUP(L523*最重要的表!$J$40,0)</f>
        <v>5397</v>
      </c>
      <c r="M1441" s="8">
        <f>ROUNDUP(M523*最重要的表!$J$40,0)</f>
        <v>4319</v>
      </c>
      <c r="N1441" s="6">
        <f>ROUNDUP(N523*最重要的表!$J$40,0)</f>
        <v>1764</v>
      </c>
      <c r="O1441" s="7">
        <f>ROUNDUP(O523*最重要的表!$J$40,0)</f>
        <v>106</v>
      </c>
      <c r="P1441" s="8">
        <f>ROUNDUP(P523*最重要的表!$J$40,0)</f>
        <v>86</v>
      </c>
      <c r="Q1441" s="1">
        <f t="shared" si="112"/>
        <v>229300</v>
      </c>
      <c r="R1441" s="1">
        <f t="shared" si="113"/>
        <v>13771</v>
      </c>
      <c r="S1441" s="1">
        <f t="shared" si="114"/>
        <v>11113</v>
      </c>
      <c r="T1441" s="1">
        <v>60000</v>
      </c>
      <c r="U1441" s="1">
        <v>0</v>
      </c>
      <c r="V1441" s="1">
        <v>8000000</v>
      </c>
    </row>
    <row r="1442" spans="1:22" x14ac:dyDescent="0.25">
      <c r="A1442" s="1">
        <f t="shared" si="111"/>
        <v>51383</v>
      </c>
      <c r="B1442" s="1">
        <v>5</v>
      </c>
      <c r="C1442" s="1" t="s">
        <v>178</v>
      </c>
      <c r="D1442" s="1">
        <v>10</v>
      </c>
      <c r="E1442" s="1" t="s">
        <v>244</v>
      </c>
      <c r="F1442" s="1">
        <v>34</v>
      </c>
      <c r="G1442" s="1">
        <v>6</v>
      </c>
      <c r="H1442" s="1">
        <v>4</v>
      </c>
      <c r="I1442" s="1">
        <v>80</v>
      </c>
      <c r="J1442" s="1">
        <v>75</v>
      </c>
      <c r="K1442" s="6">
        <f>ROUNDUP(K524*最重要的表!$J$40,0)</f>
        <v>93514</v>
      </c>
      <c r="L1442" s="7">
        <f>ROUNDUP(L524*最重要的表!$J$40,0)</f>
        <v>5611</v>
      </c>
      <c r="M1442" s="8">
        <f>ROUNDUP(M524*最重要的表!$J$40,0)</f>
        <v>4490</v>
      </c>
      <c r="N1442" s="6">
        <f>ROUNDUP(N524*最重要的表!$J$40,0)</f>
        <v>1827</v>
      </c>
      <c r="O1442" s="7">
        <f>ROUNDUP(O524*最重要的表!$J$40,0)</f>
        <v>110</v>
      </c>
      <c r="P1442" s="8">
        <f>ROUNDUP(P524*最重要的表!$J$40,0)</f>
        <v>89</v>
      </c>
      <c r="Q1442" s="1">
        <f t="shared" si="112"/>
        <v>237847</v>
      </c>
      <c r="R1442" s="1">
        <f t="shared" si="113"/>
        <v>14301</v>
      </c>
      <c r="S1442" s="1">
        <f t="shared" si="114"/>
        <v>11521</v>
      </c>
      <c r="T1442" s="1">
        <v>61000</v>
      </c>
      <c r="U1442" s="1">
        <v>0</v>
      </c>
      <c r="V1442" s="1">
        <v>8100000</v>
      </c>
    </row>
    <row r="1443" spans="1:22" x14ac:dyDescent="0.25">
      <c r="A1443" s="1">
        <f t="shared" si="111"/>
        <v>51384</v>
      </c>
      <c r="B1443" s="1">
        <v>5</v>
      </c>
      <c r="C1443" s="1" t="s">
        <v>178</v>
      </c>
      <c r="D1443" s="1">
        <v>10</v>
      </c>
      <c r="E1443" s="1" t="s">
        <v>245</v>
      </c>
      <c r="F1443" s="1">
        <v>35</v>
      </c>
      <c r="G1443" s="1">
        <v>7</v>
      </c>
      <c r="H1443" s="1">
        <v>0</v>
      </c>
      <c r="I1443" s="1">
        <v>80</v>
      </c>
      <c r="J1443" s="1">
        <v>75</v>
      </c>
      <c r="K1443" s="6">
        <f>ROUNDUP(K525*最重要的表!$J$40,0)</f>
        <v>103005</v>
      </c>
      <c r="L1443" s="7">
        <f>ROUNDUP(L525*最重要的表!$J$40,0)</f>
        <v>6181</v>
      </c>
      <c r="M1443" s="8">
        <f>ROUNDUP(M525*最重要的表!$J$40,0)</f>
        <v>4945</v>
      </c>
      <c r="N1443" s="6">
        <f>ROUNDUP(N525*最重要的表!$J$40,0)</f>
        <v>1975</v>
      </c>
      <c r="O1443" s="7">
        <f>ROUNDUP(O525*最重要的表!$J$40,0)</f>
        <v>119</v>
      </c>
      <c r="P1443" s="8">
        <f>ROUNDUP(P525*最重要的表!$J$40,0)</f>
        <v>96</v>
      </c>
      <c r="Q1443" s="6">
        <f t="shared" si="112"/>
        <v>259030</v>
      </c>
      <c r="R1443" s="7">
        <f t="shared" si="113"/>
        <v>15582</v>
      </c>
      <c r="S1443" s="8">
        <f t="shared" si="114"/>
        <v>12529</v>
      </c>
      <c r="T1443" s="1">
        <v>62000</v>
      </c>
      <c r="U1443" s="1">
        <v>0</v>
      </c>
      <c r="V1443" s="1">
        <v>8200000</v>
      </c>
    </row>
    <row r="1444" spans="1:22" x14ac:dyDescent="0.25">
      <c r="A1444" s="1">
        <f t="shared" si="111"/>
        <v>51385</v>
      </c>
      <c r="B1444" s="1">
        <v>5</v>
      </c>
      <c r="C1444" s="1" t="s">
        <v>178</v>
      </c>
      <c r="D1444" s="1">
        <v>10</v>
      </c>
      <c r="E1444" s="1" t="s">
        <v>246</v>
      </c>
      <c r="F1444" s="1">
        <v>36</v>
      </c>
      <c r="G1444" s="1">
        <v>7</v>
      </c>
      <c r="H1444" s="1">
        <v>1</v>
      </c>
      <c r="I1444" s="1">
        <v>80</v>
      </c>
      <c r="J1444" s="1">
        <v>75</v>
      </c>
      <c r="K1444" s="6">
        <f>ROUNDUP(K526*最重要的表!$J$40,0)</f>
        <v>107647</v>
      </c>
      <c r="L1444" s="7">
        <f>ROUNDUP(L526*最重要的表!$J$40,0)</f>
        <v>6459</v>
      </c>
      <c r="M1444" s="8">
        <f>ROUNDUP(M526*最重要的表!$J$40,0)</f>
        <v>5168</v>
      </c>
      <c r="N1444" s="6">
        <f>ROUNDUP(N526*最重要的表!$J$40,0)</f>
        <v>2079</v>
      </c>
      <c r="O1444" s="7">
        <f>ROUNDUP(O526*最重要的表!$J$40,0)</f>
        <v>125</v>
      </c>
      <c r="P1444" s="8">
        <f>ROUNDUP(P526*最重要的表!$J$40,0)</f>
        <v>101</v>
      </c>
      <c r="Q1444" s="1">
        <f t="shared" si="112"/>
        <v>271888</v>
      </c>
      <c r="R1444" s="1">
        <f t="shared" si="113"/>
        <v>16334</v>
      </c>
      <c r="S1444" s="1">
        <f t="shared" si="114"/>
        <v>13147</v>
      </c>
      <c r="T1444" s="1">
        <v>63000</v>
      </c>
      <c r="U1444" s="1">
        <v>0</v>
      </c>
      <c r="V1444" s="1">
        <v>8300000</v>
      </c>
    </row>
    <row r="1445" spans="1:22" x14ac:dyDescent="0.25">
      <c r="A1445" s="1">
        <f t="shared" si="111"/>
        <v>51391</v>
      </c>
      <c r="B1445" s="1">
        <v>5</v>
      </c>
      <c r="C1445" s="1" t="s">
        <v>178</v>
      </c>
      <c r="D1445" s="1">
        <v>10</v>
      </c>
      <c r="E1445" s="1" t="s">
        <v>247</v>
      </c>
      <c r="F1445" s="1">
        <v>37</v>
      </c>
      <c r="G1445" s="1">
        <v>7</v>
      </c>
      <c r="H1445" s="1">
        <v>2</v>
      </c>
      <c r="I1445" s="1">
        <v>80</v>
      </c>
      <c r="J1445" s="1">
        <v>75</v>
      </c>
      <c r="K1445" s="6">
        <f>ROUNDUP(K527*最重要的表!$J$40,0)</f>
        <v>112288</v>
      </c>
      <c r="L1445" s="7">
        <f>ROUNDUP(L527*最重要的表!$J$40,0)</f>
        <v>6738</v>
      </c>
      <c r="M1445" s="8">
        <f>ROUNDUP(M527*最重要的表!$J$40,0)</f>
        <v>5391</v>
      </c>
      <c r="N1445" s="6">
        <f>ROUNDUP(N527*最重要的表!$J$40,0)</f>
        <v>2164</v>
      </c>
      <c r="O1445" s="7">
        <f>ROUNDUP(O527*最重要的表!$J$40,0)</f>
        <v>130</v>
      </c>
      <c r="P1445" s="8">
        <f>ROUNDUP(P527*最重要的表!$J$40,0)</f>
        <v>105</v>
      </c>
      <c r="Q1445" s="1">
        <f t="shared" si="112"/>
        <v>283244</v>
      </c>
      <c r="R1445" s="1">
        <f t="shared" si="113"/>
        <v>17008</v>
      </c>
      <c r="S1445" s="1">
        <f t="shared" si="114"/>
        <v>13686</v>
      </c>
      <c r="T1445" s="1">
        <v>64000</v>
      </c>
      <c r="U1445" s="1">
        <v>0</v>
      </c>
      <c r="V1445" s="1">
        <v>8400000</v>
      </c>
    </row>
    <row r="1446" spans="1:22" x14ac:dyDescent="0.25">
      <c r="A1446" s="1">
        <f t="shared" si="111"/>
        <v>51392</v>
      </c>
      <c r="B1446" s="1">
        <v>5</v>
      </c>
      <c r="C1446" s="1" t="s">
        <v>178</v>
      </c>
      <c r="D1446" s="1">
        <v>10</v>
      </c>
      <c r="E1446" s="1" t="s">
        <v>248</v>
      </c>
      <c r="F1446" s="1">
        <v>38</v>
      </c>
      <c r="G1446" s="1">
        <v>7</v>
      </c>
      <c r="H1446" s="1">
        <v>3</v>
      </c>
      <c r="I1446" s="1">
        <v>80</v>
      </c>
      <c r="J1446" s="1">
        <v>75</v>
      </c>
      <c r="K1446" s="6">
        <f>ROUNDUP(K528*最重要的表!$J$40,0)</f>
        <v>116928</v>
      </c>
      <c r="L1446" s="7">
        <f>ROUNDUP(L528*最重要的表!$J$40,0)</f>
        <v>7016</v>
      </c>
      <c r="M1446" s="8">
        <f>ROUNDUP(M528*最重要的表!$J$40,0)</f>
        <v>5614</v>
      </c>
      <c r="N1446" s="6">
        <f>ROUNDUP(N528*最重要的表!$J$40,0)</f>
        <v>2268</v>
      </c>
      <c r="O1446" s="7">
        <f>ROUNDUP(O528*最重要的表!$J$40,0)</f>
        <v>137</v>
      </c>
      <c r="P1446" s="8">
        <f>ROUNDUP(P528*最重要的表!$J$40,0)</f>
        <v>110</v>
      </c>
      <c r="Q1446" s="1">
        <f t="shared" si="112"/>
        <v>296100</v>
      </c>
      <c r="R1446" s="1">
        <f t="shared" si="113"/>
        <v>17839</v>
      </c>
      <c r="S1446" s="1">
        <f t="shared" si="114"/>
        <v>14304</v>
      </c>
      <c r="T1446" s="1">
        <v>65000</v>
      </c>
      <c r="U1446" s="1">
        <v>0</v>
      </c>
      <c r="V1446" s="1">
        <v>8500000</v>
      </c>
    </row>
    <row r="1447" spans="1:22" x14ac:dyDescent="0.25">
      <c r="A1447" s="1">
        <f t="shared" si="111"/>
        <v>51393</v>
      </c>
      <c r="B1447" s="1">
        <v>5</v>
      </c>
      <c r="C1447" s="1" t="s">
        <v>178</v>
      </c>
      <c r="D1447" s="1">
        <v>10</v>
      </c>
      <c r="E1447" s="1" t="s">
        <v>249</v>
      </c>
      <c r="F1447" s="1">
        <v>39</v>
      </c>
      <c r="G1447" s="1">
        <v>7</v>
      </c>
      <c r="H1447" s="1">
        <v>4</v>
      </c>
      <c r="I1447" s="1">
        <v>84</v>
      </c>
      <c r="J1447" s="1">
        <v>80</v>
      </c>
      <c r="K1447" s="6">
        <f>ROUNDUP(K529*最重要的表!$J$40,0)</f>
        <v>121570</v>
      </c>
      <c r="L1447" s="7">
        <f>ROUNDUP(L529*最重要的表!$J$40,0)</f>
        <v>7295</v>
      </c>
      <c r="M1447" s="8">
        <f>ROUNDUP(M529*最重要的表!$J$40,0)</f>
        <v>5837</v>
      </c>
      <c r="N1447" s="6">
        <f>ROUNDUP(N529*最重要的表!$J$40,0)</f>
        <v>2353</v>
      </c>
      <c r="O1447" s="7">
        <f>ROUNDUP(O529*最重要的表!$J$40,0)</f>
        <v>142</v>
      </c>
      <c r="P1447" s="8">
        <f>ROUNDUP(P529*最重要的表!$J$40,0)</f>
        <v>114</v>
      </c>
      <c r="Q1447" s="1">
        <f t="shared" si="112"/>
        <v>307457</v>
      </c>
      <c r="R1447" s="1">
        <f t="shared" si="113"/>
        <v>18513</v>
      </c>
      <c r="S1447" s="1">
        <f t="shared" si="114"/>
        <v>14843</v>
      </c>
      <c r="T1447" s="1">
        <v>66000</v>
      </c>
      <c r="U1447" s="1">
        <v>0</v>
      </c>
      <c r="V1447" s="1">
        <v>8600000</v>
      </c>
    </row>
    <row r="1448" spans="1:22" x14ac:dyDescent="0.25">
      <c r="A1448" s="1">
        <f t="shared" si="111"/>
        <v>51394</v>
      </c>
      <c r="B1448" s="1">
        <v>5</v>
      </c>
      <c r="C1448" s="1" t="s">
        <v>178</v>
      </c>
      <c r="D1448" s="1">
        <v>10</v>
      </c>
      <c r="E1448" s="1" t="s">
        <v>250</v>
      </c>
      <c r="F1448" s="1">
        <v>40</v>
      </c>
      <c r="G1448" s="1">
        <v>8</v>
      </c>
      <c r="H1448" s="1">
        <v>0</v>
      </c>
      <c r="I1448" s="1">
        <v>84</v>
      </c>
      <c r="J1448" s="1">
        <v>80</v>
      </c>
      <c r="K1448" s="6">
        <f>ROUNDUP(K530*最重要的表!$J$40,0)</f>
        <v>133918</v>
      </c>
      <c r="L1448" s="7">
        <f>ROUNDUP(L530*最重要的表!$J$40,0)</f>
        <v>8036</v>
      </c>
      <c r="M1448" s="8">
        <f>ROUNDUP(M530*最重要的表!$J$40,0)</f>
        <v>6429</v>
      </c>
      <c r="N1448" s="6">
        <f>ROUNDUP(N530*最重要的表!$J$40,0)</f>
        <v>2583</v>
      </c>
      <c r="O1448" s="7">
        <f>ROUNDUP(O530*最重要的表!$J$40,0)</f>
        <v>155</v>
      </c>
      <c r="P1448" s="8">
        <f>ROUNDUP(P530*最重要的表!$J$40,0)</f>
        <v>125</v>
      </c>
      <c r="Q1448" s="6">
        <f t="shared" si="112"/>
        <v>337975</v>
      </c>
      <c r="R1448" s="7">
        <f t="shared" si="113"/>
        <v>20281</v>
      </c>
      <c r="S1448" s="8">
        <f t="shared" si="114"/>
        <v>16304</v>
      </c>
      <c r="T1448" s="1">
        <v>67000</v>
      </c>
      <c r="U1448" s="1">
        <v>0</v>
      </c>
      <c r="V1448" s="1">
        <v>8700000</v>
      </c>
    </row>
    <row r="1449" spans="1:22" x14ac:dyDescent="0.25">
      <c r="A1449" s="1">
        <f t="shared" si="111"/>
        <v>51395</v>
      </c>
      <c r="B1449" s="1">
        <v>5</v>
      </c>
      <c r="C1449" s="1" t="s">
        <v>178</v>
      </c>
      <c r="D1449" s="1">
        <v>10</v>
      </c>
      <c r="E1449" s="1" t="s">
        <v>251</v>
      </c>
      <c r="F1449" s="1">
        <v>41</v>
      </c>
      <c r="G1449" s="1">
        <v>8</v>
      </c>
      <c r="H1449" s="1">
        <v>1</v>
      </c>
      <c r="I1449" s="1">
        <v>84</v>
      </c>
      <c r="J1449" s="1">
        <v>80</v>
      </c>
      <c r="K1449" s="6">
        <f>ROUNDUP(K531*最重要的表!$J$40,0)</f>
        <v>139966</v>
      </c>
      <c r="L1449" s="7">
        <f>ROUNDUP(L531*最重要的表!$J$40,0)</f>
        <v>8398</v>
      </c>
      <c r="M1449" s="8">
        <f>ROUNDUP(M531*最重要的表!$J$40,0)</f>
        <v>6719</v>
      </c>
      <c r="N1449" s="6">
        <f>ROUNDUP(N531*最重要的表!$J$40,0)</f>
        <v>2709</v>
      </c>
      <c r="O1449" s="7">
        <f>ROUNDUP(O531*最重要的表!$J$40,0)</f>
        <v>163</v>
      </c>
      <c r="P1449" s="8">
        <f>ROUNDUP(P531*最重要的表!$J$40,0)</f>
        <v>132</v>
      </c>
      <c r="Q1449" s="1">
        <f t="shared" si="112"/>
        <v>353977</v>
      </c>
      <c r="R1449" s="1">
        <f t="shared" si="113"/>
        <v>21275</v>
      </c>
      <c r="S1449" s="1">
        <f t="shared" si="114"/>
        <v>17147</v>
      </c>
      <c r="T1449" s="1">
        <v>68000</v>
      </c>
      <c r="U1449" s="1">
        <v>0</v>
      </c>
      <c r="V1449" s="1">
        <v>8800000</v>
      </c>
    </row>
    <row r="1450" spans="1:22" x14ac:dyDescent="0.25">
      <c r="A1450" s="1">
        <f t="shared" si="111"/>
        <v>51401</v>
      </c>
      <c r="B1450" s="1">
        <v>5</v>
      </c>
      <c r="C1450" s="1" t="s">
        <v>178</v>
      </c>
      <c r="D1450" s="1">
        <v>10</v>
      </c>
      <c r="E1450" s="1" t="s">
        <v>252</v>
      </c>
      <c r="F1450" s="1">
        <v>42</v>
      </c>
      <c r="G1450" s="1">
        <v>8</v>
      </c>
      <c r="H1450" s="1">
        <v>2</v>
      </c>
      <c r="I1450" s="1">
        <v>84</v>
      </c>
      <c r="J1450" s="1">
        <v>80</v>
      </c>
      <c r="K1450" s="6">
        <f>ROUNDUP(K532*最重要的表!$J$40,0)</f>
        <v>146014</v>
      </c>
      <c r="L1450" s="7">
        <f>ROUNDUP(L532*最重要的表!$J$40,0)</f>
        <v>8761</v>
      </c>
      <c r="M1450" s="8">
        <f>ROUNDUP(M532*最重要的表!$J$40,0)</f>
        <v>7010</v>
      </c>
      <c r="N1450" s="6">
        <f>ROUNDUP(N532*最重要的表!$J$40,0)</f>
        <v>2815</v>
      </c>
      <c r="O1450" s="7">
        <f>ROUNDUP(O532*最重要的表!$J$40,0)</f>
        <v>169</v>
      </c>
      <c r="P1450" s="8">
        <f>ROUNDUP(P532*最重要的表!$J$40,0)</f>
        <v>137</v>
      </c>
      <c r="Q1450" s="1">
        <f t="shared" si="112"/>
        <v>368399</v>
      </c>
      <c r="R1450" s="1">
        <f t="shared" si="113"/>
        <v>22112</v>
      </c>
      <c r="S1450" s="1">
        <f t="shared" si="114"/>
        <v>17833</v>
      </c>
      <c r="T1450" s="1">
        <v>69000</v>
      </c>
      <c r="U1450" s="1">
        <v>0</v>
      </c>
      <c r="V1450" s="1">
        <v>8900000</v>
      </c>
    </row>
    <row r="1451" spans="1:22" x14ac:dyDescent="0.25">
      <c r="A1451" s="1">
        <f t="shared" si="111"/>
        <v>51402</v>
      </c>
      <c r="B1451" s="1">
        <v>5</v>
      </c>
      <c r="C1451" s="1" t="s">
        <v>178</v>
      </c>
      <c r="D1451" s="1">
        <v>10</v>
      </c>
      <c r="E1451" s="1" t="s">
        <v>253</v>
      </c>
      <c r="F1451" s="1">
        <v>43</v>
      </c>
      <c r="G1451" s="1">
        <v>8</v>
      </c>
      <c r="H1451" s="1">
        <v>3</v>
      </c>
      <c r="I1451" s="1">
        <v>84</v>
      </c>
      <c r="J1451" s="1">
        <v>80</v>
      </c>
      <c r="K1451" s="6">
        <f>ROUNDUP(K533*最重要的表!$J$40,0)</f>
        <v>152062</v>
      </c>
      <c r="L1451" s="7">
        <f>ROUNDUP(L533*最重要的表!$J$40,0)</f>
        <v>9124</v>
      </c>
      <c r="M1451" s="8">
        <f>ROUNDUP(M533*最重要的表!$J$40,0)</f>
        <v>7300</v>
      </c>
      <c r="N1451" s="6">
        <f>ROUNDUP(N533*最重要的表!$J$40,0)</f>
        <v>2941</v>
      </c>
      <c r="O1451" s="7">
        <f>ROUNDUP(O533*最重要的表!$J$40,0)</f>
        <v>177</v>
      </c>
      <c r="P1451" s="8">
        <f>ROUNDUP(P533*最重要的表!$J$40,0)</f>
        <v>142</v>
      </c>
      <c r="Q1451" s="1">
        <f t="shared" si="112"/>
        <v>384401</v>
      </c>
      <c r="R1451" s="1">
        <f t="shared" si="113"/>
        <v>23107</v>
      </c>
      <c r="S1451" s="1">
        <f t="shared" si="114"/>
        <v>18518</v>
      </c>
      <c r="T1451" s="1">
        <v>70000</v>
      </c>
      <c r="U1451" s="1">
        <v>0</v>
      </c>
      <c r="V1451" s="1">
        <v>9000000</v>
      </c>
    </row>
    <row r="1452" spans="1:22" x14ac:dyDescent="0.25">
      <c r="A1452" s="1">
        <f t="shared" si="111"/>
        <v>51403</v>
      </c>
      <c r="B1452" s="1">
        <v>5</v>
      </c>
      <c r="C1452" s="1" t="s">
        <v>178</v>
      </c>
      <c r="D1452" s="1">
        <v>10</v>
      </c>
      <c r="E1452" s="1" t="s">
        <v>254</v>
      </c>
      <c r="F1452" s="1">
        <v>44</v>
      </c>
      <c r="G1452" s="1">
        <v>8</v>
      </c>
      <c r="H1452" s="1">
        <v>4</v>
      </c>
      <c r="I1452" s="1">
        <v>87</v>
      </c>
      <c r="J1452" s="1">
        <v>85</v>
      </c>
      <c r="K1452" s="6">
        <f>ROUNDUP(K534*最重要的表!$J$40,0)</f>
        <v>158110</v>
      </c>
      <c r="L1452" s="7">
        <f>ROUNDUP(L534*最重要的表!$J$40,0)</f>
        <v>9487</v>
      </c>
      <c r="M1452" s="8">
        <f>ROUNDUP(M534*最重要的表!$J$40,0)</f>
        <v>7591</v>
      </c>
      <c r="N1452" s="6">
        <f>ROUNDUP(N534*最重要的表!$J$40,0)</f>
        <v>3067</v>
      </c>
      <c r="O1452" s="7">
        <f>ROUNDUP(O534*最重要的表!$J$40,0)</f>
        <v>184</v>
      </c>
      <c r="P1452" s="8">
        <f>ROUNDUP(P534*最重要的表!$J$40,0)</f>
        <v>148</v>
      </c>
      <c r="Q1452" s="1">
        <f t="shared" si="112"/>
        <v>400403</v>
      </c>
      <c r="R1452" s="1">
        <f t="shared" si="113"/>
        <v>24023</v>
      </c>
      <c r="S1452" s="1">
        <f t="shared" si="114"/>
        <v>19283</v>
      </c>
      <c r="T1452" s="1">
        <v>71000</v>
      </c>
      <c r="U1452" s="1">
        <v>0</v>
      </c>
      <c r="V1452" s="1">
        <v>9100000</v>
      </c>
    </row>
    <row r="1453" spans="1:22" x14ac:dyDescent="0.25">
      <c r="A1453" s="1">
        <f t="shared" ref="A1453:A1516" si="115">A1448+10</f>
        <v>51404</v>
      </c>
      <c r="B1453" s="1">
        <v>5</v>
      </c>
      <c r="C1453" s="1" t="s">
        <v>178</v>
      </c>
      <c r="D1453" s="1">
        <v>10</v>
      </c>
      <c r="E1453" s="1" t="s">
        <v>255</v>
      </c>
      <c r="F1453" s="1">
        <v>45</v>
      </c>
      <c r="G1453" s="1">
        <v>9</v>
      </c>
      <c r="H1453" s="1">
        <v>0</v>
      </c>
      <c r="I1453" s="1">
        <v>87</v>
      </c>
      <c r="J1453" s="1">
        <v>85</v>
      </c>
      <c r="K1453" s="6">
        <f>ROUNDUP(K535*最重要的表!$J$40,0)</f>
        <v>174112</v>
      </c>
      <c r="L1453" s="7">
        <f>ROUNDUP(L535*最重要的表!$J$40,0)</f>
        <v>10447</v>
      </c>
      <c r="M1453" s="8">
        <f>ROUNDUP(M535*最重要的表!$J$40,0)</f>
        <v>8358</v>
      </c>
      <c r="N1453" s="6">
        <f>ROUNDUP(N535*最重要的表!$J$40,0)</f>
        <v>3361</v>
      </c>
      <c r="O1453" s="7">
        <f>ROUNDUP(O535*最重要的表!$J$40,0)</f>
        <v>202</v>
      </c>
      <c r="P1453" s="8">
        <f>ROUNDUP(P535*最重要的表!$J$40,0)</f>
        <v>162</v>
      </c>
      <c r="Q1453" s="6">
        <f t="shared" si="112"/>
        <v>439631</v>
      </c>
      <c r="R1453" s="7">
        <f t="shared" si="113"/>
        <v>26405</v>
      </c>
      <c r="S1453" s="8">
        <f t="shared" si="114"/>
        <v>21156</v>
      </c>
      <c r="T1453" s="1">
        <v>72000</v>
      </c>
      <c r="U1453" s="1">
        <v>0</v>
      </c>
      <c r="V1453" s="1">
        <v>9200000</v>
      </c>
    </row>
    <row r="1454" spans="1:22" x14ac:dyDescent="0.25">
      <c r="A1454" s="1">
        <f t="shared" si="115"/>
        <v>51405</v>
      </c>
      <c r="B1454" s="1">
        <v>5</v>
      </c>
      <c r="C1454" s="1" t="s">
        <v>178</v>
      </c>
      <c r="D1454" s="1">
        <v>10</v>
      </c>
      <c r="E1454" s="1" t="s">
        <v>256</v>
      </c>
      <c r="F1454" s="1">
        <v>46</v>
      </c>
      <c r="G1454" s="1">
        <v>9</v>
      </c>
      <c r="H1454" s="1">
        <v>1</v>
      </c>
      <c r="I1454" s="1">
        <v>87</v>
      </c>
      <c r="J1454" s="1">
        <v>85</v>
      </c>
      <c r="K1454" s="6">
        <f>ROUNDUP(K536*最重要的表!$J$40,0)</f>
        <v>181966</v>
      </c>
      <c r="L1454" s="7">
        <f>ROUNDUP(L536*最重要的表!$J$40,0)</f>
        <v>10918</v>
      </c>
      <c r="M1454" s="8">
        <f>ROUNDUP(M536*最重要的表!$J$40,0)</f>
        <v>8735</v>
      </c>
      <c r="N1454" s="6">
        <f>ROUNDUP(N536*最重要的表!$J$40,0)</f>
        <v>3508</v>
      </c>
      <c r="O1454" s="7">
        <f>ROUNDUP(O536*最重要的表!$J$40,0)</f>
        <v>211</v>
      </c>
      <c r="P1454" s="8">
        <f>ROUNDUP(P536*最重要的表!$J$40,0)</f>
        <v>169</v>
      </c>
      <c r="Q1454" s="1">
        <f t="shared" si="112"/>
        <v>459098</v>
      </c>
      <c r="R1454" s="1">
        <f t="shared" si="113"/>
        <v>27587</v>
      </c>
      <c r="S1454" s="1">
        <f t="shared" si="114"/>
        <v>22086</v>
      </c>
      <c r="T1454" s="1">
        <v>73000</v>
      </c>
      <c r="U1454" s="1">
        <v>0</v>
      </c>
      <c r="V1454" s="1">
        <v>9300000</v>
      </c>
    </row>
    <row r="1455" spans="1:22" x14ac:dyDescent="0.25">
      <c r="A1455" s="1">
        <f t="shared" si="115"/>
        <v>51411</v>
      </c>
      <c r="B1455" s="1">
        <v>5</v>
      </c>
      <c r="C1455" s="1" t="s">
        <v>178</v>
      </c>
      <c r="D1455" s="1">
        <v>10</v>
      </c>
      <c r="E1455" s="1" t="s">
        <v>257</v>
      </c>
      <c r="F1455" s="1">
        <v>47</v>
      </c>
      <c r="G1455" s="1">
        <v>9</v>
      </c>
      <c r="H1455" s="1">
        <v>2</v>
      </c>
      <c r="I1455" s="1">
        <v>87</v>
      </c>
      <c r="J1455" s="1">
        <v>85</v>
      </c>
      <c r="K1455" s="6">
        <f>ROUNDUP(K537*最重要的表!$J$40,0)</f>
        <v>189819</v>
      </c>
      <c r="L1455" s="7">
        <f>ROUNDUP(L537*最重要的表!$J$40,0)</f>
        <v>11390</v>
      </c>
      <c r="M1455" s="8">
        <f>ROUNDUP(M537*最重要的表!$J$40,0)</f>
        <v>9113</v>
      </c>
      <c r="N1455" s="6">
        <f>ROUNDUP(N537*最重要的表!$J$40,0)</f>
        <v>3676</v>
      </c>
      <c r="O1455" s="7">
        <f>ROUNDUP(O537*最重要的表!$J$40,0)</f>
        <v>221</v>
      </c>
      <c r="P1455" s="8">
        <f>ROUNDUP(P537*最重要的表!$J$40,0)</f>
        <v>177</v>
      </c>
      <c r="Q1455" s="1">
        <f t="shared" si="112"/>
        <v>480223</v>
      </c>
      <c r="R1455" s="1">
        <f t="shared" si="113"/>
        <v>28849</v>
      </c>
      <c r="S1455" s="1">
        <f t="shared" si="114"/>
        <v>23096</v>
      </c>
      <c r="T1455" s="1">
        <v>74000</v>
      </c>
      <c r="U1455" s="1">
        <v>0</v>
      </c>
      <c r="V1455" s="1">
        <v>9400000</v>
      </c>
    </row>
    <row r="1456" spans="1:22" x14ac:dyDescent="0.25">
      <c r="A1456" s="1">
        <f t="shared" si="115"/>
        <v>51412</v>
      </c>
      <c r="B1456" s="1">
        <v>5</v>
      </c>
      <c r="C1456" s="1" t="s">
        <v>178</v>
      </c>
      <c r="D1456" s="1">
        <v>10</v>
      </c>
      <c r="E1456" s="1" t="s">
        <v>258</v>
      </c>
      <c r="F1456" s="1">
        <v>48</v>
      </c>
      <c r="G1456" s="1">
        <v>9</v>
      </c>
      <c r="H1456" s="1">
        <v>3</v>
      </c>
      <c r="I1456" s="1">
        <v>87</v>
      </c>
      <c r="J1456" s="1">
        <v>85</v>
      </c>
      <c r="K1456" s="6">
        <f>ROUNDUP(K538*最重要的表!$J$40,0)</f>
        <v>197674</v>
      </c>
      <c r="L1456" s="7">
        <f>ROUNDUP(L538*最重要的表!$J$40,0)</f>
        <v>11861</v>
      </c>
      <c r="M1456" s="8">
        <f>ROUNDUP(M538*最重要的表!$J$40,0)</f>
        <v>9490</v>
      </c>
      <c r="N1456" s="6">
        <f>ROUNDUP(N538*最重要的表!$J$40,0)</f>
        <v>3823</v>
      </c>
      <c r="O1456" s="7">
        <f>ROUNDUP(O538*最重要的表!$J$40,0)</f>
        <v>230</v>
      </c>
      <c r="P1456" s="8">
        <f>ROUNDUP(P538*最重要的表!$J$40,0)</f>
        <v>184</v>
      </c>
      <c r="Q1456" s="1">
        <f t="shared" si="112"/>
        <v>499691</v>
      </c>
      <c r="R1456" s="1">
        <f t="shared" si="113"/>
        <v>30031</v>
      </c>
      <c r="S1456" s="1">
        <f t="shared" si="114"/>
        <v>24026</v>
      </c>
      <c r="T1456" s="1">
        <v>75000</v>
      </c>
      <c r="U1456" s="1">
        <v>0</v>
      </c>
      <c r="V1456" s="1">
        <v>9500000</v>
      </c>
    </row>
    <row r="1457" spans="1:22" x14ac:dyDescent="0.25">
      <c r="A1457" s="1">
        <f t="shared" si="115"/>
        <v>51413</v>
      </c>
      <c r="B1457" s="1">
        <v>5</v>
      </c>
      <c r="C1457" s="1" t="s">
        <v>178</v>
      </c>
      <c r="D1457" s="1">
        <v>10</v>
      </c>
      <c r="E1457" s="1" t="s">
        <v>259</v>
      </c>
      <c r="F1457" s="1">
        <v>49</v>
      </c>
      <c r="G1457" s="1">
        <v>9</v>
      </c>
      <c r="H1457" s="1">
        <v>4</v>
      </c>
      <c r="I1457" s="1">
        <v>90</v>
      </c>
      <c r="J1457" s="1">
        <v>90</v>
      </c>
      <c r="K1457" s="6">
        <f>ROUNDUP(K539*最重要的表!$J$40,0)</f>
        <v>205528</v>
      </c>
      <c r="L1457" s="7">
        <f>ROUNDUP(L539*最重要的表!$J$40,0)</f>
        <v>12332</v>
      </c>
      <c r="M1457" s="8">
        <f>ROUNDUP(M539*最重要的表!$J$40,0)</f>
        <v>9866</v>
      </c>
      <c r="N1457" s="6">
        <f>ROUNDUP(N539*最重要的表!$J$40,0)</f>
        <v>3969</v>
      </c>
      <c r="O1457" s="7">
        <f>ROUNDUP(O539*最重要的表!$J$40,0)</f>
        <v>239</v>
      </c>
      <c r="P1457" s="8">
        <f>ROUNDUP(P539*最重要的表!$J$40,0)</f>
        <v>192</v>
      </c>
      <c r="Q1457" s="1">
        <f t="shared" si="112"/>
        <v>519079</v>
      </c>
      <c r="R1457" s="1">
        <f t="shared" si="113"/>
        <v>31213</v>
      </c>
      <c r="S1457" s="1">
        <f t="shared" si="114"/>
        <v>25034</v>
      </c>
      <c r="T1457" s="1">
        <v>76000</v>
      </c>
      <c r="U1457" s="1">
        <v>0</v>
      </c>
      <c r="V1457" s="1">
        <v>9600000</v>
      </c>
    </row>
    <row r="1458" spans="1:22" x14ac:dyDescent="0.25">
      <c r="A1458" s="1">
        <f t="shared" si="115"/>
        <v>51414</v>
      </c>
      <c r="B1458" s="1">
        <v>5</v>
      </c>
      <c r="C1458" s="1" t="s">
        <v>178</v>
      </c>
      <c r="D1458" s="1">
        <v>10</v>
      </c>
      <c r="E1458" s="1" t="s">
        <v>260</v>
      </c>
      <c r="F1458" s="1">
        <v>50</v>
      </c>
      <c r="G1458" s="1">
        <v>10</v>
      </c>
      <c r="H1458" s="1">
        <v>0</v>
      </c>
      <c r="I1458" s="1">
        <v>0</v>
      </c>
      <c r="J1458" s="1">
        <v>90</v>
      </c>
      <c r="K1458" s="6">
        <f>ROUNDUP(K540*最重要的表!$J$40,0)</f>
        <v>226339</v>
      </c>
      <c r="L1458" s="7">
        <f>ROUNDUP(L540*最重要的表!$J$40,0)</f>
        <v>13581</v>
      </c>
      <c r="M1458" s="8">
        <f>ROUNDUP(M540*最重要的表!$J$40,0)</f>
        <v>10865</v>
      </c>
      <c r="N1458" s="6">
        <f>ROUNDUP(N540*最重要的表!$J$40,0)</f>
        <v>4369</v>
      </c>
      <c r="O1458" s="7">
        <f>ROUNDUP(O540*最重要的表!$J$40,0)</f>
        <v>263</v>
      </c>
      <c r="P1458" s="8">
        <f>ROUNDUP(P540*最重要的表!$J$40,0)</f>
        <v>211</v>
      </c>
      <c r="Q1458" s="6">
        <f t="shared" si="112"/>
        <v>571490</v>
      </c>
      <c r="R1458" s="7">
        <f t="shared" si="113"/>
        <v>34358</v>
      </c>
      <c r="S1458" s="8">
        <f t="shared" si="114"/>
        <v>27534</v>
      </c>
      <c r="T1458" s="1">
        <v>0</v>
      </c>
      <c r="U1458" s="1">
        <v>0</v>
      </c>
      <c r="V1458" s="1">
        <v>0</v>
      </c>
    </row>
    <row r="1459" spans="1:22" x14ac:dyDescent="0.25">
      <c r="A1459" s="1">
        <f t="shared" si="115"/>
        <v>51415</v>
      </c>
      <c r="B1459" s="1">
        <v>5</v>
      </c>
      <c r="C1459" s="1" t="s">
        <v>178</v>
      </c>
      <c r="D1459" s="1">
        <v>8</v>
      </c>
      <c r="E1459" s="1" t="s">
        <v>377</v>
      </c>
      <c r="F1459" s="1">
        <v>0</v>
      </c>
      <c r="G1459" s="1">
        <v>0</v>
      </c>
      <c r="H1459" s="1">
        <v>0</v>
      </c>
      <c r="I1459" s="1">
        <v>1</v>
      </c>
      <c r="J1459" s="1">
        <v>0</v>
      </c>
      <c r="K1459" s="6">
        <f>ROUNDUP(K541*最重要的表!$J$41,0)</f>
        <v>4047</v>
      </c>
      <c r="L1459" s="6">
        <f>ROUNDUP(L541*最重要的表!$J$41,0)</f>
        <v>243</v>
      </c>
      <c r="M1459" s="6">
        <f>ROUNDUP(M541*最重要的表!$J$41,0)</f>
        <v>196</v>
      </c>
      <c r="N1459" s="6">
        <f>ROUNDUP(N541*最重要的表!$J$41,0)</f>
        <v>82</v>
      </c>
      <c r="O1459" s="6">
        <f>ROUNDUP(O541*最重要的表!$J$41,0)</f>
        <v>5</v>
      </c>
      <c r="P1459" s="6">
        <f>ROUNDUP(P541*最重要的表!$J$41,0)</f>
        <v>5</v>
      </c>
      <c r="Q1459" s="6">
        <f t="shared" si="112"/>
        <v>10525</v>
      </c>
      <c r="R1459" s="7">
        <f t="shared" si="113"/>
        <v>638</v>
      </c>
      <c r="S1459" s="8">
        <f t="shared" si="114"/>
        <v>591</v>
      </c>
      <c r="T1459" s="6">
        <v>50</v>
      </c>
      <c r="U1459" s="7">
        <v>0</v>
      </c>
      <c r="V1459" s="8">
        <v>9000</v>
      </c>
    </row>
    <row r="1460" spans="1:22" x14ac:dyDescent="0.25">
      <c r="A1460" s="1">
        <f t="shared" si="115"/>
        <v>51421</v>
      </c>
      <c r="B1460" s="1">
        <v>5</v>
      </c>
      <c r="C1460" s="1" t="s">
        <v>178</v>
      </c>
      <c r="D1460" s="1">
        <v>8</v>
      </c>
      <c r="E1460" s="1" t="s">
        <v>378</v>
      </c>
      <c r="F1460" s="1">
        <v>1</v>
      </c>
      <c r="G1460" s="1">
        <v>0</v>
      </c>
      <c r="H1460" s="1">
        <v>1</v>
      </c>
      <c r="I1460" s="1">
        <v>5</v>
      </c>
      <c r="J1460" s="1">
        <v>0</v>
      </c>
      <c r="K1460" s="6">
        <f>ROUNDUP(K542*最重要的表!$J$41,0)</f>
        <v>4657</v>
      </c>
      <c r="L1460" s="6">
        <f>ROUNDUP(L542*最重要的表!$J$41,0)</f>
        <v>280</v>
      </c>
      <c r="M1460" s="6">
        <f>ROUNDUP(M542*最重要的表!$J$41,0)</f>
        <v>225</v>
      </c>
      <c r="N1460" s="6">
        <f>ROUNDUP(N542*最重要的表!$J$41,0)</f>
        <v>103</v>
      </c>
      <c r="O1460" s="6">
        <f>ROUNDUP(O542*最重要的表!$J$41,0)</f>
        <v>7</v>
      </c>
      <c r="P1460" s="6">
        <f>ROUNDUP(P542*最重要的表!$J$41,0)</f>
        <v>5</v>
      </c>
      <c r="Q1460" s="1">
        <f t="shared" si="112"/>
        <v>12794</v>
      </c>
      <c r="R1460" s="1">
        <f t="shared" si="113"/>
        <v>833</v>
      </c>
      <c r="S1460" s="1">
        <f t="shared" si="114"/>
        <v>620</v>
      </c>
      <c r="T1460" s="1">
        <v>180</v>
      </c>
      <c r="U1460" s="1">
        <v>0</v>
      </c>
      <c r="V1460" s="1">
        <v>25000</v>
      </c>
    </row>
    <row r="1461" spans="1:22" x14ac:dyDescent="0.25">
      <c r="A1461" s="1">
        <f t="shared" si="115"/>
        <v>51422</v>
      </c>
      <c r="B1461" s="1">
        <v>5</v>
      </c>
      <c r="C1461" s="1" t="s">
        <v>178</v>
      </c>
      <c r="D1461" s="1">
        <v>8</v>
      </c>
      <c r="E1461" s="1" t="s">
        <v>130</v>
      </c>
      <c r="F1461" s="1">
        <v>2</v>
      </c>
      <c r="G1461" s="1">
        <v>0</v>
      </c>
      <c r="H1461" s="1">
        <v>2</v>
      </c>
      <c r="I1461" s="1">
        <v>5</v>
      </c>
      <c r="J1461" s="1">
        <v>0</v>
      </c>
      <c r="K1461" s="6">
        <f>ROUNDUP(K543*最重要的表!$J$41,0)</f>
        <v>5267</v>
      </c>
      <c r="L1461" s="6">
        <f>ROUNDUP(L543*最重要的表!$J$41,0)</f>
        <v>316</v>
      </c>
      <c r="M1461" s="6">
        <f>ROUNDUP(M543*最重要的表!$J$41,0)</f>
        <v>254</v>
      </c>
      <c r="N1461" s="6">
        <f>ROUNDUP(N543*最重要的表!$J$41,0)</f>
        <v>122</v>
      </c>
      <c r="O1461" s="6">
        <f>ROUNDUP(O543*最重要的表!$J$41,0)</f>
        <v>8</v>
      </c>
      <c r="P1461" s="6">
        <f>ROUNDUP(P543*最重要的表!$J$41,0)</f>
        <v>7</v>
      </c>
      <c r="Q1461" s="1">
        <f t="shared" si="112"/>
        <v>14905</v>
      </c>
      <c r="R1461" s="1">
        <f t="shared" si="113"/>
        <v>948</v>
      </c>
      <c r="S1461" s="1">
        <f t="shared" si="114"/>
        <v>807</v>
      </c>
      <c r="T1461" s="1">
        <v>350</v>
      </c>
      <c r="U1461" s="1">
        <v>0</v>
      </c>
      <c r="V1461" s="1">
        <v>43000</v>
      </c>
    </row>
    <row r="1462" spans="1:22" x14ac:dyDescent="0.25">
      <c r="A1462" s="1">
        <f t="shared" si="115"/>
        <v>51423</v>
      </c>
      <c r="B1462" s="1">
        <v>5</v>
      </c>
      <c r="C1462" s="1" t="s">
        <v>178</v>
      </c>
      <c r="D1462" s="1">
        <v>8</v>
      </c>
      <c r="E1462" s="1" t="s">
        <v>159</v>
      </c>
      <c r="F1462" s="1">
        <v>3</v>
      </c>
      <c r="G1462" s="1">
        <v>0</v>
      </c>
      <c r="H1462" s="1">
        <v>3</v>
      </c>
      <c r="I1462" s="1">
        <v>5</v>
      </c>
      <c r="J1462" s="1">
        <v>0</v>
      </c>
      <c r="K1462" s="6">
        <f>ROUNDUP(K544*最重要的表!$J$41,0)</f>
        <v>5877</v>
      </c>
      <c r="L1462" s="6">
        <f>ROUNDUP(L544*最重要的表!$J$41,0)</f>
        <v>353</v>
      </c>
      <c r="M1462" s="6">
        <f>ROUNDUP(M544*最重要的表!$J$41,0)</f>
        <v>284</v>
      </c>
      <c r="N1462" s="6">
        <f>ROUNDUP(N544*最重要的表!$J$41,0)</f>
        <v>122</v>
      </c>
      <c r="O1462" s="6">
        <f>ROUNDUP(O544*最重要的表!$J$41,0)</f>
        <v>8</v>
      </c>
      <c r="P1462" s="6">
        <f>ROUNDUP(P544*最重要的表!$J$41,0)</f>
        <v>7</v>
      </c>
      <c r="Q1462" s="1">
        <f t="shared" si="112"/>
        <v>15515</v>
      </c>
      <c r="R1462" s="1">
        <f t="shared" si="113"/>
        <v>985</v>
      </c>
      <c r="S1462" s="1">
        <f t="shared" si="114"/>
        <v>837</v>
      </c>
      <c r="T1462" s="1">
        <v>600</v>
      </c>
      <c r="U1462" s="1">
        <v>0</v>
      </c>
      <c r="V1462" s="1">
        <v>67000</v>
      </c>
    </row>
    <row r="1463" spans="1:22" x14ac:dyDescent="0.25">
      <c r="A1463" s="1">
        <f t="shared" si="115"/>
        <v>51424</v>
      </c>
      <c r="B1463" s="1">
        <v>5</v>
      </c>
      <c r="C1463" s="1" t="s">
        <v>178</v>
      </c>
      <c r="D1463" s="1">
        <v>8</v>
      </c>
      <c r="E1463" s="1" t="s">
        <v>160</v>
      </c>
      <c r="F1463" s="1">
        <v>4</v>
      </c>
      <c r="G1463" s="1">
        <v>0</v>
      </c>
      <c r="H1463" s="1">
        <v>4</v>
      </c>
      <c r="I1463" s="1">
        <v>20</v>
      </c>
      <c r="J1463" s="1">
        <v>5</v>
      </c>
      <c r="K1463" s="6">
        <f>ROUNDUP(K545*最重要的表!$J$41,0)</f>
        <v>6487</v>
      </c>
      <c r="L1463" s="6">
        <f>ROUNDUP(L545*最重要的表!$J$41,0)</f>
        <v>390</v>
      </c>
      <c r="M1463" s="6">
        <f>ROUNDUP(M545*最重要的表!$J$41,0)</f>
        <v>313</v>
      </c>
      <c r="N1463" s="6">
        <f>ROUNDUP(N545*最重要的表!$J$41,0)</f>
        <v>143</v>
      </c>
      <c r="O1463" s="6">
        <f>ROUNDUP(O545*最重要的表!$J$41,0)</f>
        <v>9</v>
      </c>
      <c r="P1463" s="6">
        <f>ROUNDUP(P545*最重要的表!$J$41,0)</f>
        <v>8</v>
      </c>
      <c r="Q1463" s="1">
        <f t="shared" si="112"/>
        <v>17784</v>
      </c>
      <c r="R1463" s="1">
        <f t="shared" si="113"/>
        <v>1101</v>
      </c>
      <c r="S1463" s="1">
        <f t="shared" si="114"/>
        <v>945</v>
      </c>
      <c r="T1463" s="1">
        <v>1000</v>
      </c>
      <c r="U1463" s="1">
        <v>0</v>
      </c>
      <c r="V1463" s="1">
        <v>100000</v>
      </c>
    </row>
    <row r="1464" spans="1:22" x14ac:dyDescent="0.25">
      <c r="A1464" s="1">
        <f t="shared" si="115"/>
        <v>51425</v>
      </c>
      <c r="B1464" s="1">
        <v>5</v>
      </c>
      <c r="C1464" s="1" t="s">
        <v>178</v>
      </c>
      <c r="D1464" s="1">
        <v>8</v>
      </c>
      <c r="E1464" s="1" t="s">
        <v>55</v>
      </c>
      <c r="F1464" s="1">
        <v>5</v>
      </c>
      <c r="G1464" s="1">
        <v>1</v>
      </c>
      <c r="H1464" s="1">
        <v>0</v>
      </c>
      <c r="I1464" s="1">
        <v>20</v>
      </c>
      <c r="J1464" s="1">
        <v>5</v>
      </c>
      <c r="K1464" s="6">
        <f>ROUNDUP(K546*最重要的表!$J$41,0)</f>
        <v>8094</v>
      </c>
      <c r="L1464" s="6">
        <f>ROUNDUP(L546*最重要的表!$J$41,0)</f>
        <v>486</v>
      </c>
      <c r="M1464" s="6">
        <f>ROUNDUP(M546*最重要的表!$J$41,0)</f>
        <v>390</v>
      </c>
      <c r="N1464" s="6">
        <f>ROUNDUP(N546*最重要的表!$J$41,0)</f>
        <v>164</v>
      </c>
      <c r="O1464" s="6">
        <f>ROUNDUP(O546*最重要的表!$J$41,0)</f>
        <v>10</v>
      </c>
      <c r="P1464" s="6">
        <f>ROUNDUP(P546*最重要的表!$J$41,0)</f>
        <v>9</v>
      </c>
      <c r="Q1464" s="6">
        <f t="shared" si="112"/>
        <v>21050</v>
      </c>
      <c r="R1464" s="7">
        <f t="shared" si="113"/>
        <v>1276</v>
      </c>
      <c r="S1464" s="8">
        <f t="shared" si="114"/>
        <v>1101</v>
      </c>
      <c r="T1464" s="6">
        <v>1500</v>
      </c>
      <c r="U1464" s="7">
        <v>0</v>
      </c>
      <c r="V1464" s="8">
        <v>140000</v>
      </c>
    </row>
    <row r="1465" spans="1:22" x14ac:dyDescent="0.25">
      <c r="A1465" s="1">
        <f t="shared" si="115"/>
        <v>51431</v>
      </c>
      <c r="B1465" s="1">
        <v>5</v>
      </c>
      <c r="C1465" s="1" t="s">
        <v>178</v>
      </c>
      <c r="D1465" s="1">
        <v>8</v>
      </c>
      <c r="E1465" s="1" t="s">
        <v>379</v>
      </c>
      <c r="F1465" s="1">
        <v>6</v>
      </c>
      <c r="G1465" s="1">
        <v>1</v>
      </c>
      <c r="H1465" s="1">
        <v>1</v>
      </c>
      <c r="I1465" s="1">
        <v>20</v>
      </c>
      <c r="J1465" s="1">
        <v>5</v>
      </c>
      <c r="K1465" s="6">
        <f>ROUNDUP(K547*最重要的表!$J$41,0)</f>
        <v>9070</v>
      </c>
      <c r="L1465" s="6">
        <f>ROUNDUP(L547*最重要的表!$J$41,0)</f>
        <v>545</v>
      </c>
      <c r="M1465" s="6">
        <f>ROUNDUP(M547*最重要的表!$J$41,0)</f>
        <v>436</v>
      </c>
      <c r="N1465" s="6">
        <f>ROUNDUP(N547*最重要的表!$J$41,0)</f>
        <v>183</v>
      </c>
      <c r="O1465" s="6">
        <f>ROUNDUP(O547*最重要的表!$J$41,0)</f>
        <v>11</v>
      </c>
      <c r="P1465" s="6">
        <f>ROUNDUP(P547*最重要的表!$J$41,0)</f>
        <v>10</v>
      </c>
      <c r="Q1465" s="1">
        <f t="shared" si="112"/>
        <v>23527</v>
      </c>
      <c r="R1465" s="1">
        <f t="shared" si="113"/>
        <v>1414</v>
      </c>
      <c r="S1465" s="1">
        <f t="shared" si="114"/>
        <v>1226</v>
      </c>
      <c r="T1465" s="1">
        <v>2500</v>
      </c>
      <c r="U1465" s="1">
        <v>0</v>
      </c>
      <c r="V1465" s="1">
        <v>210000</v>
      </c>
    </row>
    <row r="1466" spans="1:22" x14ac:dyDescent="0.25">
      <c r="A1466" s="1">
        <f t="shared" si="115"/>
        <v>51432</v>
      </c>
      <c r="B1466" s="1">
        <v>5</v>
      </c>
      <c r="C1466" s="1" t="s">
        <v>178</v>
      </c>
      <c r="D1466" s="1">
        <v>8</v>
      </c>
      <c r="E1466" s="1" t="s">
        <v>132</v>
      </c>
      <c r="F1466" s="1">
        <v>7</v>
      </c>
      <c r="G1466" s="1">
        <v>1</v>
      </c>
      <c r="H1466" s="1">
        <v>2</v>
      </c>
      <c r="I1466" s="1">
        <v>20</v>
      </c>
      <c r="J1466" s="1">
        <v>5</v>
      </c>
      <c r="K1466" s="6">
        <f>ROUNDUP(K548*最重要的表!$J$41,0)</f>
        <v>10046</v>
      </c>
      <c r="L1466" s="6">
        <f>ROUNDUP(L548*最重要的表!$J$41,0)</f>
        <v>603</v>
      </c>
      <c r="M1466" s="6">
        <f>ROUNDUP(M548*最重要的表!$J$41,0)</f>
        <v>484</v>
      </c>
      <c r="N1466" s="6">
        <f>ROUNDUP(N548*最重要的表!$J$41,0)</f>
        <v>225</v>
      </c>
      <c r="O1466" s="6">
        <f>ROUNDUP(O548*最重要的表!$J$41,0)</f>
        <v>14</v>
      </c>
      <c r="P1466" s="6">
        <f>ROUNDUP(P548*最重要的表!$J$41,0)</f>
        <v>11</v>
      </c>
      <c r="Q1466" s="1">
        <f t="shared" si="112"/>
        <v>27821</v>
      </c>
      <c r="R1466" s="1">
        <f t="shared" si="113"/>
        <v>1709</v>
      </c>
      <c r="S1466" s="1">
        <f t="shared" si="114"/>
        <v>1353</v>
      </c>
      <c r="T1466" s="1">
        <v>3500</v>
      </c>
      <c r="U1466" s="1">
        <v>0</v>
      </c>
      <c r="V1466" s="1">
        <v>270000</v>
      </c>
    </row>
    <row r="1467" spans="1:22" x14ac:dyDescent="0.25">
      <c r="A1467" s="1">
        <f t="shared" si="115"/>
        <v>51433</v>
      </c>
      <c r="B1467" s="1">
        <v>5</v>
      </c>
      <c r="C1467" s="1" t="s">
        <v>178</v>
      </c>
      <c r="D1467" s="1">
        <v>8</v>
      </c>
      <c r="E1467" s="1" t="s">
        <v>133</v>
      </c>
      <c r="F1467" s="1">
        <v>8</v>
      </c>
      <c r="G1467" s="1">
        <v>1</v>
      </c>
      <c r="H1467" s="1">
        <v>3</v>
      </c>
      <c r="I1467" s="1">
        <v>20</v>
      </c>
      <c r="J1467" s="1">
        <v>5</v>
      </c>
      <c r="K1467" s="6">
        <f>ROUNDUP(K549*最重要的表!$J$41,0)</f>
        <v>11022</v>
      </c>
      <c r="L1467" s="6">
        <f>ROUNDUP(L549*最重要的表!$J$41,0)</f>
        <v>662</v>
      </c>
      <c r="M1467" s="6">
        <f>ROUNDUP(M549*最重要的表!$J$41,0)</f>
        <v>530</v>
      </c>
      <c r="N1467" s="6">
        <f>ROUNDUP(N549*最重要的表!$J$41,0)</f>
        <v>244</v>
      </c>
      <c r="O1467" s="6">
        <f>ROUNDUP(O549*最重要的表!$J$41,0)</f>
        <v>15</v>
      </c>
      <c r="P1467" s="6">
        <f>ROUNDUP(P549*最重要的表!$J$41,0)</f>
        <v>13</v>
      </c>
      <c r="Q1467" s="1">
        <f t="shared" si="112"/>
        <v>30298</v>
      </c>
      <c r="R1467" s="1">
        <f t="shared" si="113"/>
        <v>1847</v>
      </c>
      <c r="S1467" s="1">
        <f t="shared" si="114"/>
        <v>1557</v>
      </c>
      <c r="T1467" s="1">
        <v>5000</v>
      </c>
      <c r="U1467" s="1">
        <v>0</v>
      </c>
      <c r="V1467" s="1">
        <v>360000</v>
      </c>
    </row>
    <row r="1468" spans="1:22" x14ac:dyDescent="0.25">
      <c r="A1468" s="1">
        <f t="shared" si="115"/>
        <v>51434</v>
      </c>
      <c r="B1468" s="1">
        <v>5</v>
      </c>
      <c r="C1468" s="1" t="s">
        <v>178</v>
      </c>
      <c r="D1468" s="1">
        <v>8</v>
      </c>
      <c r="E1468" s="1" t="s">
        <v>134</v>
      </c>
      <c r="F1468" s="1">
        <v>9</v>
      </c>
      <c r="G1468" s="1">
        <v>1</v>
      </c>
      <c r="H1468" s="1">
        <v>4</v>
      </c>
      <c r="I1468" s="1">
        <v>30</v>
      </c>
      <c r="J1468" s="1">
        <v>15</v>
      </c>
      <c r="K1468" s="6">
        <f>ROUNDUP(K550*最重要的表!$J$41,0)</f>
        <v>11998</v>
      </c>
      <c r="L1468" s="6">
        <f>ROUNDUP(L550*最重要的表!$J$41,0)</f>
        <v>720</v>
      </c>
      <c r="M1468" s="6">
        <f>ROUNDUP(M550*最重要的表!$J$41,0)</f>
        <v>576</v>
      </c>
      <c r="N1468" s="6">
        <f>ROUNDUP(N550*最重要的表!$J$41,0)</f>
        <v>286</v>
      </c>
      <c r="O1468" s="6">
        <f>ROUNDUP(O550*最重要的表!$J$41,0)</f>
        <v>18</v>
      </c>
      <c r="P1468" s="6">
        <f>ROUNDUP(P550*最重要的表!$J$41,0)</f>
        <v>15</v>
      </c>
      <c r="Q1468" s="1">
        <f t="shared" si="112"/>
        <v>34592</v>
      </c>
      <c r="R1468" s="1">
        <f t="shared" si="113"/>
        <v>2142</v>
      </c>
      <c r="S1468" s="1">
        <f t="shared" si="114"/>
        <v>1761</v>
      </c>
      <c r="T1468" s="1">
        <v>6500</v>
      </c>
      <c r="U1468" s="1">
        <v>0</v>
      </c>
      <c r="V1468" s="1">
        <v>450000</v>
      </c>
    </row>
    <row r="1469" spans="1:22" x14ac:dyDescent="0.25">
      <c r="A1469" s="1">
        <f t="shared" si="115"/>
        <v>51435</v>
      </c>
      <c r="B1469" s="1">
        <v>5</v>
      </c>
      <c r="C1469" s="1" t="s">
        <v>178</v>
      </c>
      <c r="D1469" s="1">
        <v>8</v>
      </c>
      <c r="E1469" s="1" t="s">
        <v>56</v>
      </c>
      <c r="F1469" s="1">
        <v>10</v>
      </c>
      <c r="G1469" s="1">
        <v>2</v>
      </c>
      <c r="H1469" s="1">
        <v>0</v>
      </c>
      <c r="I1469" s="1">
        <v>30</v>
      </c>
      <c r="J1469" s="1">
        <v>15</v>
      </c>
      <c r="K1469" s="6">
        <f>ROUNDUP(K551*最重要的表!$J$41,0)</f>
        <v>14560</v>
      </c>
      <c r="L1469" s="6">
        <f>ROUNDUP(L551*最重要的表!$J$41,0)</f>
        <v>874</v>
      </c>
      <c r="M1469" s="6">
        <f>ROUNDUP(M551*最重要的表!$J$41,0)</f>
        <v>700</v>
      </c>
      <c r="N1469" s="6">
        <f>ROUNDUP(N551*最重要的表!$J$41,0)</f>
        <v>286</v>
      </c>
      <c r="O1469" s="6">
        <f>ROUNDUP(O551*最重要的表!$J$41,0)</f>
        <v>18</v>
      </c>
      <c r="P1469" s="6">
        <f>ROUNDUP(P551*最重要的表!$J$41,0)</f>
        <v>15</v>
      </c>
      <c r="Q1469" s="6">
        <f t="shared" si="112"/>
        <v>37154</v>
      </c>
      <c r="R1469" s="7">
        <f t="shared" si="113"/>
        <v>2296</v>
      </c>
      <c r="S1469" s="8">
        <f t="shared" si="114"/>
        <v>1885</v>
      </c>
      <c r="T1469" s="6">
        <v>7500</v>
      </c>
      <c r="U1469" s="7">
        <v>0</v>
      </c>
      <c r="V1469" s="8">
        <v>580000</v>
      </c>
    </row>
    <row r="1470" spans="1:22" x14ac:dyDescent="0.25">
      <c r="A1470" s="1">
        <f t="shared" si="115"/>
        <v>51441</v>
      </c>
      <c r="B1470" s="1">
        <v>5</v>
      </c>
      <c r="C1470" s="1" t="s">
        <v>178</v>
      </c>
      <c r="D1470" s="1">
        <v>8</v>
      </c>
      <c r="E1470" s="1" t="s">
        <v>380</v>
      </c>
      <c r="F1470" s="1">
        <v>11</v>
      </c>
      <c r="G1470" s="1">
        <v>2</v>
      </c>
      <c r="H1470" s="1">
        <v>1</v>
      </c>
      <c r="I1470" s="1">
        <v>30</v>
      </c>
      <c r="J1470" s="1">
        <v>15</v>
      </c>
      <c r="K1470" s="6">
        <f>ROUNDUP(K552*最重要的表!$J$41,0)</f>
        <v>15881</v>
      </c>
      <c r="L1470" s="6">
        <f>ROUNDUP(L552*最重要的表!$J$41,0)</f>
        <v>953</v>
      </c>
      <c r="M1470" s="6">
        <f>ROUNDUP(M552*最重要的表!$J$41,0)</f>
        <v>763</v>
      </c>
      <c r="N1470" s="6">
        <f>ROUNDUP(N552*最重要的表!$J$41,0)</f>
        <v>305</v>
      </c>
      <c r="O1470" s="6">
        <f>ROUNDUP(O552*最重要的表!$J$41,0)</f>
        <v>19</v>
      </c>
      <c r="P1470" s="6">
        <f>ROUNDUP(P552*最重要的表!$J$41,0)</f>
        <v>15</v>
      </c>
      <c r="Q1470" s="1">
        <f t="shared" si="112"/>
        <v>39976</v>
      </c>
      <c r="R1470" s="1">
        <f t="shared" si="113"/>
        <v>2454</v>
      </c>
      <c r="S1470" s="1">
        <f t="shared" si="114"/>
        <v>1948</v>
      </c>
      <c r="T1470" s="1">
        <v>8500</v>
      </c>
      <c r="U1470" s="1">
        <v>0</v>
      </c>
      <c r="V1470" s="1">
        <v>730000</v>
      </c>
    </row>
    <row r="1471" spans="1:22" x14ac:dyDescent="0.25">
      <c r="A1471" s="1">
        <f t="shared" si="115"/>
        <v>51442</v>
      </c>
      <c r="B1471" s="1">
        <v>5</v>
      </c>
      <c r="C1471" s="1" t="s">
        <v>178</v>
      </c>
      <c r="D1471" s="1">
        <v>8</v>
      </c>
      <c r="E1471" s="1" t="s">
        <v>136</v>
      </c>
      <c r="F1471" s="1">
        <v>12</v>
      </c>
      <c r="G1471" s="1">
        <v>2</v>
      </c>
      <c r="H1471" s="1">
        <v>2</v>
      </c>
      <c r="I1471" s="1">
        <v>30</v>
      </c>
      <c r="J1471" s="1">
        <v>15</v>
      </c>
      <c r="K1471" s="6">
        <f>ROUNDUP(K553*最重要的表!$J$41,0)</f>
        <v>17202</v>
      </c>
      <c r="L1471" s="6">
        <f>ROUNDUP(L553*最重要的表!$J$41,0)</f>
        <v>1033</v>
      </c>
      <c r="M1471" s="6">
        <f>ROUNDUP(M553*最重要的表!$J$41,0)</f>
        <v>826</v>
      </c>
      <c r="N1471" s="6">
        <f>ROUNDUP(N553*最重要的表!$J$41,0)</f>
        <v>347</v>
      </c>
      <c r="O1471" s="6">
        <f>ROUNDUP(O553*最重要的表!$J$41,0)</f>
        <v>21</v>
      </c>
      <c r="P1471" s="6">
        <f>ROUNDUP(P553*最重要的表!$J$41,0)</f>
        <v>18</v>
      </c>
      <c r="Q1471" s="1">
        <f t="shared" si="112"/>
        <v>44615</v>
      </c>
      <c r="R1471" s="1">
        <f t="shared" si="113"/>
        <v>2692</v>
      </c>
      <c r="S1471" s="1">
        <f t="shared" si="114"/>
        <v>2248</v>
      </c>
      <c r="T1471" s="1">
        <v>9000</v>
      </c>
      <c r="U1471" s="1">
        <v>0</v>
      </c>
      <c r="V1471" s="1">
        <v>870000</v>
      </c>
    </row>
    <row r="1472" spans="1:22" x14ac:dyDescent="0.25">
      <c r="A1472" s="1">
        <f t="shared" si="115"/>
        <v>51443</v>
      </c>
      <c r="B1472" s="1">
        <v>5</v>
      </c>
      <c r="C1472" s="1" t="s">
        <v>178</v>
      </c>
      <c r="D1472" s="1">
        <v>8</v>
      </c>
      <c r="E1472" s="1" t="s">
        <v>137</v>
      </c>
      <c r="F1472" s="1">
        <v>13</v>
      </c>
      <c r="G1472" s="1">
        <v>2</v>
      </c>
      <c r="H1472" s="1">
        <v>3</v>
      </c>
      <c r="I1472" s="1">
        <v>30</v>
      </c>
      <c r="J1472" s="1">
        <v>15</v>
      </c>
      <c r="K1472" s="6">
        <f>ROUNDUP(K554*最重要的表!$J$41,0)</f>
        <v>18525</v>
      </c>
      <c r="L1472" s="6">
        <f>ROUNDUP(L554*最重要的表!$J$41,0)</f>
        <v>1112</v>
      </c>
      <c r="M1472" s="6">
        <f>ROUNDUP(M554*最重要的表!$J$41,0)</f>
        <v>890</v>
      </c>
      <c r="N1472" s="6">
        <f>ROUNDUP(N554*最重要的表!$J$41,0)</f>
        <v>366</v>
      </c>
      <c r="O1472" s="6">
        <f>ROUNDUP(O554*最重要的表!$J$41,0)</f>
        <v>22</v>
      </c>
      <c r="P1472" s="6">
        <f>ROUNDUP(P554*最重要的表!$J$41,0)</f>
        <v>19</v>
      </c>
      <c r="Q1472" s="1">
        <f t="shared" si="112"/>
        <v>47439</v>
      </c>
      <c r="R1472" s="1">
        <f t="shared" si="113"/>
        <v>2850</v>
      </c>
      <c r="S1472" s="1">
        <f t="shared" si="114"/>
        <v>2391</v>
      </c>
      <c r="T1472" s="1">
        <v>10000</v>
      </c>
      <c r="U1472" s="1">
        <v>0</v>
      </c>
      <c r="V1472" s="1">
        <v>1050000</v>
      </c>
    </row>
    <row r="1473" spans="1:22" x14ac:dyDescent="0.25">
      <c r="A1473" s="1">
        <f t="shared" si="115"/>
        <v>51444</v>
      </c>
      <c r="B1473" s="1">
        <v>5</v>
      </c>
      <c r="C1473" s="1" t="s">
        <v>178</v>
      </c>
      <c r="D1473" s="1">
        <v>8</v>
      </c>
      <c r="E1473" s="1" t="s">
        <v>138</v>
      </c>
      <c r="F1473" s="1">
        <v>14</v>
      </c>
      <c r="G1473" s="1">
        <v>2</v>
      </c>
      <c r="H1473" s="1">
        <v>4</v>
      </c>
      <c r="I1473" s="1">
        <v>40</v>
      </c>
      <c r="J1473" s="1">
        <v>35</v>
      </c>
      <c r="K1473" s="6">
        <f>ROUNDUP(K555*最重要的表!$J$41,0)</f>
        <v>19846</v>
      </c>
      <c r="L1473" s="6">
        <f>ROUNDUP(L555*最重要的表!$J$41,0)</f>
        <v>1191</v>
      </c>
      <c r="M1473" s="6">
        <f>ROUNDUP(M555*最重要的表!$J$41,0)</f>
        <v>953</v>
      </c>
      <c r="N1473" s="6">
        <f>ROUNDUP(N555*最重要的表!$J$41,0)</f>
        <v>387</v>
      </c>
      <c r="O1473" s="6">
        <f>ROUNDUP(O555*最重要的表!$J$41,0)</f>
        <v>24</v>
      </c>
      <c r="P1473" s="6">
        <f>ROUNDUP(P555*最重要的表!$J$41,0)</f>
        <v>20</v>
      </c>
      <c r="Q1473" s="1">
        <f t="shared" si="112"/>
        <v>50419</v>
      </c>
      <c r="R1473" s="1">
        <f t="shared" si="113"/>
        <v>3087</v>
      </c>
      <c r="S1473" s="1">
        <f t="shared" si="114"/>
        <v>2533</v>
      </c>
      <c r="T1473" s="1">
        <v>11500</v>
      </c>
      <c r="U1473" s="1">
        <v>0</v>
      </c>
      <c r="V1473" s="1">
        <v>1270000</v>
      </c>
    </row>
    <row r="1474" spans="1:22" x14ac:dyDescent="0.25">
      <c r="A1474" s="1">
        <f t="shared" si="115"/>
        <v>51445</v>
      </c>
      <c r="B1474" s="1">
        <v>5</v>
      </c>
      <c r="C1474" s="1" t="s">
        <v>178</v>
      </c>
      <c r="D1474" s="1">
        <v>8</v>
      </c>
      <c r="E1474" s="1" t="s">
        <v>57</v>
      </c>
      <c r="F1474" s="1">
        <v>15</v>
      </c>
      <c r="G1474" s="1">
        <v>3</v>
      </c>
      <c r="H1474" s="1">
        <v>0</v>
      </c>
      <c r="I1474" s="1">
        <v>40</v>
      </c>
      <c r="J1474" s="1">
        <v>35</v>
      </c>
      <c r="K1474" s="6">
        <f>ROUNDUP(K556*最重要的表!$J$41,0)</f>
        <v>23302</v>
      </c>
      <c r="L1474" s="6">
        <f>ROUNDUP(L556*最重要的表!$J$41,0)</f>
        <v>1399</v>
      </c>
      <c r="M1474" s="6">
        <f>ROUNDUP(M556*最重要的表!$J$41,0)</f>
        <v>1119</v>
      </c>
      <c r="N1474" s="6">
        <f>ROUNDUP(N556*最重要的表!$J$41,0)</f>
        <v>448</v>
      </c>
      <c r="O1474" s="6">
        <f>ROUNDUP(O556*最重要的表!$J$41,0)</f>
        <v>27</v>
      </c>
      <c r="P1474" s="6">
        <f>ROUNDUP(P556*最重要的表!$J$41,0)</f>
        <v>22</v>
      </c>
      <c r="Q1474" s="6">
        <f t="shared" si="112"/>
        <v>58694</v>
      </c>
      <c r="R1474" s="7">
        <f t="shared" si="113"/>
        <v>3532</v>
      </c>
      <c r="S1474" s="8">
        <f t="shared" si="114"/>
        <v>2857</v>
      </c>
      <c r="T1474" s="6">
        <v>13500</v>
      </c>
      <c r="U1474" s="7">
        <v>0</v>
      </c>
      <c r="V1474" s="8">
        <v>1500000</v>
      </c>
    </row>
    <row r="1475" spans="1:22" x14ac:dyDescent="0.25">
      <c r="A1475" s="1">
        <f t="shared" si="115"/>
        <v>51451</v>
      </c>
      <c r="B1475" s="1">
        <v>5</v>
      </c>
      <c r="C1475" s="1" t="s">
        <v>178</v>
      </c>
      <c r="D1475" s="1">
        <v>8</v>
      </c>
      <c r="E1475" s="1" t="s">
        <v>261</v>
      </c>
      <c r="F1475" s="1">
        <v>16</v>
      </c>
      <c r="G1475" s="1">
        <v>3</v>
      </c>
      <c r="H1475" s="1">
        <v>1</v>
      </c>
      <c r="I1475" s="1">
        <v>40</v>
      </c>
      <c r="J1475" s="1">
        <v>35</v>
      </c>
      <c r="K1475" s="6">
        <f>ROUNDUP(K557*最重要的表!$J$41,0)</f>
        <v>24360</v>
      </c>
      <c r="L1475" s="6">
        <f>ROUNDUP(L557*最重要的表!$J$41,0)</f>
        <v>1462</v>
      </c>
      <c r="M1475" s="6">
        <f>ROUNDUP(M557*最重要的表!$J$41,0)</f>
        <v>1170</v>
      </c>
      <c r="N1475" s="6">
        <f>ROUNDUP(N557*最重要的表!$J$41,0)</f>
        <v>469</v>
      </c>
      <c r="O1475" s="6">
        <f>ROUNDUP(O557*最重要的表!$J$41,0)</f>
        <v>29</v>
      </c>
      <c r="P1475" s="6">
        <f>ROUNDUP(P557*最重要的表!$J$41,0)</f>
        <v>24</v>
      </c>
      <c r="Q1475" s="1">
        <f t="shared" si="112"/>
        <v>61411</v>
      </c>
      <c r="R1475" s="1">
        <f t="shared" si="113"/>
        <v>3753</v>
      </c>
      <c r="S1475" s="1">
        <f t="shared" si="114"/>
        <v>3066</v>
      </c>
      <c r="T1475" s="1">
        <v>15000</v>
      </c>
      <c r="U1475" s="1">
        <v>0</v>
      </c>
      <c r="V1475" s="1">
        <v>1760000</v>
      </c>
    </row>
    <row r="1476" spans="1:22" x14ac:dyDescent="0.25">
      <c r="A1476" s="1">
        <f t="shared" si="115"/>
        <v>51452</v>
      </c>
      <c r="B1476" s="1">
        <v>5</v>
      </c>
      <c r="C1476" s="1" t="s">
        <v>178</v>
      </c>
      <c r="D1476" s="1">
        <v>8</v>
      </c>
      <c r="E1476" s="1" t="s">
        <v>262</v>
      </c>
      <c r="F1476" s="1">
        <v>17</v>
      </c>
      <c r="G1476" s="1">
        <v>3</v>
      </c>
      <c r="H1476" s="1">
        <v>2</v>
      </c>
      <c r="I1476" s="1">
        <v>40</v>
      </c>
      <c r="J1476" s="1">
        <v>35</v>
      </c>
      <c r="K1476" s="6">
        <f>ROUNDUP(K558*最重要的表!$J$41,0)</f>
        <v>25418</v>
      </c>
      <c r="L1476" s="6">
        <f>ROUNDUP(L558*最重要的表!$J$41,0)</f>
        <v>1525</v>
      </c>
      <c r="M1476" s="6">
        <f>ROUNDUP(M558*最重要的表!$J$41,0)</f>
        <v>1220</v>
      </c>
      <c r="N1476" s="6">
        <f>ROUNDUP(N558*最重要的表!$J$41,0)</f>
        <v>509</v>
      </c>
      <c r="O1476" s="6">
        <f>ROUNDUP(O558*最重要的表!$J$41,0)</f>
        <v>31</v>
      </c>
      <c r="P1476" s="6">
        <f>ROUNDUP(P558*最重要的表!$J$41,0)</f>
        <v>25</v>
      </c>
      <c r="Q1476" s="1">
        <f t="shared" si="112"/>
        <v>65629</v>
      </c>
      <c r="R1476" s="1">
        <f t="shared" si="113"/>
        <v>3974</v>
      </c>
      <c r="S1476" s="1">
        <f t="shared" si="114"/>
        <v>3195</v>
      </c>
      <c r="T1476" s="1">
        <v>17000</v>
      </c>
      <c r="U1476" s="1">
        <v>0</v>
      </c>
      <c r="V1476" s="1">
        <v>2000000</v>
      </c>
    </row>
    <row r="1477" spans="1:22" x14ac:dyDescent="0.25">
      <c r="A1477" s="1">
        <f t="shared" si="115"/>
        <v>51453</v>
      </c>
      <c r="B1477" s="1">
        <v>5</v>
      </c>
      <c r="C1477" s="1" t="s">
        <v>178</v>
      </c>
      <c r="D1477" s="1">
        <v>8</v>
      </c>
      <c r="E1477" s="1" t="s">
        <v>263</v>
      </c>
      <c r="F1477" s="1">
        <v>18</v>
      </c>
      <c r="G1477" s="1">
        <v>3</v>
      </c>
      <c r="H1477" s="1">
        <v>3</v>
      </c>
      <c r="I1477" s="1">
        <v>40</v>
      </c>
      <c r="J1477" s="1">
        <v>35</v>
      </c>
      <c r="K1477" s="6">
        <f>ROUNDUP(K559*最重要的表!$J$41,0)</f>
        <v>26474</v>
      </c>
      <c r="L1477" s="6">
        <f>ROUNDUP(L559*最重要的表!$J$41,0)</f>
        <v>1589</v>
      </c>
      <c r="M1477" s="6">
        <f>ROUNDUP(M559*最重要的表!$J$41,0)</f>
        <v>1272</v>
      </c>
      <c r="N1477" s="6">
        <f>ROUNDUP(N559*最重要的表!$J$41,0)</f>
        <v>530</v>
      </c>
      <c r="O1477" s="6">
        <f>ROUNDUP(O559*最重要的表!$J$41,0)</f>
        <v>32</v>
      </c>
      <c r="P1477" s="6">
        <f>ROUNDUP(P559*最重要的表!$J$41,0)</f>
        <v>26</v>
      </c>
      <c r="Q1477" s="1">
        <f t="shared" si="112"/>
        <v>68344</v>
      </c>
      <c r="R1477" s="1">
        <f t="shared" si="113"/>
        <v>4117</v>
      </c>
      <c r="S1477" s="1">
        <f t="shared" si="114"/>
        <v>3326</v>
      </c>
      <c r="T1477" s="1">
        <v>18500</v>
      </c>
      <c r="U1477" s="1">
        <v>0</v>
      </c>
      <c r="V1477" s="1">
        <v>2300000</v>
      </c>
    </row>
    <row r="1478" spans="1:22" x14ac:dyDescent="0.25">
      <c r="A1478" s="1">
        <f t="shared" si="115"/>
        <v>51454</v>
      </c>
      <c r="B1478" s="1">
        <v>5</v>
      </c>
      <c r="C1478" s="1" t="s">
        <v>178</v>
      </c>
      <c r="D1478" s="1">
        <v>8</v>
      </c>
      <c r="E1478" s="1" t="s">
        <v>264</v>
      </c>
      <c r="F1478" s="1">
        <v>19</v>
      </c>
      <c r="G1478" s="1">
        <v>3</v>
      </c>
      <c r="H1478" s="1">
        <v>4</v>
      </c>
      <c r="I1478" s="1">
        <v>50</v>
      </c>
      <c r="J1478" s="1">
        <v>45</v>
      </c>
      <c r="K1478" s="6">
        <f>ROUNDUP(K560*最重要的表!$J$41,0)</f>
        <v>27532</v>
      </c>
      <c r="L1478" s="6">
        <f>ROUNDUP(L560*最重要的表!$J$41,0)</f>
        <v>1652</v>
      </c>
      <c r="M1478" s="6">
        <f>ROUNDUP(M560*最重要的表!$J$41,0)</f>
        <v>1323</v>
      </c>
      <c r="N1478" s="6">
        <f>ROUNDUP(N560*最重要的表!$J$41,0)</f>
        <v>549</v>
      </c>
      <c r="O1478" s="6">
        <f>ROUNDUP(O560*最重要的表!$J$41,0)</f>
        <v>33</v>
      </c>
      <c r="P1478" s="6">
        <f>ROUNDUP(P560*最重要的表!$J$41,0)</f>
        <v>27</v>
      </c>
      <c r="Q1478" s="1">
        <f t="shared" si="112"/>
        <v>70903</v>
      </c>
      <c r="R1478" s="1">
        <f t="shared" si="113"/>
        <v>4259</v>
      </c>
      <c r="S1478" s="1">
        <f t="shared" si="114"/>
        <v>3456</v>
      </c>
      <c r="T1478" s="1">
        <v>21000</v>
      </c>
      <c r="U1478" s="1">
        <v>0</v>
      </c>
      <c r="V1478" s="1">
        <v>2600000</v>
      </c>
    </row>
    <row r="1479" spans="1:22" x14ac:dyDescent="0.25">
      <c r="A1479" s="1">
        <f t="shared" si="115"/>
        <v>51455</v>
      </c>
      <c r="B1479" s="1">
        <v>5</v>
      </c>
      <c r="C1479" s="1" t="s">
        <v>178</v>
      </c>
      <c r="D1479" s="1">
        <v>8</v>
      </c>
      <c r="E1479" s="1" t="s">
        <v>265</v>
      </c>
      <c r="F1479" s="1">
        <v>20</v>
      </c>
      <c r="G1479" s="1">
        <v>4</v>
      </c>
      <c r="H1479" s="1">
        <v>0</v>
      </c>
      <c r="I1479" s="1">
        <v>50</v>
      </c>
      <c r="J1479" s="1">
        <v>45</v>
      </c>
      <c r="K1479" s="6">
        <f>ROUNDUP(K561*最重要的表!$J$41,0)</f>
        <v>30298</v>
      </c>
      <c r="L1479" s="6">
        <f>ROUNDUP(L561*最重要的表!$J$41,0)</f>
        <v>1818</v>
      </c>
      <c r="M1479" s="6">
        <f>ROUNDUP(M561*最重要的表!$J$41,0)</f>
        <v>1455</v>
      </c>
      <c r="N1479" s="6">
        <f>ROUNDUP(N561*最重要的表!$J$41,0)</f>
        <v>570</v>
      </c>
      <c r="O1479" s="6">
        <f>ROUNDUP(O561*最重要的表!$J$41,0)</f>
        <v>35</v>
      </c>
      <c r="P1479" s="6">
        <f>ROUNDUP(P561*最重要的表!$J$41,0)</f>
        <v>29</v>
      </c>
      <c r="Q1479" s="6">
        <f t="shared" si="112"/>
        <v>75328</v>
      </c>
      <c r="R1479" s="7">
        <f t="shared" si="113"/>
        <v>4583</v>
      </c>
      <c r="S1479" s="8">
        <f t="shared" si="114"/>
        <v>3746</v>
      </c>
      <c r="T1479" s="6">
        <v>23500</v>
      </c>
      <c r="U1479" s="7">
        <v>0</v>
      </c>
      <c r="V1479" s="8">
        <v>2900000</v>
      </c>
    </row>
    <row r="1480" spans="1:22" x14ac:dyDescent="0.25">
      <c r="A1480" s="1">
        <f t="shared" si="115"/>
        <v>51461</v>
      </c>
      <c r="B1480" s="1">
        <v>5</v>
      </c>
      <c r="C1480" s="1" t="s">
        <v>178</v>
      </c>
      <c r="D1480" s="1">
        <v>8</v>
      </c>
      <c r="E1480" s="1" t="s">
        <v>266</v>
      </c>
      <c r="F1480" s="1">
        <v>21</v>
      </c>
      <c r="G1480" s="1">
        <v>4</v>
      </c>
      <c r="H1480" s="1">
        <v>1</v>
      </c>
      <c r="I1480" s="1">
        <v>50</v>
      </c>
      <c r="J1480" s="1">
        <v>45</v>
      </c>
      <c r="K1480" s="6">
        <f>ROUNDUP(K562*最重要的表!$J$41,0)</f>
        <v>31680</v>
      </c>
      <c r="L1480" s="6">
        <f>ROUNDUP(L562*最重要的表!$J$41,0)</f>
        <v>1901</v>
      </c>
      <c r="M1480" s="6">
        <f>ROUNDUP(M562*最重要的表!$J$41,0)</f>
        <v>1522</v>
      </c>
      <c r="N1480" s="6">
        <f>ROUNDUP(N562*最重要的表!$J$41,0)</f>
        <v>610</v>
      </c>
      <c r="O1480" s="6">
        <f>ROUNDUP(O562*最重要的表!$J$41,0)</f>
        <v>37</v>
      </c>
      <c r="P1480" s="6">
        <f>ROUNDUP(P562*最重要的表!$J$41,0)</f>
        <v>30</v>
      </c>
      <c r="Q1480" s="1">
        <f t="shared" si="112"/>
        <v>79870</v>
      </c>
      <c r="R1480" s="1">
        <f t="shared" si="113"/>
        <v>4824</v>
      </c>
      <c r="S1480" s="1">
        <f t="shared" si="114"/>
        <v>3892</v>
      </c>
      <c r="T1480" s="1">
        <v>26000</v>
      </c>
      <c r="U1480" s="1">
        <v>0</v>
      </c>
      <c r="V1480" s="1">
        <v>3200000</v>
      </c>
    </row>
    <row r="1481" spans="1:22" x14ac:dyDescent="0.25">
      <c r="A1481" s="1">
        <f t="shared" si="115"/>
        <v>51462</v>
      </c>
      <c r="B1481" s="1">
        <v>5</v>
      </c>
      <c r="C1481" s="1" t="s">
        <v>178</v>
      </c>
      <c r="D1481" s="1">
        <v>8</v>
      </c>
      <c r="E1481" s="1" t="s">
        <v>267</v>
      </c>
      <c r="F1481" s="1">
        <v>22</v>
      </c>
      <c r="G1481" s="1">
        <v>4</v>
      </c>
      <c r="H1481" s="1">
        <v>2</v>
      </c>
      <c r="I1481" s="1">
        <v>50</v>
      </c>
      <c r="J1481" s="1">
        <v>45</v>
      </c>
      <c r="K1481" s="6">
        <f>ROUNDUP(K563*最重要的表!$J$41,0)</f>
        <v>33062</v>
      </c>
      <c r="L1481" s="6">
        <f>ROUNDUP(L563*最重要的表!$J$41,0)</f>
        <v>1984</v>
      </c>
      <c r="M1481" s="6">
        <f>ROUNDUP(M563*最重要的表!$J$41,0)</f>
        <v>1588</v>
      </c>
      <c r="N1481" s="6">
        <f>ROUNDUP(N563*最重要的表!$J$41,0)</f>
        <v>631</v>
      </c>
      <c r="O1481" s="6">
        <f>ROUNDUP(O563*最重要的表!$J$41,0)</f>
        <v>38</v>
      </c>
      <c r="P1481" s="6">
        <f>ROUNDUP(P563*最重要的表!$J$41,0)</f>
        <v>31</v>
      </c>
      <c r="Q1481" s="1">
        <f t="shared" si="112"/>
        <v>82911</v>
      </c>
      <c r="R1481" s="1">
        <f t="shared" si="113"/>
        <v>4986</v>
      </c>
      <c r="S1481" s="1">
        <f t="shared" si="114"/>
        <v>4037</v>
      </c>
      <c r="T1481" s="1">
        <v>28500</v>
      </c>
      <c r="U1481" s="1">
        <v>0</v>
      </c>
      <c r="V1481" s="1">
        <v>3600000</v>
      </c>
    </row>
    <row r="1482" spans="1:22" x14ac:dyDescent="0.25">
      <c r="A1482" s="1">
        <f t="shared" si="115"/>
        <v>51463</v>
      </c>
      <c r="B1482" s="1">
        <v>5</v>
      </c>
      <c r="C1482" s="1" t="s">
        <v>178</v>
      </c>
      <c r="D1482" s="1">
        <v>8</v>
      </c>
      <c r="E1482" s="1" t="s">
        <v>268</v>
      </c>
      <c r="F1482" s="1">
        <v>23</v>
      </c>
      <c r="G1482" s="1">
        <v>4</v>
      </c>
      <c r="H1482" s="1">
        <v>3</v>
      </c>
      <c r="I1482" s="1">
        <v>50</v>
      </c>
      <c r="J1482" s="1">
        <v>45</v>
      </c>
      <c r="K1482" s="6">
        <f>ROUNDUP(K564*最重要的表!$J$41,0)</f>
        <v>34446</v>
      </c>
      <c r="L1482" s="6">
        <f>ROUNDUP(L564*最重要的表!$J$41,0)</f>
        <v>2067</v>
      </c>
      <c r="M1482" s="6">
        <f>ROUNDUP(M564*最重要的表!$J$41,0)</f>
        <v>1655</v>
      </c>
      <c r="N1482" s="6">
        <f>ROUNDUP(N564*最重要的表!$J$41,0)</f>
        <v>671</v>
      </c>
      <c r="O1482" s="6">
        <f>ROUNDUP(O564*最重要的表!$J$41,0)</f>
        <v>41</v>
      </c>
      <c r="P1482" s="6">
        <f>ROUNDUP(P564*最重要的表!$J$41,0)</f>
        <v>33</v>
      </c>
      <c r="Q1482" s="1">
        <f t="shared" si="112"/>
        <v>87455</v>
      </c>
      <c r="R1482" s="1">
        <f t="shared" si="113"/>
        <v>5306</v>
      </c>
      <c r="S1482" s="1">
        <f t="shared" si="114"/>
        <v>4262</v>
      </c>
      <c r="T1482" s="1">
        <v>31000</v>
      </c>
      <c r="U1482" s="1">
        <v>0</v>
      </c>
      <c r="V1482" s="1">
        <v>4000000</v>
      </c>
    </row>
    <row r="1483" spans="1:22" x14ac:dyDescent="0.25">
      <c r="A1483" s="1">
        <f t="shared" si="115"/>
        <v>51464</v>
      </c>
      <c r="B1483" s="1">
        <v>5</v>
      </c>
      <c r="C1483" s="1" t="s">
        <v>178</v>
      </c>
      <c r="D1483" s="1">
        <v>8</v>
      </c>
      <c r="E1483" s="1" t="s">
        <v>269</v>
      </c>
      <c r="F1483" s="1">
        <v>24</v>
      </c>
      <c r="G1483" s="1">
        <v>4</v>
      </c>
      <c r="H1483" s="1">
        <v>4</v>
      </c>
      <c r="I1483" s="1">
        <v>60</v>
      </c>
      <c r="J1483" s="1">
        <v>55</v>
      </c>
      <c r="K1483" s="6">
        <f>ROUNDUP(K565*最重要的表!$J$41,0)</f>
        <v>35828</v>
      </c>
      <c r="L1483" s="6">
        <f>ROUNDUP(L565*最重要的表!$J$41,0)</f>
        <v>2150</v>
      </c>
      <c r="M1483" s="6">
        <f>ROUNDUP(M565*最重要的表!$J$41,0)</f>
        <v>1721</v>
      </c>
      <c r="N1483" s="6">
        <f>ROUNDUP(N565*最重要的表!$J$41,0)</f>
        <v>692</v>
      </c>
      <c r="O1483" s="6">
        <f>ROUNDUP(O565*最重要的表!$J$41,0)</f>
        <v>42</v>
      </c>
      <c r="P1483" s="6">
        <f>ROUNDUP(P565*最重要的表!$J$41,0)</f>
        <v>35</v>
      </c>
      <c r="Q1483" s="1">
        <f t="shared" si="112"/>
        <v>90496</v>
      </c>
      <c r="R1483" s="1">
        <f t="shared" si="113"/>
        <v>5468</v>
      </c>
      <c r="S1483" s="1">
        <f t="shared" si="114"/>
        <v>4486</v>
      </c>
      <c r="T1483" s="1">
        <v>33500</v>
      </c>
      <c r="U1483" s="1">
        <v>0</v>
      </c>
      <c r="V1483" s="1">
        <v>4400000</v>
      </c>
    </row>
    <row r="1484" spans="1:22" x14ac:dyDescent="0.25">
      <c r="A1484" s="1">
        <f t="shared" si="115"/>
        <v>51465</v>
      </c>
      <c r="B1484" s="1">
        <v>5</v>
      </c>
      <c r="C1484" s="1" t="s">
        <v>178</v>
      </c>
      <c r="D1484" s="1">
        <v>8</v>
      </c>
      <c r="E1484" s="1" t="s">
        <v>270</v>
      </c>
      <c r="F1484" s="1">
        <v>25</v>
      </c>
      <c r="G1484" s="1">
        <v>5</v>
      </c>
      <c r="H1484" s="1">
        <v>0</v>
      </c>
      <c r="I1484" s="1">
        <v>60</v>
      </c>
      <c r="J1484" s="1">
        <v>55</v>
      </c>
      <c r="K1484" s="6">
        <f>ROUNDUP(K566*最重要的表!$J$41,0)</f>
        <v>39387</v>
      </c>
      <c r="L1484" s="6">
        <f>ROUNDUP(L566*最重要的表!$J$41,0)</f>
        <v>2364</v>
      </c>
      <c r="M1484" s="6">
        <f>ROUNDUP(M566*最重要的表!$J$41,0)</f>
        <v>1891</v>
      </c>
      <c r="N1484" s="6">
        <f>ROUNDUP(N566*最重要的表!$J$41,0)</f>
        <v>753</v>
      </c>
      <c r="O1484" s="6">
        <f>ROUNDUP(O566*最重要的表!$J$41,0)</f>
        <v>46</v>
      </c>
      <c r="P1484" s="6">
        <f>ROUNDUP(P566*最重要的表!$J$41,0)</f>
        <v>37</v>
      </c>
      <c r="Q1484" s="6">
        <f t="shared" si="112"/>
        <v>98874</v>
      </c>
      <c r="R1484" s="7">
        <f t="shared" si="113"/>
        <v>5998</v>
      </c>
      <c r="S1484" s="8">
        <f t="shared" si="114"/>
        <v>4814</v>
      </c>
      <c r="T1484" s="6">
        <v>36000</v>
      </c>
      <c r="U1484" s="7">
        <v>0</v>
      </c>
      <c r="V1484" s="8">
        <v>4800000</v>
      </c>
    </row>
    <row r="1485" spans="1:22" x14ac:dyDescent="0.25">
      <c r="A1485" s="1">
        <f t="shared" si="115"/>
        <v>51471</v>
      </c>
      <c r="B1485" s="1">
        <v>5</v>
      </c>
      <c r="C1485" s="1" t="s">
        <v>178</v>
      </c>
      <c r="D1485" s="1">
        <v>8</v>
      </c>
      <c r="E1485" s="1" t="s">
        <v>271</v>
      </c>
      <c r="F1485" s="1">
        <v>26</v>
      </c>
      <c r="G1485" s="1">
        <v>5</v>
      </c>
      <c r="H1485" s="1">
        <v>1</v>
      </c>
      <c r="I1485" s="1">
        <v>60</v>
      </c>
      <c r="J1485" s="1">
        <v>55</v>
      </c>
      <c r="K1485" s="6">
        <f>ROUNDUP(K567*最重要的表!$J$41,0)</f>
        <v>41175</v>
      </c>
      <c r="L1485" s="6">
        <f>ROUNDUP(L567*最重要的表!$J$41,0)</f>
        <v>2471</v>
      </c>
      <c r="M1485" s="6">
        <f>ROUNDUP(M567*最重要的表!$J$41,0)</f>
        <v>1977</v>
      </c>
      <c r="N1485" s="6">
        <f>ROUNDUP(N567*最重要的表!$J$41,0)</f>
        <v>793</v>
      </c>
      <c r="O1485" s="6">
        <f>ROUNDUP(O567*最重要的表!$J$41,0)</f>
        <v>48</v>
      </c>
      <c r="P1485" s="6">
        <f>ROUNDUP(P567*最重要的表!$J$41,0)</f>
        <v>40</v>
      </c>
      <c r="Q1485" s="1">
        <f t="shared" si="112"/>
        <v>103822</v>
      </c>
      <c r="R1485" s="1">
        <f t="shared" si="113"/>
        <v>6263</v>
      </c>
      <c r="S1485" s="1">
        <f t="shared" si="114"/>
        <v>5137</v>
      </c>
      <c r="T1485" s="1">
        <v>39000</v>
      </c>
      <c r="U1485" s="1">
        <v>0</v>
      </c>
      <c r="V1485" s="1">
        <v>5200000</v>
      </c>
    </row>
    <row r="1486" spans="1:22" x14ac:dyDescent="0.25">
      <c r="A1486" s="1">
        <f t="shared" si="115"/>
        <v>51472</v>
      </c>
      <c r="B1486" s="1">
        <v>5</v>
      </c>
      <c r="C1486" s="1" t="s">
        <v>178</v>
      </c>
      <c r="D1486" s="1">
        <v>8</v>
      </c>
      <c r="E1486" s="1" t="s">
        <v>272</v>
      </c>
      <c r="F1486" s="1">
        <v>27</v>
      </c>
      <c r="G1486" s="1">
        <v>5</v>
      </c>
      <c r="H1486" s="1">
        <v>2</v>
      </c>
      <c r="I1486" s="1">
        <v>60</v>
      </c>
      <c r="J1486" s="1">
        <v>55</v>
      </c>
      <c r="K1486" s="6">
        <f>ROUNDUP(K568*最重要的表!$J$41,0)</f>
        <v>42965</v>
      </c>
      <c r="L1486" s="6">
        <f>ROUNDUP(L568*最重要的表!$J$41,0)</f>
        <v>2578</v>
      </c>
      <c r="M1486" s="6">
        <f>ROUNDUP(M568*最重要的表!$J$41,0)</f>
        <v>2064</v>
      </c>
      <c r="N1486" s="6">
        <f>ROUNDUP(N568*最重要的表!$J$41,0)</f>
        <v>835</v>
      </c>
      <c r="O1486" s="6">
        <f>ROUNDUP(O568*最重要的表!$J$41,0)</f>
        <v>51</v>
      </c>
      <c r="P1486" s="6">
        <f>ROUNDUP(P568*最重要的表!$J$41,0)</f>
        <v>41</v>
      </c>
      <c r="Q1486" s="1">
        <f t="shared" si="112"/>
        <v>108930</v>
      </c>
      <c r="R1486" s="1">
        <f t="shared" si="113"/>
        <v>6607</v>
      </c>
      <c r="S1486" s="1">
        <f t="shared" si="114"/>
        <v>5303</v>
      </c>
      <c r="T1486" s="1">
        <v>42000</v>
      </c>
      <c r="U1486" s="1">
        <v>0</v>
      </c>
      <c r="V1486" s="1">
        <v>5600000</v>
      </c>
    </row>
    <row r="1487" spans="1:22" x14ac:dyDescent="0.25">
      <c r="A1487" s="1">
        <f t="shared" si="115"/>
        <v>51473</v>
      </c>
      <c r="B1487" s="1">
        <v>5</v>
      </c>
      <c r="C1487" s="1" t="s">
        <v>178</v>
      </c>
      <c r="D1487" s="1">
        <v>8</v>
      </c>
      <c r="E1487" s="1" t="s">
        <v>273</v>
      </c>
      <c r="F1487" s="1">
        <v>28</v>
      </c>
      <c r="G1487" s="1">
        <v>5</v>
      </c>
      <c r="H1487" s="1">
        <v>3</v>
      </c>
      <c r="I1487" s="1">
        <v>60</v>
      </c>
      <c r="J1487" s="1">
        <v>55</v>
      </c>
      <c r="K1487" s="6">
        <f>ROUNDUP(K569*最重要的表!$J$41,0)</f>
        <v>44755</v>
      </c>
      <c r="L1487" s="6">
        <f>ROUNDUP(L569*最重要的表!$J$41,0)</f>
        <v>2686</v>
      </c>
      <c r="M1487" s="6">
        <f>ROUNDUP(M569*最重要的表!$J$41,0)</f>
        <v>2149</v>
      </c>
      <c r="N1487" s="6">
        <f>ROUNDUP(N569*最重要的表!$J$41,0)</f>
        <v>875</v>
      </c>
      <c r="O1487" s="6">
        <f>ROUNDUP(O569*最重要的表!$J$41,0)</f>
        <v>53</v>
      </c>
      <c r="P1487" s="6">
        <f>ROUNDUP(P569*最重要的表!$J$41,0)</f>
        <v>43</v>
      </c>
      <c r="Q1487" s="1">
        <f t="shared" si="112"/>
        <v>113880</v>
      </c>
      <c r="R1487" s="1">
        <f t="shared" si="113"/>
        <v>6873</v>
      </c>
      <c r="S1487" s="1">
        <f t="shared" si="114"/>
        <v>5546</v>
      </c>
      <c r="T1487" s="1">
        <v>45000</v>
      </c>
      <c r="U1487" s="1">
        <v>0</v>
      </c>
      <c r="V1487" s="1">
        <v>6000000</v>
      </c>
    </row>
    <row r="1488" spans="1:22" x14ac:dyDescent="0.25">
      <c r="A1488" s="1">
        <f t="shared" si="115"/>
        <v>51474</v>
      </c>
      <c r="B1488" s="1">
        <v>5</v>
      </c>
      <c r="C1488" s="1" t="s">
        <v>178</v>
      </c>
      <c r="D1488" s="1">
        <v>8</v>
      </c>
      <c r="E1488" s="1" t="s">
        <v>274</v>
      </c>
      <c r="F1488" s="1">
        <v>29</v>
      </c>
      <c r="G1488" s="1">
        <v>5</v>
      </c>
      <c r="H1488" s="1">
        <v>4</v>
      </c>
      <c r="I1488" s="1">
        <v>70</v>
      </c>
      <c r="J1488" s="1">
        <v>65</v>
      </c>
      <c r="K1488" s="6">
        <f>ROUNDUP(K570*最重要的表!$J$41,0)</f>
        <v>46543</v>
      </c>
      <c r="L1488" s="6">
        <f>ROUNDUP(L570*最重要的表!$J$41,0)</f>
        <v>2793</v>
      </c>
      <c r="M1488" s="6">
        <f>ROUNDUP(M570*最重要的表!$J$41,0)</f>
        <v>2236</v>
      </c>
      <c r="N1488" s="6">
        <f>ROUNDUP(N570*最重要的表!$J$41,0)</f>
        <v>936</v>
      </c>
      <c r="O1488" s="6">
        <f>ROUNDUP(O570*最重要的表!$J$41,0)</f>
        <v>57</v>
      </c>
      <c r="P1488" s="6">
        <f>ROUNDUP(P570*最重要的表!$J$41,0)</f>
        <v>46</v>
      </c>
      <c r="Q1488" s="1">
        <f t="shared" si="112"/>
        <v>120487</v>
      </c>
      <c r="R1488" s="1">
        <f t="shared" si="113"/>
        <v>7296</v>
      </c>
      <c r="S1488" s="1">
        <f t="shared" si="114"/>
        <v>5870</v>
      </c>
      <c r="T1488" s="1">
        <v>48000</v>
      </c>
      <c r="U1488" s="1">
        <v>0</v>
      </c>
      <c r="V1488" s="1">
        <v>6400000</v>
      </c>
    </row>
    <row r="1489" spans="1:22" x14ac:dyDescent="0.25">
      <c r="A1489" s="1">
        <f t="shared" si="115"/>
        <v>51475</v>
      </c>
      <c r="B1489" s="1">
        <v>5</v>
      </c>
      <c r="C1489" s="1" t="s">
        <v>178</v>
      </c>
      <c r="D1489" s="1">
        <v>8</v>
      </c>
      <c r="E1489" s="1" t="s">
        <v>387</v>
      </c>
      <c r="F1489" s="1">
        <v>30</v>
      </c>
      <c r="G1489" s="1">
        <v>6</v>
      </c>
      <c r="H1489" s="1">
        <v>0</v>
      </c>
      <c r="I1489" s="1">
        <v>70</v>
      </c>
      <c r="J1489" s="1">
        <v>65</v>
      </c>
      <c r="K1489" s="6">
        <f>ROUNDUP(K571*最重要的表!$J$41,0)</f>
        <v>51200</v>
      </c>
      <c r="L1489" s="6">
        <f>ROUNDUP(L571*最重要的表!$J$41,0)</f>
        <v>3072</v>
      </c>
      <c r="M1489" s="6">
        <f>ROUNDUP(M571*最重要的表!$J$41,0)</f>
        <v>2459</v>
      </c>
      <c r="N1489" s="6">
        <f>ROUNDUP(N571*最重要的表!$J$41,0)</f>
        <v>976</v>
      </c>
      <c r="O1489" s="6">
        <f>ROUNDUP(O571*最重要的表!$J$41,0)</f>
        <v>59</v>
      </c>
      <c r="P1489" s="6">
        <f>ROUNDUP(P571*最重要的表!$J$41,0)</f>
        <v>48</v>
      </c>
      <c r="Q1489" s="6">
        <f t="shared" si="112"/>
        <v>128304</v>
      </c>
      <c r="R1489" s="7">
        <f t="shared" si="113"/>
        <v>7733</v>
      </c>
      <c r="S1489" s="8">
        <f t="shared" si="114"/>
        <v>6251</v>
      </c>
      <c r="T1489" s="1">
        <v>51000</v>
      </c>
      <c r="U1489" s="1">
        <v>0</v>
      </c>
      <c r="V1489" s="8">
        <v>6800000</v>
      </c>
    </row>
    <row r="1490" spans="1:22" x14ac:dyDescent="0.25">
      <c r="A1490" s="1">
        <f t="shared" si="115"/>
        <v>51481</v>
      </c>
      <c r="B1490" s="1">
        <v>5</v>
      </c>
      <c r="C1490" s="1" t="s">
        <v>178</v>
      </c>
      <c r="D1490" s="1">
        <v>8</v>
      </c>
      <c r="E1490" s="1" t="s">
        <v>276</v>
      </c>
      <c r="F1490" s="1">
        <v>31</v>
      </c>
      <c r="G1490" s="1">
        <v>6</v>
      </c>
      <c r="H1490" s="1">
        <v>1</v>
      </c>
      <c r="I1490" s="1">
        <v>70</v>
      </c>
      <c r="J1490" s="1">
        <v>65</v>
      </c>
      <c r="K1490" s="6">
        <f>ROUNDUP(K572*最重要的表!$J$41,0)</f>
        <v>53518</v>
      </c>
      <c r="L1490" s="6">
        <f>ROUNDUP(L572*最重要的表!$J$41,0)</f>
        <v>3212</v>
      </c>
      <c r="M1490" s="6">
        <f>ROUNDUP(M572*最重要的表!$J$41,0)</f>
        <v>2570</v>
      </c>
      <c r="N1490" s="6">
        <f>ROUNDUP(N572*最重要的表!$J$41,0)</f>
        <v>1018</v>
      </c>
      <c r="O1490" s="6">
        <f>ROUNDUP(O572*最重要的表!$J$41,0)</f>
        <v>61</v>
      </c>
      <c r="P1490" s="6">
        <f>ROUNDUP(P572*最重要的表!$J$41,0)</f>
        <v>49</v>
      </c>
      <c r="Q1490" s="1">
        <f t="shared" si="112"/>
        <v>133940</v>
      </c>
      <c r="R1490" s="1">
        <f t="shared" si="113"/>
        <v>8031</v>
      </c>
      <c r="S1490" s="1">
        <f t="shared" si="114"/>
        <v>6441</v>
      </c>
      <c r="T1490" s="1">
        <v>54000</v>
      </c>
      <c r="U1490" s="1">
        <v>0</v>
      </c>
      <c r="V1490" s="1">
        <v>7200000</v>
      </c>
    </row>
    <row r="1491" spans="1:22" x14ac:dyDescent="0.25">
      <c r="A1491" s="1">
        <f t="shared" si="115"/>
        <v>51482</v>
      </c>
      <c r="B1491" s="1">
        <v>5</v>
      </c>
      <c r="C1491" s="1" t="s">
        <v>178</v>
      </c>
      <c r="D1491" s="1">
        <v>8</v>
      </c>
      <c r="E1491" s="1" t="s">
        <v>277</v>
      </c>
      <c r="F1491" s="1">
        <v>32</v>
      </c>
      <c r="G1491" s="1">
        <v>6</v>
      </c>
      <c r="H1491" s="1">
        <v>2</v>
      </c>
      <c r="I1491" s="1">
        <v>70</v>
      </c>
      <c r="J1491" s="1">
        <v>65</v>
      </c>
      <c r="K1491" s="6">
        <f>ROUNDUP(K573*最重要的表!$J$41,0)</f>
        <v>55836</v>
      </c>
      <c r="L1491" s="6">
        <f>ROUNDUP(L573*最重要的表!$J$41,0)</f>
        <v>3351</v>
      </c>
      <c r="M1491" s="6">
        <f>ROUNDUP(M573*最重要的表!$J$41,0)</f>
        <v>2681</v>
      </c>
      <c r="N1491" s="6">
        <f>ROUNDUP(N573*最重要的表!$J$41,0)</f>
        <v>1058</v>
      </c>
      <c r="O1491" s="6">
        <f>ROUNDUP(O573*最重要的表!$J$41,0)</f>
        <v>64</v>
      </c>
      <c r="P1491" s="6">
        <f>ROUNDUP(P573*最重要的表!$J$41,0)</f>
        <v>52</v>
      </c>
      <c r="Q1491" s="1">
        <f t="shared" si="112"/>
        <v>139418</v>
      </c>
      <c r="R1491" s="1">
        <f t="shared" si="113"/>
        <v>8407</v>
      </c>
      <c r="S1491" s="1">
        <f t="shared" si="114"/>
        <v>6789</v>
      </c>
      <c r="T1491" s="1">
        <v>57000</v>
      </c>
      <c r="U1491" s="1">
        <v>0</v>
      </c>
      <c r="V1491" s="1">
        <v>7600000</v>
      </c>
    </row>
    <row r="1492" spans="1:22" x14ac:dyDescent="0.25">
      <c r="A1492" s="1">
        <f t="shared" si="115"/>
        <v>51483</v>
      </c>
      <c r="B1492" s="1">
        <v>5</v>
      </c>
      <c r="C1492" s="1" t="s">
        <v>178</v>
      </c>
      <c r="D1492" s="1">
        <v>8</v>
      </c>
      <c r="E1492" s="1" t="s">
        <v>278</v>
      </c>
      <c r="F1492" s="1">
        <v>33</v>
      </c>
      <c r="G1492" s="1">
        <v>6</v>
      </c>
      <c r="H1492" s="1">
        <v>3</v>
      </c>
      <c r="I1492" s="1">
        <v>70</v>
      </c>
      <c r="J1492" s="1">
        <v>65</v>
      </c>
      <c r="K1492" s="6">
        <f>ROUNDUP(K574*最重要的表!$J$41,0)</f>
        <v>58154</v>
      </c>
      <c r="L1492" s="6">
        <f>ROUNDUP(L574*最重要的表!$J$41,0)</f>
        <v>3490</v>
      </c>
      <c r="M1492" s="6">
        <f>ROUNDUP(M574*最重要的表!$J$41,0)</f>
        <v>2792</v>
      </c>
      <c r="N1492" s="6">
        <f>ROUNDUP(N574*最重要的表!$J$41,0)</f>
        <v>1098</v>
      </c>
      <c r="O1492" s="6">
        <f>ROUNDUP(O574*最重要的表!$J$41,0)</f>
        <v>66</v>
      </c>
      <c r="P1492" s="6">
        <f>ROUNDUP(P574*最重要的表!$J$41,0)</f>
        <v>54</v>
      </c>
      <c r="Q1492" s="1">
        <f t="shared" si="112"/>
        <v>144896</v>
      </c>
      <c r="R1492" s="1">
        <f t="shared" si="113"/>
        <v>8704</v>
      </c>
      <c r="S1492" s="1">
        <f t="shared" si="114"/>
        <v>7058</v>
      </c>
      <c r="T1492" s="1">
        <v>60000</v>
      </c>
      <c r="U1492" s="1">
        <v>0</v>
      </c>
      <c r="V1492" s="1">
        <v>8000000</v>
      </c>
    </row>
    <row r="1493" spans="1:22" x14ac:dyDescent="0.25">
      <c r="A1493" s="1">
        <f t="shared" si="115"/>
        <v>51484</v>
      </c>
      <c r="B1493" s="1">
        <v>5</v>
      </c>
      <c r="C1493" s="1" t="s">
        <v>178</v>
      </c>
      <c r="D1493" s="1">
        <v>8</v>
      </c>
      <c r="E1493" s="1" t="s">
        <v>279</v>
      </c>
      <c r="F1493" s="1">
        <v>34</v>
      </c>
      <c r="G1493" s="1">
        <v>6</v>
      </c>
      <c r="H1493" s="1">
        <v>4</v>
      </c>
      <c r="I1493" s="1">
        <v>80</v>
      </c>
      <c r="J1493" s="1">
        <v>75</v>
      </c>
      <c r="K1493" s="6">
        <f>ROUNDUP(K575*最重要的表!$J$41,0)</f>
        <v>60472</v>
      </c>
      <c r="L1493" s="6">
        <f>ROUNDUP(L575*最重要的表!$J$41,0)</f>
        <v>3629</v>
      </c>
      <c r="M1493" s="6">
        <f>ROUNDUP(M575*最重要的表!$J$41,0)</f>
        <v>2904</v>
      </c>
      <c r="N1493" s="6">
        <f>ROUNDUP(N575*最重要的表!$J$41,0)</f>
        <v>1159</v>
      </c>
      <c r="O1493" s="6">
        <f>ROUNDUP(O575*最重要的表!$J$41,0)</f>
        <v>70</v>
      </c>
      <c r="P1493" s="6">
        <f>ROUNDUP(P575*最重要的表!$J$41,0)</f>
        <v>57</v>
      </c>
      <c r="Q1493" s="1">
        <f t="shared" si="112"/>
        <v>152033</v>
      </c>
      <c r="R1493" s="1">
        <f t="shared" si="113"/>
        <v>9159</v>
      </c>
      <c r="S1493" s="1">
        <f t="shared" si="114"/>
        <v>7407</v>
      </c>
      <c r="T1493" s="1">
        <v>61000</v>
      </c>
      <c r="U1493" s="1">
        <v>0</v>
      </c>
      <c r="V1493" s="1">
        <v>8100000</v>
      </c>
    </row>
    <row r="1494" spans="1:22" x14ac:dyDescent="0.25">
      <c r="A1494" s="1">
        <f t="shared" si="115"/>
        <v>51485</v>
      </c>
      <c r="B1494" s="1">
        <v>5</v>
      </c>
      <c r="C1494" s="1" t="s">
        <v>178</v>
      </c>
      <c r="D1494" s="1">
        <v>8</v>
      </c>
      <c r="E1494" s="1" t="s">
        <v>280</v>
      </c>
      <c r="F1494" s="1">
        <v>35</v>
      </c>
      <c r="G1494" s="1">
        <v>7</v>
      </c>
      <c r="H1494" s="1">
        <v>0</v>
      </c>
      <c r="I1494" s="1">
        <v>80</v>
      </c>
      <c r="J1494" s="1">
        <v>75</v>
      </c>
      <c r="K1494" s="6">
        <f>ROUNDUP(K576*最重要的表!$J$41,0)</f>
        <v>66572</v>
      </c>
      <c r="L1494" s="6">
        <f>ROUNDUP(L576*最重要的表!$J$41,0)</f>
        <v>3995</v>
      </c>
      <c r="M1494" s="6">
        <f>ROUNDUP(M576*最重要的表!$J$41,0)</f>
        <v>3197</v>
      </c>
      <c r="N1494" s="6">
        <f>ROUNDUP(N576*最重要的表!$J$41,0)</f>
        <v>1262</v>
      </c>
      <c r="O1494" s="6">
        <f>ROUNDUP(O576*最重要的表!$J$41,0)</f>
        <v>76</v>
      </c>
      <c r="P1494" s="6">
        <f>ROUNDUP(P576*最重要的表!$J$41,0)</f>
        <v>61</v>
      </c>
      <c r="Q1494" s="6">
        <f t="shared" si="112"/>
        <v>166270</v>
      </c>
      <c r="R1494" s="7">
        <f t="shared" si="113"/>
        <v>9999</v>
      </c>
      <c r="S1494" s="8">
        <f t="shared" si="114"/>
        <v>8016</v>
      </c>
      <c r="T1494" s="1">
        <v>62000</v>
      </c>
      <c r="U1494" s="1">
        <v>0</v>
      </c>
      <c r="V1494" s="1">
        <v>8200000</v>
      </c>
    </row>
    <row r="1495" spans="1:22" x14ac:dyDescent="0.25">
      <c r="A1495" s="1">
        <f t="shared" si="115"/>
        <v>51491</v>
      </c>
      <c r="B1495" s="1">
        <v>5</v>
      </c>
      <c r="C1495" s="1" t="s">
        <v>178</v>
      </c>
      <c r="D1495" s="1">
        <v>8</v>
      </c>
      <c r="E1495" s="1" t="s">
        <v>281</v>
      </c>
      <c r="F1495" s="1">
        <v>36</v>
      </c>
      <c r="G1495" s="1">
        <v>7</v>
      </c>
      <c r="H1495" s="1">
        <v>1</v>
      </c>
      <c r="I1495" s="1">
        <v>80</v>
      </c>
      <c r="J1495" s="1">
        <v>75</v>
      </c>
      <c r="K1495" s="6">
        <f>ROUNDUP(K577*最重要的表!$J$41,0)</f>
        <v>69582</v>
      </c>
      <c r="L1495" s="6">
        <f>ROUNDUP(L577*最重要的表!$J$41,0)</f>
        <v>4175</v>
      </c>
      <c r="M1495" s="6">
        <f>ROUNDUP(M577*最重要的表!$J$41,0)</f>
        <v>3341</v>
      </c>
      <c r="N1495" s="6">
        <f>ROUNDUP(N577*最重要的表!$J$41,0)</f>
        <v>1323</v>
      </c>
      <c r="O1495" s="6">
        <f>ROUNDUP(O577*最重要的表!$J$41,0)</f>
        <v>80</v>
      </c>
      <c r="P1495" s="6">
        <f>ROUNDUP(P577*最重要的表!$J$41,0)</f>
        <v>64</v>
      </c>
      <c r="Q1495" s="1">
        <f t="shared" si="112"/>
        <v>174099</v>
      </c>
      <c r="R1495" s="1">
        <f t="shared" si="113"/>
        <v>10495</v>
      </c>
      <c r="S1495" s="1">
        <f t="shared" si="114"/>
        <v>8397</v>
      </c>
      <c r="T1495" s="1">
        <v>63000</v>
      </c>
      <c r="U1495" s="1">
        <v>0</v>
      </c>
      <c r="V1495" s="1">
        <v>8300000</v>
      </c>
    </row>
    <row r="1496" spans="1:22" x14ac:dyDescent="0.25">
      <c r="A1496" s="1">
        <f t="shared" si="115"/>
        <v>51492</v>
      </c>
      <c r="B1496" s="1">
        <v>5</v>
      </c>
      <c r="C1496" s="1" t="s">
        <v>178</v>
      </c>
      <c r="D1496" s="1">
        <v>8</v>
      </c>
      <c r="E1496" s="1" t="s">
        <v>282</v>
      </c>
      <c r="F1496" s="1">
        <v>37</v>
      </c>
      <c r="G1496" s="1">
        <v>7</v>
      </c>
      <c r="H1496" s="1">
        <v>2</v>
      </c>
      <c r="I1496" s="1">
        <v>80</v>
      </c>
      <c r="J1496" s="1">
        <v>75</v>
      </c>
      <c r="K1496" s="6">
        <f>ROUNDUP(K578*最重要的表!$J$41,0)</f>
        <v>72590</v>
      </c>
      <c r="L1496" s="6">
        <f>ROUNDUP(L578*最重要的表!$J$41,0)</f>
        <v>4356</v>
      </c>
      <c r="M1496" s="6">
        <f>ROUNDUP(M578*最重要的表!$J$41,0)</f>
        <v>3485</v>
      </c>
      <c r="N1496" s="6">
        <f>ROUNDUP(N578*最重要的表!$J$41,0)</f>
        <v>1384</v>
      </c>
      <c r="O1496" s="6">
        <f>ROUNDUP(O578*最重要的表!$J$41,0)</f>
        <v>83</v>
      </c>
      <c r="P1496" s="6">
        <f>ROUNDUP(P578*最重要的表!$J$41,0)</f>
        <v>68</v>
      </c>
      <c r="Q1496" s="1">
        <f t="shared" si="112"/>
        <v>181926</v>
      </c>
      <c r="R1496" s="1">
        <f t="shared" si="113"/>
        <v>10913</v>
      </c>
      <c r="S1496" s="1">
        <f t="shared" si="114"/>
        <v>8857</v>
      </c>
      <c r="T1496" s="1">
        <v>64000</v>
      </c>
      <c r="U1496" s="1">
        <v>0</v>
      </c>
      <c r="V1496" s="1">
        <v>8400000</v>
      </c>
    </row>
    <row r="1497" spans="1:22" x14ac:dyDescent="0.25">
      <c r="A1497" s="1">
        <f t="shared" si="115"/>
        <v>51493</v>
      </c>
      <c r="B1497" s="1">
        <v>5</v>
      </c>
      <c r="C1497" s="1" t="s">
        <v>178</v>
      </c>
      <c r="D1497" s="1">
        <v>8</v>
      </c>
      <c r="E1497" s="1" t="s">
        <v>283</v>
      </c>
      <c r="F1497" s="1">
        <v>38</v>
      </c>
      <c r="G1497" s="1">
        <v>7</v>
      </c>
      <c r="H1497" s="1">
        <v>3</v>
      </c>
      <c r="I1497" s="1">
        <v>80</v>
      </c>
      <c r="J1497" s="1">
        <v>75</v>
      </c>
      <c r="K1497" s="6">
        <f>ROUNDUP(K579*最重要的表!$J$41,0)</f>
        <v>75600</v>
      </c>
      <c r="L1497" s="6">
        <f>ROUNDUP(L579*最重要的表!$J$41,0)</f>
        <v>4536</v>
      </c>
      <c r="M1497" s="6">
        <f>ROUNDUP(M579*最重要的表!$J$41,0)</f>
        <v>3630</v>
      </c>
      <c r="N1497" s="6">
        <f>ROUNDUP(N579*最重要的表!$J$41,0)</f>
        <v>1445</v>
      </c>
      <c r="O1497" s="6">
        <f>ROUNDUP(O579*最重要的表!$J$41,0)</f>
        <v>87</v>
      </c>
      <c r="P1497" s="6">
        <f>ROUNDUP(P579*最重要的表!$J$41,0)</f>
        <v>70</v>
      </c>
      <c r="Q1497" s="1">
        <f t="shared" si="112"/>
        <v>189755</v>
      </c>
      <c r="R1497" s="1">
        <f t="shared" si="113"/>
        <v>11409</v>
      </c>
      <c r="S1497" s="1">
        <f t="shared" si="114"/>
        <v>9160</v>
      </c>
      <c r="T1497" s="1">
        <v>65000</v>
      </c>
      <c r="U1497" s="1">
        <v>0</v>
      </c>
      <c r="V1497" s="1">
        <v>8500000</v>
      </c>
    </row>
    <row r="1498" spans="1:22" x14ac:dyDescent="0.25">
      <c r="A1498" s="1">
        <f t="shared" si="115"/>
        <v>51494</v>
      </c>
      <c r="B1498" s="1">
        <v>5</v>
      </c>
      <c r="C1498" s="1" t="s">
        <v>178</v>
      </c>
      <c r="D1498" s="1">
        <v>8</v>
      </c>
      <c r="E1498" s="1" t="s">
        <v>284</v>
      </c>
      <c r="F1498" s="1">
        <v>39</v>
      </c>
      <c r="G1498" s="1">
        <v>7</v>
      </c>
      <c r="H1498" s="1">
        <v>4</v>
      </c>
      <c r="I1498" s="1">
        <v>84</v>
      </c>
      <c r="J1498" s="1">
        <v>80</v>
      </c>
      <c r="K1498" s="6">
        <f>ROUNDUP(K580*最重要的表!$J$41,0)</f>
        <v>78610</v>
      </c>
      <c r="L1498" s="6">
        <f>ROUNDUP(L580*最重要的表!$J$41,0)</f>
        <v>4717</v>
      </c>
      <c r="M1498" s="6">
        <f>ROUNDUP(M580*最重要的表!$J$41,0)</f>
        <v>3774</v>
      </c>
      <c r="N1498" s="6">
        <f>ROUNDUP(N580*最重要的表!$J$41,0)</f>
        <v>1506</v>
      </c>
      <c r="O1498" s="6">
        <f>ROUNDUP(O580*最重要的表!$J$41,0)</f>
        <v>91</v>
      </c>
      <c r="P1498" s="6">
        <f>ROUNDUP(P580*最重要的表!$J$41,0)</f>
        <v>74</v>
      </c>
      <c r="Q1498" s="1">
        <f t="shared" si="112"/>
        <v>197584</v>
      </c>
      <c r="R1498" s="1">
        <f t="shared" si="113"/>
        <v>11906</v>
      </c>
      <c r="S1498" s="1">
        <f t="shared" si="114"/>
        <v>9620</v>
      </c>
      <c r="T1498" s="1">
        <v>66000</v>
      </c>
      <c r="U1498" s="1">
        <v>0</v>
      </c>
      <c r="V1498" s="1">
        <v>8600000</v>
      </c>
    </row>
    <row r="1499" spans="1:22" x14ac:dyDescent="0.25">
      <c r="A1499" s="1">
        <f t="shared" si="115"/>
        <v>51495</v>
      </c>
      <c r="B1499" s="1">
        <v>5</v>
      </c>
      <c r="C1499" s="1" t="s">
        <v>178</v>
      </c>
      <c r="D1499" s="1">
        <v>8</v>
      </c>
      <c r="E1499" s="1" t="s">
        <v>285</v>
      </c>
      <c r="F1499" s="1">
        <v>40</v>
      </c>
      <c r="G1499" s="1">
        <v>8</v>
      </c>
      <c r="H1499" s="1">
        <v>0</v>
      </c>
      <c r="I1499" s="1">
        <v>84</v>
      </c>
      <c r="J1499" s="1">
        <v>80</v>
      </c>
      <c r="K1499" s="6">
        <f>ROUNDUP(K581*最重要的表!$J$41,0)</f>
        <v>86540</v>
      </c>
      <c r="L1499" s="6">
        <f>ROUNDUP(L581*最重要的表!$J$41,0)</f>
        <v>5193</v>
      </c>
      <c r="M1499" s="6">
        <f>ROUNDUP(M581*最重要的表!$J$41,0)</f>
        <v>4155</v>
      </c>
      <c r="N1499" s="6">
        <f>ROUNDUP(N581*最重要的表!$J$41,0)</f>
        <v>1647</v>
      </c>
      <c r="O1499" s="6">
        <f>ROUNDUP(O581*最重要的表!$J$41,0)</f>
        <v>99</v>
      </c>
      <c r="P1499" s="6">
        <f>ROUNDUP(P581*最重要的表!$J$41,0)</f>
        <v>80</v>
      </c>
      <c r="Q1499" s="6">
        <f t="shared" si="112"/>
        <v>216653</v>
      </c>
      <c r="R1499" s="7">
        <f t="shared" si="113"/>
        <v>13014</v>
      </c>
      <c r="S1499" s="8">
        <f t="shared" si="114"/>
        <v>10475</v>
      </c>
      <c r="T1499" s="1">
        <v>67000</v>
      </c>
      <c r="U1499" s="1">
        <v>0</v>
      </c>
      <c r="V1499" s="1">
        <v>8700000</v>
      </c>
    </row>
    <row r="1500" spans="1:22" x14ac:dyDescent="0.25">
      <c r="A1500" s="1">
        <f t="shared" si="115"/>
        <v>51501</v>
      </c>
      <c r="B1500" s="1">
        <v>5</v>
      </c>
      <c r="C1500" s="1" t="s">
        <v>178</v>
      </c>
      <c r="D1500" s="1">
        <v>8</v>
      </c>
      <c r="E1500" s="1" t="s">
        <v>286</v>
      </c>
      <c r="F1500" s="1">
        <v>41</v>
      </c>
      <c r="G1500" s="1">
        <v>8</v>
      </c>
      <c r="H1500" s="1">
        <v>1</v>
      </c>
      <c r="I1500" s="1">
        <v>84</v>
      </c>
      <c r="J1500" s="1">
        <v>80</v>
      </c>
      <c r="K1500" s="6">
        <f>ROUNDUP(K582*最重要的表!$J$41,0)</f>
        <v>90444</v>
      </c>
      <c r="L1500" s="6">
        <f>ROUNDUP(L582*最重要的表!$J$41,0)</f>
        <v>5427</v>
      </c>
      <c r="M1500" s="6">
        <f>ROUNDUP(M582*最重要的表!$J$41,0)</f>
        <v>4342</v>
      </c>
      <c r="N1500" s="6">
        <f>ROUNDUP(N582*最重要的表!$J$41,0)</f>
        <v>1750</v>
      </c>
      <c r="O1500" s="6">
        <f>ROUNDUP(O582*最重要的表!$J$41,0)</f>
        <v>105</v>
      </c>
      <c r="P1500" s="6">
        <f>ROUNDUP(P582*最重要的表!$J$41,0)</f>
        <v>85</v>
      </c>
      <c r="Q1500" s="1">
        <f t="shared" si="112"/>
        <v>228694</v>
      </c>
      <c r="R1500" s="1">
        <f t="shared" si="113"/>
        <v>13722</v>
      </c>
      <c r="S1500" s="1">
        <f t="shared" si="114"/>
        <v>11057</v>
      </c>
      <c r="T1500" s="1">
        <v>68000</v>
      </c>
      <c r="U1500" s="1">
        <v>0</v>
      </c>
      <c r="V1500" s="1">
        <v>8800000</v>
      </c>
    </row>
    <row r="1501" spans="1:22" x14ac:dyDescent="0.25">
      <c r="A1501" s="1">
        <f t="shared" si="115"/>
        <v>51502</v>
      </c>
      <c r="B1501" s="1">
        <v>5</v>
      </c>
      <c r="C1501" s="1" t="s">
        <v>178</v>
      </c>
      <c r="D1501" s="1">
        <v>8</v>
      </c>
      <c r="E1501" s="1" t="s">
        <v>287</v>
      </c>
      <c r="F1501" s="1">
        <v>42</v>
      </c>
      <c r="G1501" s="1">
        <v>8</v>
      </c>
      <c r="H1501" s="1">
        <v>2</v>
      </c>
      <c r="I1501" s="1">
        <v>84</v>
      </c>
      <c r="J1501" s="1">
        <v>80</v>
      </c>
      <c r="K1501" s="6">
        <f>ROUNDUP(K583*最重要的表!$J$41,0)</f>
        <v>94348</v>
      </c>
      <c r="L1501" s="6">
        <f>ROUNDUP(L583*最重要的表!$J$41,0)</f>
        <v>5661</v>
      </c>
      <c r="M1501" s="6">
        <f>ROUNDUP(M583*最重要的表!$J$41,0)</f>
        <v>4529</v>
      </c>
      <c r="N1501" s="6">
        <f>ROUNDUP(N583*最重要的表!$J$41,0)</f>
        <v>1830</v>
      </c>
      <c r="O1501" s="6">
        <f>ROUNDUP(O583*最重要的表!$J$41,0)</f>
        <v>110</v>
      </c>
      <c r="P1501" s="6">
        <f>ROUNDUP(P583*最重要的表!$J$41,0)</f>
        <v>88</v>
      </c>
      <c r="Q1501" s="1">
        <f t="shared" si="112"/>
        <v>238918</v>
      </c>
      <c r="R1501" s="1">
        <f t="shared" si="113"/>
        <v>14351</v>
      </c>
      <c r="S1501" s="1">
        <f t="shared" si="114"/>
        <v>11481</v>
      </c>
      <c r="T1501" s="1">
        <v>69000</v>
      </c>
      <c r="U1501" s="1">
        <v>0</v>
      </c>
      <c r="V1501" s="1">
        <v>8900000</v>
      </c>
    </row>
    <row r="1502" spans="1:22" x14ac:dyDescent="0.25">
      <c r="A1502" s="1">
        <f t="shared" si="115"/>
        <v>51503</v>
      </c>
      <c r="B1502" s="1">
        <v>5</v>
      </c>
      <c r="C1502" s="1" t="s">
        <v>178</v>
      </c>
      <c r="D1502" s="1">
        <v>8</v>
      </c>
      <c r="E1502" s="1" t="s">
        <v>288</v>
      </c>
      <c r="F1502" s="1">
        <v>43</v>
      </c>
      <c r="G1502" s="1">
        <v>8</v>
      </c>
      <c r="H1502" s="1">
        <v>3</v>
      </c>
      <c r="I1502" s="1">
        <v>84</v>
      </c>
      <c r="J1502" s="1">
        <v>80</v>
      </c>
      <c r="K1502" s="6">
        <f>ROUNDUP(K584*最重要的表!$J$41,0)</f>
        <v>98252</v>
      </c>
      <c r="L1502" s="6">
        <f>ROUNDUP(L584*最重要的表!$J$41,0)</f>
        <v>5896</v>
      </c>
      <c r="M1502" s="6">
        <f>ROUNDUP(M584*最重要的表!$J$41,0)</f>
        <v>4717</v>
      </c>
      <c r="N1502" s="6">
        <f>ROUNDUP(N584*最重要的表!$J$41,0)</f>
        <v>1912</v>
      </c>
      <c r="O1502" s="6">
        <f>ROUNDUP(O584*最重要的表!$J$41,0)</f>
        <v>115</v>
      </c>
      <c r="P1502" s="6">
        <f>ROUNDUP(P584*最重要的表!$J$41,0)</f>
        <v>93</v>
      </c>
      <c r="Q1502" s="1">
        <f t="shared" si="112"/>
        <v>249300</v>
      </c>
      <c r="R1502" s="1">
        <f t="shared" si="113"/>
        <v>14981</v>
      </c>
      <c r="S1502" s="1">
        <f t="shared" si="114"/>
        <v>12064</v>
      </c>
      <c r="T1502" s="1">
        <v>70000</v>
      </c>
      <c r="U1502" s="1">
        <v>0</v>
      </c>
      <c r="V1502" s="1">
        <v>9000000</v>
      </c>
    </row>
    <row r="1503" spans="1:22" x14ac:dyDescent="0.25">
      <c r="A1503" s="1">
        <f t="shared" si="115"/>
        <v>51504</v>
      </c>
      <c r="B1503" s="1">
        <v>5</v>
      </c>
      <c r="C1503" s="1" t="s">
        <v>178</v>
      </c>
      <c r="D1503" s="1">
        <v>8</v>
      </c>
      <c r="E1503" s="1" t="s">
        <v>289</v>
      </c>
      <c r="F1503" s="1">
        <v>44</v>
      </c>
      <c r="G1503" s="1">
        <v>8</v>
      </c>
      <c r="H1503" s="1">
        <v>4</v>
      </c>
      <c r="I1503" s="1">
        <v>87</v>
      </c>
      <c r="J1503" s="1">
        <v>85</v>
      </c>
      <c r="K1503" s="6">
        <f>ROUNDUP(K585*最重要的表!$J$41,0)</f>
        <v>102156</v>
      </c>
      <c r="L1503" s="6">
        <f>ROUNDUP(L585*最重要的表!$J$41,0)</f>
        <v>6130</v>
      </c>
      <c r="M1503" s="6">
        <f>ROUNDUP(M585*最重要的表!$J$41,0)</f>
        <v>4905</v>
      </c>
      <c r="N1503" s="6">
        <f>ROUNDUP(N585*最重要的表!$J$41,0)</f>
        <v>2013</v>
      </c>
      <c r="O1503" s="6">
        <f>ROUNDUP(O585*最重要的表!$J$41,0)</f>
        <v>121</v>
      </c>
      <c r="P1503" s="6">
        <f>ROUNDUP(P585*最重要的表!$J$41,0)</f>
        <v>98</v>
      </c>
      <c r="Q1503" s="1">
        <f t="shared" si="112"/>
        <v>261183</v>
      </c>
      <c r="R1503" s="1">
        <f t="shared" si="113"/>
        <v>15689</v>
      </c>
      <c r="S1503" s="1">
        <f t="shared" si="114"/>
        <v>12647</v>
      </c>
      <c r="T1503" s="1">
        <v>71000</v>
      </c>
      <c r="U1503" s="1">
        <v>0</v>
      </c>
      <c r="V1503" s="1">
        <v>9100000</v>
      </c>
    </row>
    <row r="1504" spans="1:22" x14ac:dyDescent="0.25">
      <c r="A1504" s="1">
        <f t="shared" si="115"/>
        <v>51505</v>
      </c>
      <c r="B1504" s="1">
        <v>5</v>
      </c>
      <c r="C1504" s="1" t="s">
        <v>178</v>
      </c>
      <c r="D1504" s="1">
        <v>8</v>
      </c>
      <c r="E1504" s="1" t="s">
        <v>290</v>
      </c>
      <c r="F1504" s="1">
        <v>45</v>
      </c>
      <c r="G1504" s="1">
        <v>9</v>
      </c>
      <c r="H1504" s="1">
        <v>0</v>
      </c>
      <c r="I1504" s="1">
        <v>87</v>
      </c>
      <c r="J1504" s="1">
        <v>85</v>
      </c>
      <c r="K1504" s="6">
        <f>ROUNDUP(K586*最重要的表!$J$41,0)</f>
        <v>112505</v>
      </c>
      <c r="L1504" s="6">
        <f>ROUNDUP(L586*最重要的表!$J$41,0)</f>
        <v>6751</v>
      </c>
      <c r="M1504" s="6">
        <f>ROUNDUP(M586*最重要的表!$J$41,0)</f>
        <v>5401</v>
      </c>
      <c r="N1504" s="6">
        <f>ROUNDUP(N586*最重要的表!$J$41,0)</f>
        <v>2156</v>
      </c>
      <c r="O1504" s="6">
        <f>ROUNDUP(O586*最重要的表!$J$41,0)</f>
        <v>130</v>
      </c>
      <c r="P1504" s="6">
        <f>ROUNDUP(P586*最重要的表!$J$41,0)</f>
        <v>104</v>
      </c>
      <c r="Q1504" s="6">
        <f t="shared" ref="Q1504:Q1567" si="116">K1504+N1504*79</f>
        <v>282829</v>
      </c>
      <c r="R1504" s="7">
        <f t="shared" ref="R1504:R1567" si="117">L1504+O1504*79</f>
        <v>17021</v>
      </c>
      <c r="S1504" s="8">
        <f t="shared" ref="S1504:S1567" si="118">M1504+P1504*79</f>
        <v>13617</v>
      </c>
      <c r="T1504" s="1">
        <v>72000</v>
      </c>
      <c r="U1504" s="1">
        <v>0</v>
      </c>
      <c r="V1504" s="1">
        <v>9200000</v>
      </c>
    </row>
    <row r="1505" spans="1:22" x14ac:dyDescent="0.25">
      <c r="A1505" s="1">
        <f t="shared" si="115"/>
        <v>51511</v>
      </c>
      <c r="B1505" s="1">
        <v>5</v>
      </c>
      <c r="C1505" s="1" t="s">
        <v>178</v>
      </c>
      <c r="D1505" s="1">
        <v>8</v>
      </c>
      <c r="E1505" s="1" t="s">
        <v>291</v>
      </c>
      <c r="F1505" s="1">
        <v>46</v>
      </c>
      <c r="G1505" s="1">
        <v>9</v>
      </c>
      <c r="H1505" s="1">
        <v>1</v>
      </c>
      <c r="I1505" s="1">
        <v>87</v>
      </c>
      <c r="J1505" s="1">
        <v>85</v>
      </c>
      <c r="K1505" s="6">
        <f>ROUNDUP(K587*最重要的表!$J$41,0)</f>
        <v>117568</v>
      </c>
      <c r="L1505" s="6">
        <f>ROUNDUP(L587*最重要的表!$J$41,0)</f>
        <v>7055</v>
      </c>
      <c r="M1505" s="6">
        <f>ROUNDUP(M587*最重要的表!$J$41,0)</f>
        <v>5644</v>
      </c>
      <c r="N1505" s="6">
        <f>ROUNDUP(N587*最重要的表!$J$41,0)</f>
        <v>2257</v>
      </c>
      <c r="O1505" s="6">
        <f>ROUNDUP(O587*最重要的表!$J$41,0)</f>
        <v>136</v>
      </c>
      <c r="P1505" s="6">
        <f>ROUNDUP(P587*最重要的表!$J$41,0)</f>
        <v>109</v>
      </c>
      <c r="Q1505" s="1">
        <f t="shared" si="116"/>
        <v>295871</v>
      </c>
      <c r="R1505" s="1">
        <f t="shared" si="117"/>
        <v>17799</v>
      </c>
      <c r="S1505" s="1">
        <f t="shared" si="118"/>
        <v>14255</v>
      </c>
      <c r="T1505" s="1">
        <v>73000</v>
      </c>
      <c r="U1505" s="1">
        <v>0</v>
      </c>
      <c r="V1505" s="1">
        <v>9300000</v>
      </c>
    </row>
    <row r="1506" spans="1:22" x14ac:dyDescent="0.25">
      <c r="A1506" s="1">
        <f t="shared" si="115"/>
        <v>51512</v>
      </c>
      <c r="B1506" s="1">
        <v>5</v>
      </c>
      <c r="C1506" s="1" t="s">
        <v>178</v>
      </c>
      <c r="D1506" s="1">
        <v>8</v>
      </c>
      <c r="E1506" s="1" t="s">
        <v>292</v>
      </c>
      <c r="F1506" s="1">
        <v>47</v>
      </c>
      <c r="G1506" s="1">
        <v>9</v>
      </c>
      <c r="H1506" s="1">
        <v>2</v>
      </c>
      <c r="I1506" s="1">
        <v>87</v>
      </c>
      <c r="J1506" s="1">
        <v>85</v>
      </c>
      <c r="K1506" s="6">
        <f>ROUNDUP(K588*最重要的表!$J$41,0)</f>
        <v>122631</v>
      </c>
      <c r="L1506" s="6">
        <f>ROUNDUP(L588*最重要的表!$J$41,0)</f>
        <v>7358</v>
      </c>
      <c r="M1506" s="6">
        <f>ROUNDUP(M588*最重要的表!$J$41,0)</f>
        <v>5887</v>
      </c>
      <c r="N1506" s="6">
        <f>ROUNDUP(N588*最重要的表!$J$41,0)</f>
        <v>2360</v>
      </c>
      <c r="O1506" s="6">
        <f>ROUNDUP(O588*最重要的表!$J$41,0)</f>
        <v>142</v>
      </c>
      <c r="P1506" s="6">
        <f>ROUNDUP(P588*最重要的表!$J$41,0)</f>
        <v>114</v>
      </c>
      <c r="Q1506" s="1">
        <f t="shared" si="116"/>
        <v>309071</v>
      </c>
      <c r="R1506" s="1">
        <f t="shared" si="117"/>
        <v>18576</v>
      </c>
      <c r="S1506" s="1">
        <f t="shared" si="118"/>
        <v>14893</v>
      </c>
      <c r="T1506" s="1">
        <v>74000</v>
      </c>
      <c r="U1506" s="1">
        <v>0</v>
      </c>
      <c r="V1506" s="1">
        <v>9400000</v>
      </c>
    </row>
    <row r="1507" spans="1:22" x14ac:dyDescent="0.25">
      <c r="A1507" s="1">
        <f t="shared" si="115"/>
        <v>51513</v>
      </c>
      <c r="B1507" s="1">
        <v>5</v>
      </c>
      <c r="C1507" s="1" t="s">
        <v>178</v>
      </c>
      <c r="D1507" s="1">
        <v>8</v>
      </c>
      <c r="E1507" s="1" t="s">
        <v>293</v>
      </c>
      <c r="F1507" s="1">
        <v>48</v>
      </c>
      <c r="G1507" s="1">
        <v>9</v>
      </c>
      <c r="H1507" s="1">
        <v>3</v>
      </c>
      <c r="I1507" s="1">
        <v>87</v>
      </c>
      <c r="J1507" s="1">
        <v>85</v>
      </c>
      <c r="K1507" s="6">
        <f>ROUNDUP(K589*最重要的表!$J$41,0)</f>
        <v>127694</v>
      </c>
      <c r="L1507" s="6">
        <f>ROUNDUP(L589*最重要的表!$J$41,0)</f>
        <v>7662</v>
      </c>
      <c r="M1507" s="6">
        <f>ROUNDUP(M589*最重要的表!$J$41,0)</f>
        <v>6130</v>
      </c>
      <c r="N1507" s="6">
        <f>ROUNDUP(N589*最重要的表!$J$41,0)</f>
        <v>2461</v>
      </c>
      <c r="O1507" s="6">
        <f>ROUNDUP(O589*最重要的表!$J$41,0)</f>
        <v>148</v>
      </c>
      <c r="P1507" s="6">
        <f>ROUNDUP(P589*最重要的表!$J$41,0)</f>
        <v>119</v>
      </c>
      <c r="Q1507" s="1">
        <f t="shared" si="116"/>
        <v>322113</v>
      </c>
      <c r="R1507" s="1">
        <f t="shared" si="117"/>
        <v>19354</v>
      </c>
      <c r="S1507" s="1">
        <f t="shared" si="118"/>
        <v>15531</v>
      </c>
      <c r="T1507" s="1">
        <v>75000</v>
      </c>
      <c r="U1507" s="1">
        <v>0</v>
      </c>
      <c r="V1507" s="1">
        <v>9500000</v>
      </c>
    </row>
    <row r="1508" spans="1:22" x14ac:dyDescent="0.25">
      <c r="A1508" s="1">
        <f t="shared" si="115"/>
        <v>51514</v>
      </c>
      <c r="B1508" s="1">
        <v>5</v>
      </c>
      <c r="C1508" s="1" t="s">
        <v>178</v>
      </c>
      <c r="D1508" s="1">
        <v>8</v>
      </c>
      <c r="E1508" s="1" t="s">
        <v>294</v>
      </c>
      <c r="F1508" s="1">
        <v>49</v>
      </c>
      <c r="G1508" s="1">
        <v>9</v>
      </c>
      <c r="H1508" s="1">
        <v>4</v>
      </c>
      <c r="I1508" s="1">
        <v>90</v>
      </c>
      <c r="J1508" s="1">
        <v>90</v>
      </c>
      <c r="K1508" s="6">
        <f>ROUNDUP(K590*最重要的表!$J$41,0)</f>
        <v>132757</v>
      </c>
      <c r="L1508" s="6">
        <f>ROUNDUP(L590*最重要的表!$J$41,0)</f>
        <v>7966</v>
      </c>
      <c r="M1508" s="6">
        <f>ROUNDUP(M590*最重要的表!$J$41,0)</f>
        <v>6374</v>
      </c>
      <c r="N1508" s="6">
        <f>ROUNDUP(N590*最重要的表!$J$41,0)</f>
        <v>2562</v>
      </c>
      <c r="O1508" s="6">
        <f>ROUNDUP(O590*最重要的表!$J$41,0)</f>
        <v>154</v>
      </c>
      <c r="P1508" s="6">
        <f>ROUNDUP(P590*最重要的表!$J$41,0)</f>
        <v>124</v>
      </c>
      <c r="Q1508" s="1">
        <f t="shared" si="116"/>
        <v>335155</v>
      </c>
      <c r="R1508" s="1">
        <f t="shared" si="117"/>
        <v>20132</v>
      </c>
      <c r="S1508" s="1">
        <f t="shared" si="118"/>
        <v>16170</v>
      </c>
      <c r="T1508" s="1">
        <v>76000</v>
      </c>
      <c r="U1508" s="1">
        <v>0</v>
      </c>
      <c r="V1508" s="1">
        <v>9600000</v>
      </c>
    </row>
    <row r="1509" spans="1:22" x14ac:dyDescent="0.25">
      <c r="A1509" s="1">
        <f t="shared" si="115"/>
        <v>51515</v>
      </c>
      <c r="B1509" s="1">
        <v>5</v>
      </c>
      <c r="C1509" s="1" t="s">
        <v>178</v>
      </c>
      <c r="D1509" s="1">
        <v>8</v>
      </c>
      <c r="E1509" s="1" t="s">
        <v>295</v>
      </c>
      <c r="F1509" s="1">
        <v>50</v>
      </c>
      <c r="G1509" s="1">
        <v>10</v>
      </c>
      <c r="H1509" s="1">
        <v>0</v>
      </c>
      <c r="I1509" s="1">
        <v>0</v>
      </c>
      <c r="J1509" s="1">
        <v>90</v>
      </c>
      <c r="K1509" s="6">
        <f>ROUNDUP(K591*最重要的表!$J$41,0)</f>
        <v>146259</v>
      </c>
      <c r="L1509" s="6">
        <f>ROUNDUP(L591*最重要的表!$J$41,0)</f>
        <v>8776</v>
      </c>
      <c r="M1509" s="6">
        <f>ROUNDUP(M591*最重要的表!$J$41,0)</f>
        <v>7022</v>
      </c>
      <c r="N1509" s="6">
        <f>ROUNDUP(N591*最重要的表!$J$41,0)</f>
        <v>2806</v>
      </c>
      <c r="O1509" s="6">
        <f>ROUNDUP(O591*最重要的表!$J$41,0)</f>
        <v>169</v>
      </c>
      <c r="P1509" s="6">
        <f>ROUNDUP(P591*最重要的表!$J$41,0)</f>
        <v>136</v>
      </c>
      <c r="Q1509" s="6">
        <f t="shared" si="116"/>
        <v>367933</v>
      </c>
      <c r="R1509" s="7">
        <f t="shared" si="117"/>
        <v>22127</v>
      </c>
      <c r="S1509" s="8">
        <f t="shared" si="118"/>
        <v>17766</v>
      </c>
      <c r="T1509" s="1">
        <v>0</v>
      </c>
      <c r="U1509" s="1">
        <v>0</v>
      </c>
      <c r="V1509" s="1">
        <v>0</v>
      </c>
    </row>
    <row r="1510" spans="1:22" x14ac:dyDescent="0.25">
      <c r="A1510" s="1">
        <f t="shared" si="115"/>
        <v>51521</v>
      </c>
      <c r="B1510" s="1">
        <v>5</v>
      </c>
      <c r="C1510" s="1" t="s">
        <v>178</v>
      </c>
      <c r="D1510" s="1">
        <v>5</v>
      </c>
      <c r="E1510" s="1" t="s">
        <v>381</v>
      </c>
      <c r="F1510" s="1">
        <v>0</v>
      </c>
      <c r="G1510" s="1">
        <v>0</v>
      </c>
      <c r="H1510" s="1">
        <v>0</v>
      </c>
      <c r="I1510" s="1">
        <v>1</v>
      </c>
      <c r="J1510" s="1">
        <v>0</v>
      </c>
      <c r="K1510" s="6">
        <f>ROUNDUP(K592*最重要的表!$J$42,0)</f>
        <v>3620</v>
      </c>
      <c r="L1510" s="6">
        <f>ROUNDUP(L592*最重要的表!$J$42,0)</f>
        <v>218</v>
      </c>
      <c r="M1510" s="6">
        <f>ROUNDUP(M592*最重要的表!$J$42,0)</f>
        <v>175</v>
      </c>
      <c r="N1510" s="6">
        <f>ROUNDUP(N592*最重要的表!$J$42,0)</f>
        <v>88</v>
      </c>
      <c r="O1510" s="6">
        <f>ROUNDUP(O592*最重要的表!$J$42,0)</f>
        <v>6</v>
      </c>
      <c r="P1510" s="6">
        <f>ROUNDUP(P592*最重要的表!$J$42,0)</f>
        <v>6</v>
      </c>
      <c r="Q1510" s="6">
        <f t="shared" si="116"/>
        <v>10572</v>
      </c>
      <c r="R1510" s="7">
        <f t="shared" si="117"/>
        <v>692</v>
      </c>
      <c r="S1510" s="8">
        <f t="shared" si="118"/>
        <v>649</v>
      </c>
      <c r="T1510" s="6">
        <v>50</v>
      </c>
      <c r="U1510" s="7">
        <v>0</v>
      </c>
      <c r="V1510" s="8">
        <v>9000</v>
      </c>
    </row>
    <row r="1511" spans="1:22" x14ac:dyDescent="0.25">
      <c r="A1511" s="1">
        <f t="shared" si="115"/>
        <v>51522</v>
      </c>
      <c r="B1511" s="1">
        <v>5</v>
      </c>
      <c r="C1511" s="1" t="s">
        <v>178</v>
      </c>
      <c r="D1511" s="1">
        <v>5</v>
      </c>
      <c r="E1511" s="1" t="s">
        <v>382</v>
      </c>
      <c r="F1511" s="1">
        <v>1</v>
      </c>
      <c r="G1511" s="1">
        <v>0</v>
      </c>
      <c r="H1511" s="1">
        <v>1</v>
      </c>
      <c r="I1511" s="1">
        <v>5</v>
      </c>
      <c r="J1511" s="1">
        <v>0</v>
      </c>
      <c r="K1511" s="6">
        <f>ROUNDUP(K593*最重要的表!$J$42,0)</f>
        <v>4160</v>
      </c>
      <c r="L1511" s="6">
        <f>ROUNDUP(L593*最重要的表!$J$42,0)</f>
        <v>250</v>
      </c>
      <c r="M1511" s="6">
        <f>ROUNDUP(M593*最重要的表!$J$42,0)</f>
        <v>201</v>
      </c>
      <c r="N1511" s="6">
        <f>ROUNDUP(N593*最重要的表!$J$42,0)</f>
        <v>110</v>
      </c>
      <c r="O1511" s="6">
        <f>ROUNDUP(O593*最重要的表!$J$42,0)</f>
        <v>7</v>
      </c>
      <c r="P1511" s="6">
        <f>ROUNDUP(P593*最重要的表!$J$42,0)</f>
        <v>6</v>
      </c>
      <c r="Q1511" s="1">
        <f t="shared" si="116"/>
        <v>12850</v>
      </c>
      <c r="R1511" s="1">
        <f t="shared" si="117"/>
        <v>803</v>
      </c>
      <c r="S1511" s="1">
        <f t="shared" si="118"/>
        <v>675</v>
      </c>
      <c r="T1511" s="1">
        <v>180</v>
      </c>
      <c r="U1511" s="1">
        <v>0</v>
      </c>
      <c r="V1511" s="1">
        <v>25000</v>
      </c>
    </row>
    <row r="1512" spans="1:22" x14ac:dyDescent="0.25">
      <c r="A1512" s="1">
        <f t="shared" si="115"/>
        <v>51523</v>
      </c>
      <c r="B1512" s="1">
        <v>5</v>
      </c>
      <c r="C1512" s="1" t="s">
        <v>178</v>
      </c>
      <c r="D1512" s="1">
        <v>5</v>
      </c>
      <c r="E1512" s="1" t="s">
        <v>140</v>
      </c>
      <c r="F1512" s="1">
        <v>2</v>
      </c>
      <c r="G1512" s="1">
        <v>0</v>
      </c>
      <c r="H1512" s="1">
        <v>2</v>
      </c>
      <c r="I1512" s="1">
        <v>5</v>
      </c>
      <c r="J1512" s="1">
        <v>0</v>
      </c>
      <c r="K1512" s="6">
        <f>ROUNDUP(K594*最重要的表!$J$42,0)</f>
        <v>4703</v>
      </c>
      <c r="L1512" s="6">
        <f>ROUNDUP(L594*最重要的表!$J$42,0)</f>
        <v>283</v>
      </c>
      <c r="M1512" s="6">
        <f>ROUNDUP(M594*最重要的表!$J$42,0)</f>
        <v>227</v>
      </c>
      <c r="N1512" s="6">
        <f>ROUNDUP(N594*最重要的表!$J$42,0)</f>
        <v>130</v>
      </c>
      <c r="O1512" s="6">
        <f>ROUNDUP(O594*最重要的表!$J$42,0)</f>
        <v>8</v>
      </c>
      <c r="P1512" s="6">
        <f>ROUNDUP(P594*最重要的表!$J$42,0)</f>
        <v>7</v>
      </c>
      <c r="Q1512" s="1">
        <f t="shared" si="116"/>
        <v>14973</v>
      </c>
      <c r="R1512" s="1">
        <f t="shared" si="117"/>
        <v>915</v>
      </c>
      <c r="S1512" s="1">
        <f t="shared" si="118"/>
        <v>780</v>
      </c>
      <c r="T1512" s="1">
        <v>350</v>
      </c>
      <c r="U1512" s="1">
        <v>0</v>
      </c>
      <c r="V1512" s="1">
        <v>43000</v>
      </c>
    </row>
    <row r="1513" spans="1:22" x14ac:dyDescent="0.25">
      <c r="A1513" s="1">
        <f t="shared" si="115"/>
        <v>51524</v>
      </c>
      <c r="B1513" s="1">
        <v>5</v>
      </c>
      <c r="C1513" s="1" t="s">
        <v>178</v>
      </c>
      <c r="D1513" s="1">
        <v>5</v>
      </c>
      <c r="E1513" s="1" t="s">
        <v>161</v>
      </c>
      <c r="F1513" s="1">
        <v>3</v>
      </c>
      <c r="G1513" s="1">
        <v>0</v>
      </c>
      <c r="H1513" s="1">
        <v>3</v>
      </c>
      <c r="I1513" s="1">
        <v>5</v>
      </c>
      <c r="J1513" s="1">
        <v>0</v>
      </c>
      <c r="K1513" s="6">
        <f>ROUNDUP(K595*最重要的表!$J$42,0)</f>
        <v>5245</v>
      </c>
      <c r="L1513" s="6">
        <f>ROUNDUP(L595*最重要的表!$J$42,0)</f>
        <v>315</v>
      </c>
      <c r="M1513" s="6">
        <f>ROUNDUP(M595*最重要的表!$J$42,0)</f>
        <v>253</v>
      </c>
      <c r="N1513" s="6">
        <f>ROUNDUP(N595*最重要的表!$J$42,0)</f>
        <v>130</v>
      </c>
      <c r="O1513" s="6">
        <f>ROUNDUP(O595*最重要的表!$J$42,0)</f>
        <v>8</v>
      </c>
      <c r="P1513" s="6">
        <f>ROUNDUP(P595*最重要的表!$J$42,0)</f>
        <v>7</v>
      </c>
      <c r="Q1513" s="1">
        <f t="shared" si="116"/>
        <v>15515</v>
      </c>
      <c r="R1513" s="1">
        <f t="shared" si="117"/>
        <v>947</v>
      </c>
      <c r="S1513" s="1">
        <f t="shared" si="118"/>
        <v>806</v>
      </c>
      <c r="T1513" s="1">
        <v>600</v>
      </c>
      <c r="U1513" s="1">
        <v>0</v>
      </c>
      <c r="V1513" s="1">
        <v>67000</v>
      </c>
    </row>
    <row r="1514" spans="1:22" x14ac:dyDescent="0.25">
      <c r="A1514" s="1">
        <f t="shared" si="115"/>
        <v>51525</v>
      </c>
      <c r="B1514" s="1">
        <v>5</v>
      </c>
      <c r="C1514" s="1" t="s">
        <v>178</v>
      </c>
      <c r="D1514" s="1">
        <v>5</v>
      </c>
      <c r="E1514" s="1" t="s">
        <v>162</v>
      </c>
      <c r="F1514" s="1">
        <v>4</v>
      </c>
      <c r="G1514" s="1">
        <v>0</v>
      </c>
      <c r="H1514" s="1">
        <v>4</v>
      </c>
      <c r="I1514" s="1">
        <v>20</v>
      </c>
      <c r="J1514" s="1">
        <v>5</v>
      </c>
      <c r="K1514" s="6">
        <f>ROUNDUP(K596*最重要的表!$J$42,0)</f>
        <v>5785</v>
      </c>
      <c r="L1514" s="6">
        <f>ROUNDUP(L596*最重要的表!$J$42,0)</f>
        <v>348</v>
      </c>
      <c r="M1514" s="6">
        <f>ROUNDUP(M596*最重要的表!$J$42,0)</f>
        <v>279</v>
      </c>
      <c r="N1514" s="6">
        <f>ROUNDUP(N596*最重要的表!$J$42,0)</f>
        <v>153</v>
      </c>
      <c r="O1514" s="6">
        <f>ROUNDUP(O596*最重要的表!$J$42,0)</f>
        <v>10</v>
      </c>
      <c r="P1514" s="6">
        <f>ROUNDUP(P596*最重要的表!$J$42,0)</f>
        <v>8</v>
      </c>
      <c r="Q1514" s="1">
        <f t="shared" si="116"/>
        <v>17872</v>
      </c>
      <c r="R1514" s="1">
        <f t="shared" si="117"/>
        <v>1138</v>
      </c>
      <c r="S1514" s="1">
        <f t="shared" si="118"/>
        <v>911</v>
      </c>
      <c r="T1514" s="1">
        <v>1000</v>
      </c>
      <c r="U1514" s="1">
        <v>0</v>
      </c>
      <c r="V1514" s="1">
        <v>100000</v>
      </c>
    </row>
    <row r="1515" spans="1:22" x14ac:dyDescent="0.25">
      <c r="A1515" s="1">
        <f t="shared" si="115"/>
        <v>51531</v>
      </c>
      <c r="B1515" s="1">
        <v>5</v>
      </c>
      <c r="C1515" s="1" t="s">
        <v>178</v>
      </c>
      <c r="D1515" s="1">
        <v>5</v>
      </c>
      <c r="E1515" s="1" t="s">
        <v>59</v>
      </c>
      <c r="F1515" s="1">
        <v>5</v>
      </c>
      <c r="G1515" s="1">
        <v>1</v>
      </c>
      <c r="H1515" s="1">
        <v>0</v>
      </c>
      <c r="I1515" s="1">
        <v>20</v>
      </c>
      <c r="J1515" s="1">
        <v>5</v>
      </c>
      <c r="K1515" s="6">
        <f>ROUNDUP(K597*最重要的表!$J$42,0)</f>
        <v>7215</v>
      </c>
      <c r="L1515" s="6">
        <f>ROUNDUP(L597*最重要的表!$J$42,0)</f>
        <v>433</v>
      </c>
      <c r="M1515" s="6">
        <f>ROUNDUP(M597*最重要的表!$J$42,0)</f>
        <v>348</v>
      </c>
      <c r="N1515" s="6">
        <f>ROUNDUP(N597*最重要的表!$J$42,0)</f>
        <v>175</v>
      </c>
      <c r="O1515" s="6">
        <f>ROUNDUP(O597*最重要的表!$J$42,0)</f>
        <v>11</v>
      </c>
      <c r="P1515" s="6">
        <f>ROUNDUP(P597*最重要的表!$J$42,0)</f>
        <v>10</v>
      </c>
      <c r="Q1515" s="6">
        <f t="shared" si="116"/>
        <v>21040</v>
      </c>
      <c r="R1515" s="7">
        <f t="shared" si="117"/>
        <v>1302</v>
      </c>
      <c r="S1515" s="8">
        <f t="shared" si="118"/>
        <v>1138</v>
      </c>
      <c r="T1515" s="6">
        <v>1500</v>
      </c>
      <c r="U1515" s="7">
        <v>0</v>
      </c>
      <c r="V1515" s="8">
        <v>140000</v>
      </c>
    </row>
    <row r="1516" spans="1:22" x14ac:dyDescent="0.25">
      <c r="A1516" s="1">
        <f t="shared" si="115"/>
        <v>51532</v>
      </c>
      <c r="B1516" s="1">
        <v>5</v>
      </c>
      <c r="C1516" s="1" t="s">
        <v>178</v>
      </c>
      <c r="D1516" s="1">
        <v>5</v>
      </c>
      <c r="E1516" s="1" t="s">
        <v>383</v>
      </c>
      <c r="F1516" s="1">
        <v>6</v>
      </c>
      <c r="G1516" s="1">
        <v>1</v>
      </c>
      <c r="H1516" s="1">
        <v>1</v>
      </c>
      <c r="I1516" s="1">
        <v>20</v>
      </c>
      <c r="J1516" s="1">
        <v>5</v>
      </c>
      <c r="K1516" s="6">
        <f>ROUNDUP(K598*最重要的表!$J$42,0)</f>
        <v>8083</v>
      </c>
      <c r="L1516" s="6">
        <f>ROUNDUP(L598*最重要的表!$J$42,0)</f>
        <v>485</v>
      </c>
      <c r="M1516" s="6">
        <f>ROUNDUP(M598*最重要的表!$J$42,0)</f>
        <v>389</v>
      </c>
      <c r="N1516" s="6">
        <f>ROUNDUP(N598*最重要的表!$J$42,0)</f>
        <v>195</v>
      </c>
      <c r="O1516" s="6">
        <f>ROUNDUP(O598*最重要的表!$J$42,0)</f>
        <v>12</v>
      </c>
      <c r="P1516" s="6">
        <f>ROUNDUP(P598*最重要的表!$J$42,0)</f>
        <v>11</v>
      </c>
      <c r="Q1516" s="1">
        <f t="shared" si="116"/>
        <v>23488</v>
      </c>
      <c r="R1516" s="1">
        <f t="shared" si="117"/>
        <v>1433</v>
      </c>
      <c r="S1516" s="1">
        <f t="shared" si="118"/>
        <v>1258</v>
      </c>
      <c r="T1516" s="1">
        <v>2500</v>
      </c>
      <c r="U1516" s="1">
        <v>0</v>
      </c>
      <c r="V1516" s="1">
        <v>210000</v>
      </c>
    </row>
    <row r="1517" spans="1:22" x14ac:dyDescent="0.25">
      <c r="A1517" s="1">
        <f t="shared" ref="A1517:A1560" si="119">A1512+10</f>
        <v>51533</v>
      </c>
      <c r="B1517" s="1">
        <v>5</v>
      </c>
      <c r="C1517" s="1" t="s">
        <v>178</v>
      </c>
      <c r="D1517" s="1">
        <v>5</v>
      </c>
      <c r="E1517" s="1" t="s">
        <v>142</v>
      </c>
      <c r="F1517" s="1">
        <v>7</v>
      </c>
      <c r="G1517" s="1">
        <v>1</v>
      </c>
      <c r="H1517" s="1">
        <v>2</v>
      </c>
      <c r="I1517" s="1">
        <v>20</v>
      </c>
      <c r="J1517" s="1">
        <v>5</v>
      </c>
      <c r="K1517" s="6">
        <f>ROUNDUP(K599*最重要的表!$J$42,0)</f>
        <v>8950</v>
      </c>
      <c r="L1517" s="6">
        <f>ROUNDUP(L599*最重要的表!$J$42,0)</f>
        <v>537</v>
      </c>
      <c r="M1517" s="6">
        <f>ROUNDUP(M599*最重要的表!$J$42,0)</f>
        <v>431</v>
      </c>
      <c r="N1517" s="6">
        <f>ROUNDUP(N599*最重要的表!$J$42,0)</f>
        <v>240</v>
      </c>
      <c r="O1517" s="6">
        <f>ROUNDUP(O599*最重要的表!$J$42,0)</f>
        <v>15</v>
      </c>
      <c r="P1517" s="6">
        <f>ROUNDUP(P599*最重要的表!$J$42,0)</f>
        <v>12</v>
      </c>
      <c r="Q1517" s="1">
        <f t="shared" si="116"/>
        <v>27910</v>
      </c>
      <c r="R1517" s="1">
        <f t="shared" si="117"/>
        <v>1722</v>
      </c>
      <c r="S1517" s="1">
        <f t="shared" si="118"/>
        <v>1379</v>
      </c>
      <c r="T1517" s="1">
        <v>3500</v>
      </c>
      <c r="U1517" s="1">
        <v>0</v>
      </c>
      <c r="V1517" s="1">
        <v>270000</v>
      </c>
    </row>
    <row r="1518" spans="1:22" x14ac:dyDescent="0.25">
      <c r="A1518" s="1">
        <f t="shared" si="119"/>
        <v>51534</v>
      </c>
      <c r="B1518" s="1">
        <v>5</v>
      </c>
      <c r="C1518" s="1" t="s">
        <v>178</v>
      </c>
      <c r="D1518" s="1">
        <v>5</v>
      </c>
      <c r="E1518" s="1" t="s">
        <v>143</v>
      </c>
      <c r="F1518" s="1">
        <v>8</v>
      </c>
      <c r="G1518" s="1">
        <v>1</v>
      </c>
      <c r="H1518" s="1">
        <v>3</v>
      </c>
      <c r="I1518" s="1">
        <v>20</v>
      </c>
      <c r="J1518" s="1">
        <v>5</v>
      </c>
      <c r="K1518" s="6">
        <f>ROUNDUP(K600*最重要的表!$J$42,0)</f>
        <v>9815</v>
      </c>
      <c r="L1518" s="6">
        <f>ROUNDUP(L600*最重要的表!$J$42,0)</f>
        <v>589</v>
      </c>
      <c r="M1518" s="6">
        <f>ROUNDUP(M600*最重要的表!$J$42,0)</f>
        <v>472</v>
      </c>
      <c r="N1518" s="6">
        <f>ROUNDUP(N600*最重要的表!$J$42,0)</f>
        <v>260</v>
      </c>
      <c r="O1518" s="6">
        <f>ROUNDUP(O600*最重要的表!$J$42,0)</f>
        <v>16</v>
      </c>
      <c r="P1518" s="6">
        <f>ROUNDUP(P600*最重要的表!$J$42,0)</f>
        <v>13</v>
      </c>
      <c r="Q1518" s="1">
        <f t="shared" si="116"/>
        <v>30355</v>
      </c>
      <c r="R1518" s="1">
        <f t="shared" si="117"/>
        <v>1853</v>
      </c>
      <c r="S1518" s="1">
        <f t="shared" si="118"/>
        <v>1499</v>
      </c>
      <c r="T1518" s="1">
        <v>5000</v>
      </c>
      <c r="U1518" s="1">
        <v>0</v>
      </c>
      <c r="V1518" s="1">
        <v>360000</v>
      </c>
    </row>
    <row r="1519" spans="1:22" x14ac:dyDescent="0.25">
      <c r="A1519" s="1">
        <f t="shared" si="119"/>
        <v>51535</v>
      </c>
      <c r="B1519" s="1">
        <v>5</v>
      </c>
      <c r="C1519" s="1" t="s">
        <v>178</v>
      </c>
      <c r="D1519" s="1">
        <v>5</v>
      </c>
      <c r="E1519" s="1" t="s">
        <v>144</v>
      </c>
      <c r="F1519" s="1">
        <v>9</v>
      </c>
      <c r="G1519" s="1">
        <v>1</v>
      </c>
      <c r="H1519" s="1">
        <v>4</v>
      </c>
      <c r="I1519" s="1">
        <v>30</v>
      </c>
      <c r="J1519" s="1">
        <v>15</v>
      </c>
      <c r="K1519" s="6">
        <f>ROUNDUP(K601*最重要的表!$J$42,0)</f>
        <v>10683</v>
      </c>
      <c r="L1519" s="6">
        <f>ROUNDUP(L601*最重要的表!$J$42,0)</f>
        <v>641</v>
      </c>
      <c r="M1519" s="6">
        <f>ROUNDUP(M601*最重要的表!$J$42,0)</f>
        <v>514</v>
      </c>
      <c r="N1519" s="6">
        <f>ROUNDUP(N601*最重要的表!$J$42,0)</f>
        <v>305</v>
      </c>
      <c r="O1519" s="6">
        <f>ROUNDUP(O601*最重要的表!$J$42,0)</f>
        <v>19</v>
      </c>
      <c r="P1519" s="6">
        <f>ROUNDUP(P601*最重要的表!$J$42,0)</f>
        <v>16</v>
      </c>
      <c r="Q1519" s="1">
        <f t="shared" si="116"/>
        <v>34778</v>
      </c>
      <c r="R1519" s="1">
        <f t="shared" si="117"/>
        <v>2142</v>
      </c>
      <c r="S1519" s="1">
        <f t="shared" si="118"/>
        <v>1778</v>
      </c>
      <c r="T1519" s="1">
        <v>6500</v>
      </c>
      <c r="U1519" s="1">
        <v>0</v>
      </c>
      <c r="V1519" s="1">
        <v>450000</v>
      </c>
    </row>
    <row r="1520" spans="1:22" x14ac:dyDescent="0.25">
      <c r="A1520" s="1">
        <f t="shared" si="119"/>
        <v>51541</v>
      </c>
      <c r="B1520" s="1">
        <v>5</v>
      </c>
      <c r="C1520" s="1" t="s">
        <v>178</v>
      </c>
      <c r="D1520" s="1">
        <v>5</v>
      </c>
      <c r="E1520" s="1" t="s">
        <v>60</v>
      </c>
      <c r="F1520" s="1">
        <v>10</v>
      </c>
      <c r="G1520" s="1">
        <v>2</v>
      </c>
      <c r="H1520" s="1">
        <v>0</v>
      </c>
      <c r="I1520" s="1">
        <v>30</v>
      </c>
      <c r="J1520" s="1">
        <v>15</v>
      </c>
      <c r="K1520" s="6">
        <f>ROUNDUP(K602*最重要的表!$J$42,0)</f>
        <v>12958</v>
      </c>
      <c r="L1520" s="6">
        <f>ROUNDUP(L602*最重要的表!$J$42,0)</f>
        <v>778</v>
      </c>
      <c r="M1520" s="6">
        <f>ROUNDUP(M602*最重要的表!$J$42,0)</f>
        <v>623</v>
      </c>
      <c r="N1520" s="6">
        <f>ROUNDUP(N602*最重要的表!$J$42,0)</f>
        <v>305</v>
      </c>
      <c r="O1520" s="6">
        <f>ROUNDUP(O602*最重要的表!$J$42,0)</f>
        <v>19</v>
      </c>
      <c r="P1520" s="6">
        <f>ROUNDUP(P602*最重要的表!$J$42,0)</f>
        <v>16</v>
      </c>
      <c r="Q1520" s="6">
        <f t="shared" si="116"/>
        <v>37053</v>
      </c>
      <c r="R1520" s="7">
        <f t="shared" si="117"/>
        <v>2279</v>
      </c>
      <c r="S1520" s="8">
        <f t="shared" si="118"/>
        <v>1887</v>
      </c>
      <c r="T1520" s="6">
        <v>7500</v>
      </c>
      <c r="U1520" s="7">
        <v>0</v>
      </c>
      <c r="V1520" s="8">
        <v>580000</v>
      </c>
    </row>
    <row r="1521" spans="1:22" x14ac:dyDescent="0.25">
      <c r="A1521" s="1">
        <f t="shared" si="119"/>
        <v>51542</v>
      </c>
      <c r="B1521" s="1">
        <v>5</v>
      </c>
      <c r="C1521" s="1" t="s">
        <v>178</v>
      </c>
      <c r="D1521" s="1">
        <v>5</v>
      </c>
      <c r="E1521" s="1" t="s">
        <v>384</v>
      </c>
      <c r="F1521" s="1">
        <v>11</v>
      </c>
      <c r="G1521" s="1">
        <v>2</v>
      </c>
      <c r="H1521" s="1">
        <v>1</v>
      </c>
      <c r="I1521" s="1">
        <v>30</v>
      </c>
      <c r="J1521" s="1">
        <v>15</v>
      </c>
      <c r="K1521" s="6">
        <f>ROUNDUP(K603*最重要的表!$J$42,0)</f>
        <v>14128</v>
      </c>
      <c r="L1521" s="6">
        <f>ROUNDUP(L603*最重要的表!$J$42,0)</f>
        <v>848</v>
      </c>
      <c r="M1521" s="6">
        <f>ROUNDUP(M603*最重要的表!$J$42,0)</f>
        <v>679</v>
      </c>
      <c r="N1521" s="6">
        <f>ROUNDUP(N603*最重要的表!$J$42,0)</f>
        <v>325</v>
      </c>
      <c r="O1521" s="6">
        <f>ROUNDUP(O603*最重要的表!$J$42,0)</f>
        <v>20</v>
      </c>
      <c r="P1521" s="6">
        <f>ROUNDUP(P603*最重要的表!$J$42,0)</f>
        <v>16</v>
      </c>
      <c r="Q1521" s="1">
        <f t="shared" si="116"/>
        <v>39803</v>
      </c>
      <c r="R1521" s="1">
        <f t="shared" si="117"/>
        <v>2428</v>
      </c>
      <c r="S1521" s="1">
        <f t="shared" si="118"/>
        <v>1943</v>
      </c>
      <c r="T1521" s="1">
        <v>8500</v>
      </c>
      <c r="U1521" s="1">
        <v>0</v>
      </c>
      <c r="V1521" s="1">
        <v>730000</v>
      </c>
    </row>
    <row r="1522" spans="1:22" x14ac:dyDescent="0.25">
      <c r="A1522" s="1">
        <f t="shared" si="119"/>
        <v>51543</v>
      </c>
      <c r="B1522" s="1">
        <v>5</v>
      </c>
      <c r="C1522" s="1" t="s">
        <v>178</v>
      </c>
      <c r="D1522" s="1">
        <v>5</v>
      </c>
      <c r="E1522" s="1" t="s">
        <v>146</v>
      </c>
      <c r="F1522" s="1">
        <v>12</v>
      </c>
      <c r="G1522" s="1">
        <v>2</v>
      </c>
      <c r="H1522" s="1">
        <v>2</v>
      </c>
      <c r="I1522" s="1">
        <v>30</v>
      </c>
      <c r="J1522" s="1">
        <v>15</v>
      </c>
      <c r="K1522" s="6">
        <f>ROUNDUP(K604*最重要的表!$J$42,0)</f>
        <v>15298</v>
      </c>
      <c r="L1522" s="6">
        <f>ROUNDUP(L604*最重要的表!$J$42,0)</f>
        <v>918</v>
      </c>
      <c r="M1522" s="6">
        <f>ROUNDUP(M604*最重要的表!$J$42,0)</f>
        <v>735</v>
      </c>
      <c r="N1522" s="6">
        <f>ROUNDUP(N604*最重要的表!$J$42,0)</f>
        <v>370</v>
      </c>
      <c r="O1522" s="6">
        <f>ROUNDUP(O604*最重要的表!$J$42,0)</f>
        <v>23</v>
      </c>
      <c r="P1522" s="6">
        <f>ROUNDUP(P604*最重要的表!$J$42,0)</f>
        <v>19</v>
      </c>
      <c r="Q1522" s="1">
        <f t="shared" si="116"/>
        <v>44528</v>
      </c>
      <c r="R1522" s="1">
        <f t="shared" si="117"/>
        <v>2735</v>
      </c>
      <c r="S1522" s="1">
        <f t="shared" si="118"/>
        <v>2236</v>
      </c>
      <c r="T1522" s="1">
        <v>9000</v>
      </c>
      <c r="U1522" s="1">
        <v>0</v>
      </c>
      <c r="V1522" s="1">
        <v>870000</v>
      </c>
    </row>
    <row r="1523" spans="1:22" x14ac:dyDescent="0.25">
      <c r="A1523" s="1">
        <f t="shared" si="119"/>
        <v>51544</v>
      </c>
      <c r="B1523" s="1">
        <v>5</v>
      </c>
      <c r="C1523" s="1" t="s">
        <v>178</v>
      </c>
      <c r="D1523" s="1">
        <v>5</v>
      </c>
      <c r="E1523" s="1" t="s">
        <v>147</v>
      </c>
      <c r="F1523" s="1">
        <v>13</v>
      </c>
      <c r="G1523" s="1">
        <v>2</v>
      </c>
      <c r="H1523" s="1">
        <v>3</v>
      </c>
      <c r="I1523" s="1">
        <v>30</v>
      </c>
      <c r="J1523" s="1">
        <v>15</v>
      </c>
      <c r="K1523" s="6">
        <f>ROUNDUP(K605*最重要的表!$J$42,0)</f>
        <v>16468</v>
      </c>
      <c r="L1523" s="6">
        <f>ROUNDUP(L605*最重要的表!$J$42,0)</f>
        <v>988</v>
      </c>
      <c r="M1523" s="6">
        <f>ROUNDUP(M605*最重要的表!$J$42,0)</f>
        <v>791</v>
      </c>
      <c r="N1523" s="6">
        <f>ROUNDUP(N605*最重要的表!$J$42,0)</f>
        <v>390</v>
      </c>
      <c r="O1523" s="6">
        <f>ROUNDUP(O605*最重要的表!$J$42,0)</f>
        <v>24</v>
      </c>
      <c r="P1523" s="6">
        <f>ROUNDUP(P605*最重要的表!$J$42,0)</f>
        <v>20</v>
      </c>
      <c r="Q1523" s="1">
        <f t="shared" si="116"/>
        <v>47278</v>
      </c>
      <c r="R1523" s="1">
        <f t="shared" si="117"/>
        <v>2884</v>
      </c>
      <c r="S1523" s="1">
        <f t="shared" si="118"/>
        <v>2371</v>
      </c>
      <c r="T1523" s="1">
        <v>10000</v>
      </c>
      <c r="U1523" s="1">
        <v>0</v>
      </c>
      <c r="V1523" s="1">
        <v>1050000</v>
      </c>
    </row>
    <row r="1524" spans="1:22" x14ac:dyDescent="0.25">
      <c r="A1524" s="1">
        <f t="shared" si="119"/>
        <v>51545</v>
      </c>
      <c r="B1524" s="1">
        <v>5</v>
      </c>
      <c r="C1524" s="1" t="s">
        <v>178</v>
      </c>
      <c r="D1524" s="1">
        <v>5</v>
      </c>
      <c r="E1524" s="1" t="s">
        <v>148</v>
      </c>
      <c r="F1524" s="1">
        <v>14</v>
      </c>
      <c r="G1524" s="1">
        <v>2</v>
      </c>
      <c r="H1524" s="1">
        <v>4</v>
      </c>
      <c r="I1524" s="1">
        <v>40</v>
      </c>
      <c r="J1524" s="1">
        <v>35</v>
      </c>
      <c r="K1524" s="6">
        <f>ROUNDUP(K606*最重要的表!$J$42,0)</f>
        <v>17638</v>
      </c>
      <c r="L1524" s="6">
        <f>ROUNDUP(L606*最重要的表!$J$42,0)</f>
        <v>1059</v>
      </c>
      <c r="M1524" s="6">
        <f>ROUNDUP(M606*最重要的表!$J$42,0)</f>
        <v>848</v>
      </c>
      <c r="N1524" s="6">
        <f>ROUNDUP(N606*最重要的表!$J$42,0)</f>
        <v>413</v>
      </c>
      <c r="O1524" s="6">
        <f>ROUNDUP(O606*最重要的表!$J$42,0)</f>
        <v>25</v>
      </c>
      <c r="P1524" s="6">
        <f>ROUNDUP(P606*最重要的表!$J$42,0)</f>
        <v>21</v>
      </c>
      <c r="Q1524" s="1">
        <f t="shared" si="116"/>
        <v>50265</v>
      </c>
      <c r="R1524" s="1">
        <f t="shared" si="117"/>
        <v>3034</v>
      </c>
      <c r="S1524" s="1">
        <f t="shared" si="118"/>
        <v>2507</v>
      </c>
      <c r="T1524" s="1">
        <v>11500</v>
      </c>
      <c r="U1524" s="1">
        <v>0</v>
      </c>
      <c r="V1524" s="1">
        <v>1270000</v>
      </c>
    </row>
    <row r="1525" spans="1:22" x14ac:dyDescent="0.25">
      <c r="A1525" s="1">
        <f t="shared" si="119"/>
        <v>51551</v>
      </c>
      <c r="B1525" s="1">
        <v>5</v>
      </c>
      <c r="C1525" s="1" t="s">
        <v>178</v>
      </c>
      <c r="D1525" s="1">
        <v>5</v>
      </c>
      <c r="E1525" s="1" t="s">
        <v>61</v>
      </c>
      <c r="F1525" s="1">
        <v>15</v>
      </c>
      <c r="G1525" s="1">
        <v>3</v>
      </c>
      <c r="H1525" s="1">
        <v>0</v>
      </c>
      <c r="I1525" s="1">
        <v>40</v>
      </c>
      <c r="J1525" s="1">
        <v>35</v>
      </c>
      <c r="K1525" s="6">
        <f>ROUNDUP(K607*最重要的表!$J$42,0)</f>
        <v>20735</v>
      </c>
      <c r="L1525" s="6">
        <f>ROUNDUP(L607*最重要的表!$J$42,0)</f>
        <v>1245</v>
      </c>
      <c r="M1525" s="6">
        <f>ROUNDUP(M607*最重要的表!$J$42,0)</f>
        <v>996</v>
      </c>
      <c r="N1525" s="6">
        <f>ROUNDUP(N607*最重要的表!$J$42,0)</f>
        <v>478</v>
      </c>
      <c r="O1525" s="6">
        <f>ROUNDUP(O607*最重要的表!$J$42,0)</f>
        <v>29</v>
      </c>
      <c r="P1525" s="6">
        <f>ROUNDUP(P607*最重要的表!$J$42,0)</f>
        <v>24</v>
      </c>
      <c r="Q1525" s="6">
        <f t="shared" si="116"/>
        <v>58497</v>
      </c>
      <c r="R1525" s="7">
        <f t="shared" si="117"/>
        <v>3536</v>
      </c>
      <c r="S1525" s="8">
        <f t="shared" si="118"/>
        <v>2892</v>
      </c>
      <c r="T1525" s="6">
        <v>13500</v>
      </c>
      <c r="U1525" s="7">
        <v>0</v>
      </c>
      <c r="V1525" s="8">
        <v>1500000</v>
      </c>
    </row>
    <row r="1526" spans="1:22" x14ac:dyDescent="0.25">
      <c r="A1526" s="1">
        <f t="shared" si="119"/>
        <v>51552</v>
      </c>
      <c r="B1526" s="1">
        <v>5</v>
      </c>
      <c r="C1526" s="1" t="s">
        <v>178</v>
      </c>
      <c r="D1526" s="1">
        <v>5</v>
      </c>
      <c r="E1526" s="1" t="s">
        <v>296</v>
      </c>
      <c r="F1526" s="1">
        <v>16</v>
      </c>
      <c r="G1526" s="1">
        <v>3</v>
      </c>
      <c r="H1526" s="1">
        <v>1</v>
      </c>
      <c r="I1526" s="1">
        <v>40</v>
      </c>
      <c r="J1526" s="1">
        <v>35</v>
      </c>
      <c r="K1526" s="6">
        <f>ROUNDUP(K608*最重要的表!$J$42,0)</f>
        <v>21690</v>
      </c>
      <c r="L1526" s="6">
        <f>ROUNDUP(L608*最重要的表!$J$42,0)</f>
        <v>1302</v>
      </c>
      <c r="M1526" s="6">
        <f>ROUNDUP(M608*最重要的表!$J$42,0)</f>
        <v>1042</v>
      </c>
      <c r="N1526" s="6">
        <f>ROUNDUP(N608*最重要的表!$J$42,0)</f>
        <v>500</v>
      </c>
      <c r="O1526" s="6">
        <f>ROUNDUP(O608*最重要的表!$J$42,0)</f>
        <v>30</v>
      </c>
      <c r="P1526" s="6">
        <f>ROUNDUP(P608*最重要的表!$J$42,0)</f>
        <v>25</v>
      </c>
      <c r="Q1526" s="1">
        <f t="shared" si="116"/>
        <v>61190</v>
      </c>
      <c r="R1526" s="1">
        <f t="shared" si="117"/>
        <v>3672</v>
      </c>
      <c r="S1526" s="1">
        <f t="shared" si="118"/>
        <v>3017</v>
      </c>
      <c r="T1526" s="1">
        <v>15000</v>
      </c>
      <c r="U1526" s="1">
        <v>0</v>
      </c>
      <c r="V1526" s="1">
        <v>1760000</v>
      </c>
    </row>
    <row r="1527" spans="1:22" x14ac:dyDescent="0.25">
      <c r="A1527" s="1">
        <f t="shared" si="119"/>
        <v>51553</v>
      </c>
      <c r="B1527" s="1">
        <v>5</v>
      </c>
      <c r="C1527" s="1" t="s">
        <v>178</v>
      </c>
      <c r="D1527" s="1">
        <v>5</v>
      </c>
      <c r="E1527" s="1" t="s">
        <v>297</v>
      </c>
      <c r="F1527" s="1">
        <v>17</v>
      </c>
      <c r="G1527" s="1">
        <v>3</v>
      </c>
      <c r="H1527" s="1">
        <v>2</v>
      </c>
      <c r="I1527" s="1">
        <v>40</v>
      </c>
      <c r="J1527" s="1">
        <v>35</v>
      </c>
      <c r="K1527" s="6">
        <f>ROUNDUP(K609*最重要的表!$J$42,0)</f>
        <v>22643</v>
      </c>
      <c r="L1527" s="6">
        <f>ROUNDUP(L609*最重要的表!$J$42,0)</f>
        <v>1359</v>
      </c>
      <c r="M1527" s="6">
        <f>ROUNDUP(M609*最重要的表!$J$42,0)</f>
        <v>1087</v>
      </c>
      <c r="N1527" s="6">
        <f>ROUNDUP(N609*最重要的表!$J$42,0)</f>
        <v>543</v>
      </c>
      <c r="O1527" s="6">
        <f>ROUNDUP(O609*最重要的表!$J$42,0)</f>
        <v>33</v>
      </c>
      <c r="P1527" s="6">
        <f>ROUNDUP(P609*最重要的表!$J$42,0)</f>
        <v>26</v>
      </c>
      <c r="Q1527" s="1">
        <f t="shared" si="116"/>
        <v>65540</v>
      </c>
      <c r="R1527" s="1">
        <f t="shared" si="117"/>
        <v>3966</v>
      </c>
      <c r="S1527" s="1">
        <f t="shared" si="118"/>
        <v>3141</v>
      </c>
      <c r="T1527" s="1">
        <v>17000</v>
      </c>
      <c r="U1527" s="1">
        <v>0</v>
      </c>
      <c r="V1527" s="1">
        <v>2000000</v>
      </c>
    </row>
    <row r="1528" spans="1:22" x14ac:dyDescent="0.25">
      <c r="A1528" s="1">
        <f t="shared" si="119"/>
        <v>51554</v>
      </c>
      <c r="B1528" s="1">
        <v>5</v>
      </c>
      <c r="C1528" s="1" t="s">
        <v>178</v>
      </c>
      <c r="D1528" s="1">
        <v>5</v>
      </c>
      <c r="E1528" s="1" t="s">
        <v>298</v>
      </c>
      <c r="F1528" s="1">
        <v>18</v>
      </c>
      <c r="G1528" s="1">
        <v>3</v>
      </c>
      <c r="H1528" s="1">
        <v>3</v>
      </c>
      <c r="I1528" s="1">
        <v>40</v>
      </c>
      <c r="J1528" s="1">
        <v>35</v>
      </c>
      <c r="K1528" s="6">
        <f>ROUNDUP(K610*最重要的表!$J$42,0)</f>
        <v>23595</v>
      </c>
      <c r="L1528" s="6">
        <f>ROUNDUP(L610*最重要的表!$J$42,0)</f>
        <v>1416</v>
      </c>
      <c r="M1528" s="6">
        <f>ROUNDUP(M610*最重要的表!$J$42,0)</f>
        <v>1134</v>
      </c>
      <c r="N1528" s="6">
        <f>ROUNDUP(N610*最重要的表!$J$42,0)</f>
        <v>565</v>
      </c>
      <c r="O1528" s="6">
        <f>ROUNDUP(O610*最重要的表!$J$42,0)</f>
        <v>34</v>
      </c>
      <c r="P1528" s="6">
        <f>ROUNDUP(P610*最重要的表!$J$42,0)</f>
        <v>28</v>
      </c>
      <c r="Q1528" s="1">
        <f t="shared" si="116"/>
        <v>68230</v>
      </c>
      <c r="R1528" s="1">
        <f t="shared" si="117"/>
        <v>4102</v>
      </c>
      <c r="S1528" s="1">
        <f t="shared" si="118"/>
        <v>3346</v>
      </c>
      <c r="T1528" s="1">
        <v>18500</v>
      </c>
      <c r="U1528" s="1">
        <v>0</v>
      </c>
      <c r="V1528" s="1">
        <v>2300000</v>
      </c>
    </row>
    <row r="1529" spans="1:22" x14ac:dyDescent="0.25">
      <c r="A1529" s="1">
        <f t="shared" si="119"/>
        <v>51555</v>
      </c>
      <c r="B1529" s="1">
        <v>5</v>
      </c>
      <c r="C1529" s="1" t="s">
        <v>178</v>
      </c>
      <c r="D1529" s="1">
        <v>5</v>
      </c>
      <c r="E1529" s="1" t="s">
        <v>299</v>
      </c>
      <c r="F1529" s="1">
        <v>19</v>
      </c>
      <c r="G1529" s="1">
        <v>3</v>
      </c>
      <c r="H1529" s="1">
        <v>4</v>
      </c>
      <c r="I1529" s="1">
        <v>50</v>
      </c>
      <c r="J1529" s="1">
        <v>45</v>
      </c>
      <c r="K1529" s="6">
        <f>ROUNDUP(K611*最重要的表!$J$42,0)</f>
        <v>24550</v>
      </c>
      <c r="L1529" s="6">
        <f>ROUNDUP(L611*最重要的表!$J$42,0)</f>
        <v>1473</v>
      </c>
      <c r="M1529" s="6">
        <f>ROUNDUP(M611*最重要的表!$J$42,0)</f>
        <v>1180</v>
      </c>
      <c r="N1529" s="6">
        <f>ROUNDUP(N611*最重要的表!$J$42,0)</f>
        <v>585</v>
      </c>
      <c r="O1529" s="6">
        <f>ROUNDUP(O611*最重要的表!$J$42,0)</f>
        <v>36</v>
      </c>
      <c r="P1529" s="6">
        <f>ROUNDUP(P611*最重要的表!$J$42,0)</f>
        <v>29</v>
      </c>
      <c r="Q1529" s="1">
        <f t="shared" si="116"/>
        <v>70765</v>
      </c>
      <c r="R1529" s="1">
        <f t="shared" si="117"/>
        <v>4317</v>
      </c>
      <c r="S1529" s="1">
        <f t="shared" si="118"/>
        <v>3471</v>
      </c>
      <c r="T1529" s="1">
        <v>21000</v>
      </c>
      <c r="U1529" s="1">
        <v>0</v>
      </c>
      <c r="V1529" s="1">
        <v>2600000</v>
      </c>
    </row>
    <row r="1530" spans="1:22" x14ac:dyDescent="0.25">
      <c r="A1530" s="1">
        <f t="shared" si="119"/>
        <v>51561</v>
      </c>
      <c r="B1530" s="1">
        <v>5</v>
      </c>
      <c r="C1530" s="1" t="s">
        <v>178</v>
      </c>
      <c r="D1530" s="1">
        <v>5</v>
      </c>
      <c r="E1530" s="1" t="s">
        <v>300</v>
      </c>
      <c r="F1530" s="1">
        <v>20</v>
      </c>
      <c r="G1530" s="1">
        <v>4</v>
      </c>
      <c r="H1530" s="1">
        <v>0</v>
      </c>
      <c r="I1530" s="1">
        <v>50</v>
      </c>
      <c r="J1530" s="1">
        <v>45</v>
      </c>
      <c r="K1530" s="6">
        <f>ROUNDUP(K612*最重要的表!$J$42,0)</f>
        <v>26975</v>
      </c>
      <c r="L1530" s="6">
        <f>ROUNDUP(L612*最重要的表!$J$42,0)</f>
        <v>1619</v>
      </c>
      <c r="M1530" s="6">
        <f>ROUNDUP(M612*最重要的表!$J$42,0)</f>
        <v>1295</v>
      </c>
      <c r="N1530" s="6">
        <f>ROUNDUP(N612*最重要的表!$J$42,0)</f>
        <v>608</v>
      </c>
      <c r="O1530" s="6">
        <f>ROUNDUP(O612*最重要的表!$J$42,0)</f>
        <v>37</v>
      </c>
      <c r="P1530" s="6">
        <f>ROUNDUP(P612*最重要的表!$J$42,0)</f>
        <v>30</v>
      </c>
      <c r="Q1530" s="6">
        <f t="shared" si="116"/>
        <v>75007</v>
      </c>
      <c r="R1530" s="7">
        <f t="shared" si="117"/>
        <v>4542</v>
      </c>
      <c r="S1530" s="8">
        <f t="shared" si="118"/>
        <v>3665</v>
      </c>
      <c r="T1530" s="6">
        <v>23500</v>
      </c>
      <c r="U1530" s="7">
        <v>0</v>
      </c>
      <c r="V1530" s="8">
        <v>2900000</v>
      </c>
    </row>
    <row r="1531" spans="1:22" x14ac:dyDescent="0.25">
      <c r="A1531" s="1">
        <f t="shared" si="119"/>
        <v>51562</v>
      </c>
      <c r="B1531" s="1">
        <v>5</v>
      </c>
      <c r="C1531" s="1" t="s">
        <v>178</v>
      </c>
      <c r="D1531" s="1">
        <v>5</v>
      </c>
      <c r="E1531" s="1" t="s">
        <v>301</v>
      </c>
      <c r="F1531" s="1">
        <v>21</v>
      </c>
      <c r="G1531" s="1">
        <v>4</v>
      </c>
      <c r="H1531" s="1">
        <v>1</v>
      </c>
      <c r="I1531" s="1">
        <v>50</v>
      </c>
      <c r="J1531" s="1">
        <v>45</v>
      </c>
      <c r="K1531" s="6">
        <f>ROUNDUP(K613*最重要的表!$J$42,0)</f>
        <v>28190</v>
      </c>
      <c r="L1531" s="6">
        <f>ROUNDUP(L613*最重要的表!$J$42,0)</f>
        <v>1692</v>
      </c>
      <c r="M1531" s="6">
        <f>ROUNDUP(M613*最重要的表!$J$42,0)</f>
        <v>1354</v>
      </c>
      <c r="N1531" s="6">
        <f>ROUNDUP(N613*最重要的表!$J$42,0)</f>
        <v>650</v>
      </c>
      <c r="O1531" s="6">
        <f>ROUNDUP(O613*最重要的表!$J$42,0)</f>
        <v>39</v>
      </c>
      <c r="P1531" s="6">
        <f>ROUNDUP(P613*最重要的表!$J$42,0)</f>
        <v>32</v>
      </c>
      <c r="Q1531" s="1">
        <f t="shared" si="116"/>
        <v>79540</v>
      </c>
      <c r="R1531" s="1">
        <f t="shared" si="117"/>
        <v>4773</v>
      </c>
      <c r="S1531" s="1">
        <f t="shared" si="118"/>
        <v>3882</v>
      </c>
      <c r="T1531" s="1">
        <v>26000</v>
      </c>
      <c r="U1531" s="1">
        <v>0</v>
      </c>
      <c r="V1531" s="1">
        <v>3200000</v>
      </c>
    </row>
    <row r="1532" spans="1:22" x14ac:dyDescent="0.25">
      <c r="A1532" s="1">
        <f t="shared" si="119"/>
        <v>51563</v>
      </c>
      <c r="B1532" s="1">
        <v>5</v>
      </c>
      <c r="C1532" s="1" t="s">
        <v>178</v>
      </c>
      <c r="D1532" s="1">
        <v>5</v>
      </c>
      <c r="E1532" s="1" t="s">
        <v>302</v>
      </c>
      <c r="F1532" s="1">
        <v>22</v>
      </c>
      <c r="G1532" s="1">
        <v>4</v>
      </c>
      <c r="H1532" s="1">
        <v>2</v>
      </c>
      <c r="I1532" s="1">
        <v>50</v>
      </c>
      <c r="J1532" s="1">
        <v>45</v>
      </c>
      <c r="K1532" s="6">
        <f>ROUNDUP(K614*最重要的表!$J$42,0)</f>
        <v>29403</v>
      </c>
      <c r="L1532" s="6">
        <f>ROUNDUP(L614*最重要的表!$J$42,0)</f>
        <v>1765</v>
      </c>
      <c r="M1532" s="6">
        <f>ROUNDUP(M614*最重要的表!$J$42,0)</f>
        <v>1412</v>
      </c>
      <c r="N1532" s="6">
        <f>ROUNDUP(N614*最重要的表!$J$42,0)</f>
        <v>673</v>
      </c>
      <c r="O1532" s="6">
        <f>ROUNDUP(O614*最重要的表!$J$42,0)</f>
        <v>41</v>
      </c>
      <c r="P1532" s="6">
        <f>ROUNDUP(P614*最重要的表!$J$42,0)</f>
        <v>33</v>
      </c>
      <c r="Q1532" s="1">
        <f t="shared" si="116"/>
        <v>82570</v>
      </c>
      <c r="R1532" s="1">
        <f t="shared" si="117"/>
        <v>5004</v>
      </c>
      <c r="S1532" s="1">
        <f t="shared" si="118"/>
        <v>4019</v>
      </c>
      <c r="T1532" s="1">
        <v>28500</v>
      </c>
      <c r="U1532" s="1">
        <v>0</v>
      </c>
      <c r="V1532" s="1">
        <v>3600000</v>
      </c>
    </row>
    <row r="1533" spans="1:22" x14ac:dyDescent="0.25">
      <c r="A1533" s="1">
        <f t="shared" si="119"/>
        <v>51564</v>
      </c>
      <c r="B1533" s="1">
        <v>5</v>
      </c>
      <c r="C1533" s="1" t="s">
        <v>178</v>
      </c>
      <c r="D1533" s="1">
        <v>5</v>
      </c>
      <c r="E1533" s="1" t="s">
        <v>303</v>
      </c>
      <c r="F1533" s="1">
        <v>23</v>
      </c>
      <c r="G1533" s="1">
        <v>4</v>
      </c>
      <c r="H1533" s="1">
        <v>3</v>
      </c>
      <c r="I1533" s="1">
        <v>50</v>
      </c>
      <c r="J1533" s="1">
        <v>45</v>
      </c>
      <c r="K1533" s="6">
        <f>ROUNDUP(K615*最重要的表!$J$42,0)</f>
        <v>30615</v>
      </c>
      <c r="L1533" s="6">
        <f>ROUNDUP(L615*最重要的表!$J$42,0)</f>
        <v>1837</v>
      </c>
      <c r="M1533" s="6">
        <f>ROUNDUP(M615*最重要的表!$J$42,0)</f>
        <v>1471</v>
      </c>
      <c r="N1533" s="6">
        <f>ROUNDUP(N615*最重要的表!$J$42,0)</f>
        <v>715</v>
      </c>
      <c r="O1533" s="6">
        <f>ROUNDUP(O615*最重要的表!$J$42,0)</f>
        <v>43</v>
      </c>
      <c r="P1533" s="6">
        <f>ROUNDUP(P615*最重要的表!$J$42,0)</f>
        <v>36</v>
      </c>
      <c r="Q1533" s="1">
        <f t="shared" si="116"/>
        <v>87100</v>
      </c>
      <c r="R1533" s="1">
        <f t="shared" si="117"/>
        <v>5234</v>
      </c>
      <c r="S1533" s="1">
        <f t="shared" si="118"/>
        <v>4315</v>
      </c>
      <c r="T1533" s="1">
        <v>31000</v>
      </c>
      <c r="U1533" s="1">
        <v>0</v>
      </c>
      <c r="V1533" s="1">
        <v>4000000</v>
      </c>
    </row>
    <row r="1534" spans="1:22" x14ac:dyDescent="0.25">
      <c r="A1534" s="1">
        <f t="shared" si="119"/>
        <v>51565</v>
      </c>
      <c r="B1534" s="1">
        <v>5</v>
      </c>
      <c r="C1534" s="1" t="s">
        <v>178</v>
      </c>
      <c r="D1534" s="1">
        <v>5</v>
      </c>
      <c r="E1534" s="1" t="s">
        <v>304</v>
      </c>
      <c r="F1534" s="1">
        <v>24</v>
      </c>
      <c r="G1534" s="1">
        <v>4</v>
      </c>
      <c r="H1534" s="1">
        <v>4</v>
      </c>
      <c r="I1534" s="1">
        <v>60</v>
      </c>
      <c r="J1534" s="1">
        <v>55</v>
      </c>
      <c r="K1534" s="6">
        <f>ROUNDUP(K616*最重要的表!$J$42,0)</f>
        <v>31830</v>
      </c>
      <c r="L1534" s="6">
        <f>ROUNDUP(L616*最重要的表!$J$42,0)</f>
        <v>1910</v>
      </c>
      <c r="M1534" s="6">
        <f>ROUNDUP(M616*最重要的表!$J$42,0)</f>
        <v>1529</v>
      </c>
      <c r="N1534" s="6">
        <f>ROUNDUP(N616*最重要的表!$J$42,0)</f>
        <v>738</v>
      </c>
      <c r="O1534" s="6">
        <f>ROUNDUP(O616*最重要的表!$J$42,0)</f>
        <v>45</v>
      </c>
      <c r="P1534" s="6">
        <f>ROUNDUP(P616*最重要的表!$J$42,0)</f>
        <v>37</v>
      </c>
      <c r="Q1534" s="1">
        <f t="shared" si="116"/>
        <v>90132</v>
      </c>
      <c r="R1534" s="1">
        <f t="shared" si="117"/>
        <v>5465</v>
      </c>
      <c r="S1534" s="1">
        <f t="shared" si="118"/>
        <v>4452</v>
      </c>
      <c r="T1534" s="1">
        <v>33500</v>
      </c>
      <c r="U1534" s="1">
        <v>0</v>
      </c>
      <c r="V1534" s="1">
        <v>4400000</v>
      </c>
    </row>
    <row r="1535" spans="1:22" x14ac:dyDescent="0.25">
      <c r="A1535" s="1">
        <f t="shared" si="119"/>
        <v>51571</v>
      </c>
      <c r="B1535" s="1">
        <v>5</v>
      </c>
      <c r="C1535" s="1" t="s">
        <v>178</v>
      </c>
      <c r="D1535" s="1">
        <v>5</v>
      </c>
      <c r="E1535" s="1" t="s">
        <v>305</v>
      </c>
      <c r="F1535" s="1">
        <v>25</v>
      </c>
      <c r="G1535" s="1">
        <v>5</v>
      </c>
      <c r="H1535" s="1">
        <v>0</v>
      </c>
      <c r="I1535" s="1">
        <v>60</v>
      </c>
      <c r="J1535" s="1">
        <v>55</v>
      </c>
      <c r="K1535" s="6">
        <f>ROUNDUP(K617*最重要的表!$J$42,0)</f>
        <v>35058</v>
      </c>
      <c r="L1535" s="6">
        <f>ROUNDUP(L617*最重要的表!$J$42,0)</f>
        <v>2104</v>
      </c>
      <c r="M1535" s="6">
        <f>ROUNDUP(M617*最重要的表!$J$42,0)</f>
        <v>1684</v>
      </c>
      <c r="N1535" s="6">
        <f>ROUNDUP(N617*最重要的表!$J$42,0)</f>
        <v>803</v>
      </c>
      <c r="O1535" s="6">
        <f>ROUNDUP(O617*最重要的表!$J$42,0)</f>
        <v>49</v>
      </c>
      <c r="P1535" s="6">
        <f>ROUNDUP(P617*最重要的表!$J$42,0)</f>
        <v>39</v>
      </c>
      <c r="Q1535" s="6">
        <f t="shared" si="116"/>
        <v>98495</v>
      </c>
      <c r="R1535" s="7">
        <f t="shared" si="117"/>
        <v>5975</v>
      </c>
      <c r="S1535" s="8">
        <f t="shared" si="118"/>
        <v>4765</v>
      </c>
      <c r="T1535" s="6">
        <v>36000</v>
      </c>
      <c r="U1535" s="7">
        <v>0</v>
      </c>
      <c r="V1535" s="8">
        <v>4800000</v>
      </c>
    </row>
    <row r="1536" spans="1:22" x14ac:dyDescent="0.25">
      <c r="A1536" s="1">
        <f t="shared" si="119"/>
        <v>51572</v>
      </c>
      <c r="B1536" s="1">
        <v>5</v>
      </c>
      <c r="C1536" s="1" t="s">
        <v>178</v>
      </c>
      <c r="D1536" s="1">
        <v>5</v>
      </c>
      <c r="E1536" s="1" t="s">
        <v>306</v>
      </c>
      <c r="F1536" s="1">
        <v>26</v>
      </c>
      <c r="G1536" s="1">
        <v>5</v>
      </c>
      <c r="H1536" s="1">
        <v>1</v>
      </c>
      <c r="I1536" s="1">
        <v>60</v>
      </c>
      <c r="J1536" s="1">
        <v>55</v>
      </c>
      <c r="K1536" s="6">
        <f>ROUNDUP(K618*最重要的表!$J$42,0)</f>
        <v>36640</v>
      </c>
      <c r="L1536" s="6">
        <f>ROUNDUP(L618*最重要的表!$J$42,0)</f>
        <v>2199</v>
      </c>
      <c r="M1536" s="6">
        <f>ROUNDUP(M618*最重要的表!$J$42,0)</f>
        <v>1759</v>
      </c>
      <c r="N1536" s="6">
        <f>ROUNDUP(N618*最重要的表!$J$42,0)</f>
        <v>845</v>
      </c>
      <c r="O1536" s="6">
        <f>ROUNDUP(O618*最重要的表!$J$42,0)</f>
        <v>51</v>
      </c>
      <c r="P1536" s="6">
        <f>ROUNDUP(P618*最重要的表!$J$42,0)</f>
        <v>42</v>
      </c>
      <c r="Q1536" s="1">
        <f t="shared" si="116"/>
        <v>103395</v>
      </c>
      <c r="R1536" s="1">
        <f t="shared" si="117"/>
        <v>6228</v>
      </c>
      <c r="S1536" s="1">
        <f t="shared" si="118"/>
        <v>5077</v>
      </c>
      <c r="T1536" s="1">
        <v>39000</v>
      </c>
      <c r="U1536" s="1">
        <v>0</v>
      </c>
      <c r="V1536" s="1">
        <v>5200000</v>
      </c>
    </row>
    <row r="1537" spans="1:22" x14ac:dyDescent="0.25">
      <c r="A1537" s="1">
        <f t="shared" si="119"/>
        <v>51573</v>
      </c>
      <c r="B1537" s="1">
        <v>5</v>
      </c>
      <c r="C1537" s="1" t="s">
        <v>178</v>
      </c>
      <c r="D1537" s="1">
        <v>5</v>
      </c>
      <c r="E1537" s="1" t="s">
        <v>307</v>
      </c>
      <c r="F1537" s="1">
        <v>27</v>
      </c>
      <c r="G1537" s="1">
        <v>5</v>
      </c>
      <c r="H1537" s="1">
        <v>2</v>
      </c>
      <c r="I1537" s="1">
        <v>60</v>
      </c>
      <c r="J1537" s="1">
        <v>55</v>
      </c>
      <c r="K1537" s="6">
        <f>ROUNDUP(K619*最重要的表!$J$42,0)</f>
        <v>38220</v>
      </c>
      <c r="L1537" s="6">
        <f>ROUNDUP(L619*最重要的表!$J$42,0)</f>
        <v>2294</v>
      </c>
      <c r="M1537" s="6">
        <f>ROUNDUP(M619*最重要的表!$J$42,0)</f>
        <v>1836</v>
      </c>
      <c r="N1537" s="6">
        <f>ROUNDUP(N619*最重要的表!$J$42,0)</f>
        <v>890</v>
      </c>
      <c r="O1537" s="6">
        <f>ROUNDUP(O619*最重要的表!$J$42,0)</f>
        <v>54</v>
      </c>
      <c r="P1537" s="6">
        <f>ROUNDUP(P619*最重要的表!$J$42,0)</f>
        <v>43</v>
      </c>
      <c r="Q1537" s="1">
        <f t="shared" si="116"/>
        <v>108530</v>
      </c>
      <c r="R1537" s="1">
        <f t="shared" si="117"/>
        <v>6560</v>
      </c>
      <c r="S1537" s="1">
        <f t="shared" si="118"/>
        <v>5233</v>
      </c>
      <c r="T1537" s="1">
        <v>42000</v>
      </c>
      <c r="U1537" s="1">
        <v>0</v>
      </c>
      <c r="V1537" s="1">
        <v>5600000</v>
      </c>
    </row>
    <row r="1538" spans="1:22" x14ac:dyDescent="0.25">
      <c r="A1538" s="1">
        <f t="shared" si="119"/>
        <v>51574</v>
      </c>
      <c r="B1538" s="1">
        <v>5</v>
      </c>
      <c r="C1538" s="1" t="s">
        <v>178</v>
      </c>
      <c r="D1538" s="1">
        <v>5</v>
      </c>
      <c r="E1538" s="1" t="s">
        <v>308</v>
      </c>
      <c r="F1538" s="1">
        <v>28</v>
      </c>
      <c r="G1538" s="1">
        <v>5</v>
      </c>
      <c r="H1538" s="1">
        <v>3</v>
      </c>
      <c r="I1538" s="1">
        <v>60</v>
      </c>
      <c r="J1538" s="1">
        <v>55</v>
      </c>
      <c r="K1538" s="6">
        <f>ROUNDUP(K620*最重要的表!$J$42,0)</f>
        <v>39803</v>
      </c>
      <c r="L1538" s="6">
        <f>ROUNDUP(L620*最重要的表!$J$42,0)</f>
        <v>2389</v>
      </c>
      <c r="M1538" s="6">
        <f>ROUNDUP(M620*最重要的表!$J$42,0)</f>
        <v>1911</v>
      </c>
      <c r="N1538" s="6">
        <f>ROUNDUP(N620*最重要的表!$J$42,0)</f>
        <v>933</v>
      </c>
      <c r="O1538" s="6">
        <f>ROUNDUP(O620*最重要的表!$J$42,0)</f>
        <v>56</v>
      </c>
      <c r="P1538" s="6">
        <f>ROUNDUP(P620*最重要的表!$J$42,0)</f>
        <v>46</v>
      </c>
      <c r="Q1538" s="1">
        <f t="shared" si="116"/>
        <v>113510</v>
      </c>
      <c r="R1538" s="1">
        <f t="shared" si="117"/>
        <v>6813</v>
      </c>
      <c r="S1538" s="1">
        <f t="shared" si="118"/>
        <v>5545</v>
      </c>
      <c r="T1538" s="1">
        <v>45000</v>
      </c>
      <c r="U1538" s="1">
        <v>0</v>
      </c>
      <c r="V1538" s="1">
        <v>6000000</v>
      </c>
    </row>
    <row r="1539" spans="1:22" x14ac:dyDescent="0.25">
      <c r="A1539" s="1">
        <f t="shared" si="119"/>
        <v>51575</v>
      </c>
      <c r="B1539" s="1">
        <v>5</v>
      </c>
      <c r="C1539" s="1" t="s">
        <v>178</v>
      </c>
      <c r="D1539" s="1">
        <v>5</v>
      </c>
      <c r="E1539" s="1" t="s">
        <v>309</v>
      </c>
      <c r="F1539" s="1">
        <v>29</v>
      </c>
      <c r="G1539" s="1">
        <v>5</v>
      </c>
      <c r="H1539" s="1">
        <v>4</v>
      </c>
      <c r="I1539" s="1">
        <v>70</v>
      </c>
      <c r="J1539" s="1">
        <v>65</v>
      </c>
      <c r="K1539" s="6">
        <f>ROUNDUP(K621*最重要的表!$J$42,0)</f>
        <v>41385</v>
      </c>
      <c r="L1539" s="6">
        <f>ROUNDUP(L621*最重要的表!$J$42,0)</f>
        <v>2483</v>
      </c>
      <c r="M1539" s="6">
        <f>ROUNDUP(M621*最重要的表!$J$42,0)</f>
        <v>1987</v>
      </c>
      <c r="N1539" s="6">
        <f>ROUNDUP(N621*最重要的表!$J$42,0)</f>
        <v>998</v>
      </c>
      <c r="O1539" s="6">
        <f>ROUNDUP(O621*最重要的表!$J$42,0)</f>
        <v>60</v>
      </c>
      <c r="P1539" s="6">
        <f>ROUNDUP(P621*最重要的表!$J$42,0)</f>
        <v>49</v>
      </c>
      <c r="Q1539" s="1">
        <f t="shared" si="116"/>
        <v>120227</v>
      </c>
      <c r="R1539" s="1">
        <f t="shared" si="117"/>
        <v>7223</v>
      </c>
      <c r="S1539" s="1">
        <f t="shared" si="118"/>
        <v>5858</v>
      </c>
      <c r="T1539" s="1">
        <v>48000</v>
      </c>
      <c r="U1539" s="1">
        <v>0</v>
      </c>
      <c r="V1539" s="1">
        <v>6400000</v>
      </c>
    </row>
    <row r="1540" spans="1:22" x14ac:dyDescent="0.25">
      <c r="A1540" s="1">
        <f t="shared" si="119"/>
        <v>51581</v>
      </c>
      <c r="B1540" s="1">
        <v>5</v>
      </c>
      <c r="C1540" s="1" t="s">
        <v>178</v>
      </c>
      <c r="D1540" s="1">
        <v>5</v>
      </c>
      <c r="E1540" s="22" t="s">
        <v>388</v>
      </c>
      <c r="F1540" s="1">
        <v>30</v>
      </c>
      <c r="G1540" s="1">
        <v>6</v>
      </c>
      <c r="H1540" s="1">
        <v>0</v>
      </c>
      <c r="I1540" s="1">
        <v>70</v>
      </c>
      <c r="J1540" s="1">
        <v>65</v>
      </c>
      <c r="K1540" s="6">
        <f>ROUNDUP(K622*最重要的表!$J$42,0)</f>
        <v>45588</v>
      </c>
      <c r="L1540" s="6">
        <f>ROUNDUP(L622*最重要的表!$J$42,0)</f>
        <v>2736</v>
      </c>
      <c r="M1540" s="6">
        <f>ROUNDUP(M622*最重要的表!$J$42,0)</f>
        <v>2190</v>
      </c>
      <c r="N1540" s="6">
        <f>ROUNDUP(N622*最重要的表!$J$42,0)</f>
        <v>1040</v>
      </c>
      <c r="O1540" s="6">
        <f>ROUNDUP(O622*最重要的表!$J$42,0)</f>
        <v>63</v>
      </c>
      <c r="P1540" s="6">
        <f>ROUNDUP(P622*最重要的表!$J$42,0)</f>
        <v>51</v>
      </c>
      <c r="Q1540" s="6">
        <f t="shared" si="116"/>
        <v>127748</v>
      </c>
      <c r="R1540" s="7">
        <f t="shared" si="117"/>
        <v>7713</v>
      </c>
      <c r="S1540" s="8">
        <f t="shared" si="118"/>
        <v>6219</v>
      </c>
      <c r="T1540" s="1">
        <v>51000</v>
      </c>
      <c r="U1540" s="1">
        <v>0</v>
      </c>
      <c r="V1540" s="8">
        <v>6800000</v>
      </c>
    </row>
    <row r="1541" spans="1:22" x14ac:dyDescent="0.25">
      <c r="A1541" s="1">
        <f t="shared" si="119"/>
        <v>51582</v>
      </c>
      <c r="B1541" s="1">
        <v>5</v>
      </c>
      <c r="C1541" s="1" t="s">
        <v>178</v>
      </c>
      <c r="D1541" s="1">
        <v>5</v>
      </c>
      <c r="E1541" s="1" t="s">
        <v>311</v>
      </c>
      <c r="F1541" s="1">
        <v>31</v>
      </c>
      <c r="G1541" s="1">
        <v>6</v>
      </c>
      <c r="H1541" s="1">
        <v>1</v>
      </c>
      <c r="I1541" s="1">
        <v>70</v>
      </c>
      <c r="J1541" s="1">
        <v>65</v>
      </c>
      <c r="K1541" s="6">
        <f>ROUNDUP(K623*最重要的表!$J$42,0)</f>
        <v>47645</v>
      </c>
      <c r="L1541" s="6">
        <f>ROUNDUP(L623*最重要的表!$J$42,0)</f>
        <v>2859</v>
      </c>
      <c r="M1541" s="6">
        <f>ROUNDUP(M623*最重要的表!$J$42,0)</f>
        <v>2288</v>
      </c>
      <c r="N1541" s="6">
        <f>ROUNDUP(N623*最重要的表!$J$42,0)</f>
        <v>1085</v>
      </c>
      <c r="O1541" s="6">
        <f>ROUNDUP(O623*最重要的表!$J$42,0)</f>
        <v>65</v>
      </c>
      <c r="P1541" s="6">
        <f>ROUNDUP(P623*最重要的表!$J$42,0)</f>
        <v>52</v>
      </c>
      <c r="Q1541" s="1">
        <f t="shared" si="116"/>
        <v>133360</v>
      </c>
      <c r="R1541" s="1">
        <f t="shared" si="117"/>
        <v>7994</v>
      </c>
      <c r="S1541" s="1">
        <f t="shared" si="118"/>
        <v>6396</v>
      </c>
      <c r="T1541" s="1">
        <v>54000</v>
      </c>
      <c r="U1541" s="1">
        <v>0</v>
      </c>
      <c r="V1541" s="1">
        <v>7200000</v>
      </c>
    </row>
    <row r="1542" spans="1:22" x14ac:dyDescent="0.25">
      <c r="A1542" s="1">
        <f t="shared" si="119"/>
        <v>51583</v>
      </c>
      <c r="B1542" s="1">
        <v>5</v>
      </c>
      <c r="C1542" s="1" t="s">
        <v>178</v>
      </c>
      <c r="D1542" s="1">
        <v>5</v>
      </c>
      <c r="E1542" s="1" t="s">
        <v>312</v>
      </c>
      <c r="F1542" s="1">
        <v>32</v>
      </c>
      <c r="G1542" s="1">
        <v>6</v>
      </c>
      <c r="H1542" s="1">
        <v>2</v>
      </c>
      <c r="I1542" s="1">
        <v>70</v>
      </c>
      <c r="J1542" s="1">
        <v>65</v>
      </c>
      <c r="K1542" s="6">
        <f>ROUNDUP(K624*最重要的表!$J$42,0)</f>
        <v>49705</v>
      </c>
      <c r="L1542" s="6">
        <f>ROUNDUP(L624*最重要的表!$J$42,0)</f>
        <v>2983</v>
      </c>
      <c r="M1542" s="6">
        <f>ROUNDUP(M624*最重要的表!$J$42,0)</f>
        <v>2387</v>
      </c>
      <c r="N1542" s="6">
        <f>ROUNDUP(N624*最重要的表!$J$42,0)</f>
        <v>1128</v>
      </c>
      <c r="O1542" s="6">
        <f>ROUNDUP(O624*最重要的表!$J$42,0)</f>
        <v>68</v>
      </c>
      <c r="P1542" s="6">
        <f>ROUNDUP(P624*最重要的表!$J$42,0)</f>
        <v>55</v>
      </c>
      <c r="Q1542" s="1">
        <f t="shared" si="116"/>
        <v>138817</v>
      </c>
      <c r="R1542" s="1">
        <f t="shared" si="117"/>
        <v>8355</v>
      </c>
      <c r="S1542" s="1">
        <f t="shared" si="118"/>
        <v>6732</v>
      </c>
      <c r="T1542" s="1">
        <v>57000</v>
      </c>
      <c r="U1542" s="1">
        <v>0</v>
      </c>
      <c r="V1542" s="1">
        <v>7600000</v>
      </c>
    </row>
    <row r="1543" spans="1:22" x14ac:dyDescent="0.25">
      <c r="A1543" s="1">
        <f t="shared" si="119"/>
        <v>51584</v>
      </c>
      <c r="B1543" s="1">
        <v>5</v>
      </c>
      <c r="C1543" s="1" t="s">
        <v>178</v>
      </c>
      <c r="D1543" s="1">
        <v>5</v>
      </c>
      <c r="E1543" s="1" t="s">
        <v>313</v>
      </c>
      <c r="F1543" s="1">
        <v>33</v>
      </c>
      <c r="G1543" s="1">
        <v>6</v>
      </c>
      <c r="H1543" s="1">
        <v>3</v>
      </c>
      <c r="I1543" s="1">
        <v>70</v>
      </c>
      <c r="J1543" s="1">
        <v>65</v>
      </c>
      <c r="K1543" s="6">
        <f>ROUNDUP(K625*最重要的表!$J$42,0)</f>
        <v>51763</v>
      </c>
      <c r="L1543" s="6">
        <f>ROUNDUP(L625*最重要的表!$J$42,0)</f>
        <v>3106</v>
      </c>
      <c r="M1543" s="6">
        <f>ROUNDUP(M625*最重要的表!$J$42,0)</f>
        <v>2486</v>
      </c>
      <c r="N1543" s="6">
        <f>ROUNDUP(N625*最重要的表!$J$42,0)</f>
        <v>1170</v>
      </c>
      <c r="O1543" s="6">
        <f>ROUNDUP(O625*最重要的表!$J$42,0)</f>
        <v>71</v>
      </c>
      <c r="P1543" s="6">
        <f>ROUNDUP(P625*最重要的表!$J$42,0)</f>
        <v>58</v>
      </c>
      <c r="Q1543" s="1">
        <f t="shared" si="116"/>
        <v>144193</v>
      </c>
      <c r="R1543" s="1">
        <f t="shared" si="117"/>
        <v>8715</v>
      </c>
      <c r="S1543" s="1">
        <f t="shared" si="118"/>
        <v>7068</v>
      </c>
      <c r="T1543" s="1">
        <v>60000</v>
      </c>
      <c r="U1543" s="1">
        <v>0</v>
      </c>
      <c r="V1543" s="1">
        <v>8000000</v>
      </c>
    </row>
    <row r="1544" spans="1:22" x14ac:dyDescent="0.25">
      <c r="A1544" s="1">
        <f t="shared" si="119"/>
        <v>51585</v>
      </c>
      <c r="B1544" s="1">
        <v>5</v>
      </c>
      <c r="C1544" s="1" t="s">
        <v>178</v>
      </c>
      <c r="D1544" s="1">
        <v>5</v>
      </c>
      <c r="E1544" s="1" t="s">
        <v>314</v>
      </c>
      <c r="F1544" s="1">
        <v>34</v>
      </c>
      <c r="G1544" s="1">
        <v>6</v>
      </c>
      <c r="H1544" s="1">
        <v>4</v>
      </c>
      <c r="I1544" s="1">
        <v>80</v>
      </c>
      <c r="J1544" s="1">
        <v>75</v>
      </c>
      <c r="K1544" s="6">
        <f>ROUNDUP(K626*最重要的表!$J$42,0)</f>
        <v>53820</v>
      </c>
      <c r="L1544" s="6">
        <f>ROUNDUP(L626*最重要的表!$J$42,0)</f>
        <v>3230</v>
      </c>
      <c r="M1544" s="6">
        <f>ROUNDUP(M626*最重要的表!$J$42,0)</f>
        <v>2585</v>
      </c>
      <c r="N1544" s="6">
        <f>ROUNDUP(N626*最重要的表!$J$42,0)</f>
        <v>1235</v>
      </c>
      <c r="O1544" s="6">
        <f>ROUNDUP(O626*最重要的表!$J$42,0)</f>
        <v>75</v>
      </c>
      <c r="P1544" s="6">
        <f>ROUNDUP(P626*最重要的表!$J$42,0)</f>
        <v>60</v>
      </c>
      <c r="Q1544" s="1">
        <f t="shared" si="116"/>
        <v>151385</v>
      </c>
      <c r="R1544" s="1">
        <f t="shared" si="117"/>
        <v>9155</v>
      </c>
      <c r="S1544" s="1">
        <f t="shared" si="118"/>
        <v>7325</v>
      </c>
      <c r="T1544" s="1">
        <v>61000</v>
      </c>
      <c r="U1544" s="1">
        <v>0</v>
      </c>
      <c r="V1544" s="1">
        <v>8100000</v>
      </c>
    </row>
    <row r="1545" spans="1:22" x14ac:dyDescent="0.25">
      <c r="A1545" s="1">
        <f t="shared" si="119"/>
        <v>51591</v>
      </c>
      <c r="B1545" s="1">
        <v>5</v>
      </c>
      <c r="C1545" s="1" t="s">
        <v>178</v>
      </c>
      <c r="D1545" s="1">
        <v>5</v>
      </c>
      <c r="E1545" s="1" t="s">
        <v>315</v>
      </c>
      <c r="F1545" s="1">
        <v>35</v>
      </c>
      <c r="G1545" s="1">
        <v>7</v>
      </c>
      <c r="H1545" s="1">
        <v>0</v>
      </c>
      <c r="I1545" s="1">
        <v>80</v>
      </c>
      <c r="J1545" s="1">
        <v>75</v>
      </c>
      <c r="K1545" s="6">
        <f>ROUNDUP(K627*最重要的表!$J$42,0)</f>
        <v>59260</v>
      </c>
      <c r="L1545" s="6">
        <f>ROUNDUP(L627*最重要的表!$J$42,0)</f>
        <v>3556</v>
      </c>
      <c r="M1545" s="6">
        <f>ROUNDUP(M627*最重要的表!$J$42,0)</f>
        <v>2845</v>
      </c>
      <c r="N1545" s="6">
        <f>ROUNDUP(N627*最重要的表!$J$42,0)</f>
        <v>1345</v>
      </c>
      <c r="O1545" s="6">
        <f>ROUNDUP(O627*最重要的表!$J$42,0)</f>
        <v>81</v>
      </c>
      <c r="P1545" s="6">
        <f>ROUNDUP(P627*最重要的表!$J$42,0)</f>
        <v>65</v>
      </c>
      <c r="Q1545" s="6">
        <f t="shared" si="116"/>
        <v>165515</v>
      </c>
      <c r="R1545" s="7">
        <f t="shared" si="117"/>
        <v>9955</v>
      </c>
      <c r="S1545" s="8">
        <f t="shared" si="118"/>
        <v>7980</v>
      </c>
      <c r="T1545" s="1">
        <v>62000</v>
      </c>
      <c r="U1545" s="1">
        <v>0</v>
      </c>
      <c r="V1545" s="1">
        <v>8200000</v>
      </c>
    </row>
    <row r="1546" spans="1:22" x14ac:dyDescent="0.25">
      <c r="A1546" s="1">
        <f t="shared" si="119"/>
        <v>51592</v>
      </c>
      <c r="B1546" s="1">
        <v>5</v>
      </c>
      <c r="C1546" s="1" t="s">
        <v>178</v>
      </c>
      <c r="D1546" s="1">
        <v>5</v>
      </c>
      <c r="E1546" s="1" t="s">
        <v>316</v>
      </c>
      <c r="F1546" s="1">
        <v>36</v>
      </c>
      <c r="G1546" s="1">
        <v>7</v>
      </c>
      <c r="H1546" s="1">
        <v>1</v>
      </c>
      <c r="I1546" s="1">
        <v>80</v>
      </c>
      <c r="J1546" s="1">
        <v>75</v>
      </c>
      <c r="K1546" s="6">
        <f>ROUNDUP(K628*最重要的表!$J$42,0)</f>
        <v>61945</v>
      </c>
      <c r="L1546" s="6">
        <f>ROUNDUP(L628*最重要的表!$J$42,0)</f>
        <v>3717</v>
      </c>
      <c r="M1546" s="6">
        <f>ROUNDUP(M628*最重要的表!$J$42,0)</f>
        <v>2975</v>
      </c>
      <c r="N1546" s="6">
        <f>ROUNDUP(N628*最重要的表!$J$42,0)</f>
        <v>1410</v>
      </c>
      <c r="O1546" s="6">
        <f>ROUNDUP(O628*最重要的表!$J$42,0)</f>
        <v>85</v>
      </c>
      <c r="P1546" s="6">
        <f>ROUNDUP(P628*最重要的表!$J$42,0)</f>
        <v>68</v>
      </c>
      <c r="Q1546" s="1">
        <f t="shared" si="116"/>
        <v>173335</v>
      </c>
      <c r="R1546" s="1">
        <f t="shared" si="117"/>
        <v>10432</v>
      </c>
      <c r="S1546" s="1">
        <f t="shared" si="118"/>
        <v>8347</v>
      </c>
      <c r="T1546" s="1">
        <v>63000</v>
      </c>
      <c r="U1546" s="1">
        <v>0</v>
      </c>
      <c r="V1546" s="1">
        <v>8300000</v>
      </c>
    </row>
    <row r="1547" spans="1:22" x14ac:dyDescent="0.25">
      <c r="A1547" s="1">
        <f t="shared" si="119"/>
        <v>51593</v>
      </c>
      <c r="B1547" s="1">
        <v>5</v>
      </c>
      <c r="C1547" s="1" t="s">
        <v>178</v>
      </c>
      <c r="D1547" s="1">
        <v>5</v>
      </c>
      <c r="E1547" s="1" t="s">
        <v>317</v>
      </c>
      <c r="F1547" s="1">
        <v>37</v>
      </c>
      <c r="G1547" s="1">
        <v>7</v>
      </c>
      <c r="H1547" s="1">
        <v>2</v>
      </c>
      <c r="I1547" s="1">
        <v>80</v>
      </c>
      <c r="J1547" s="1">
        <v>75</v>
      </c>
      <c r="K1547" s="6">
        <f>ROUNDUP(K629*最重要的表!$J$42,0)</f>
        <v>64633</v>
      </c>
      <c r="L1547" s="6">
        <f>ROUNDUP(L629*最重要的表!$J$42,0)</f>
        <v>3878</v>
      </c>
      <c r="M1547" s="6">
        <f>ROUNDUP(M629*最重要的表!$J$42,0)</f>
        <v>3104</v>
      </c>
      <c r="N1547" s="6">
        <f>ROUNDUP(N629*最重要的表!$J$42,0)</f>
        <v>1475</v>
      </c>
      <c r="O1547" s="6">
        <f>ROUNDUP(O629*最重要的表!$J$42,0)</f>
        <v>89</v>
      </c>
      <c r="P1547" s="6">
        <f>ROUNDUP(P629*最重要的表!$J$42,0)</f>
        <v>72</v>
      </c>
      <c r="Q1547" s="1">
        <f t="shared" si="116"/>
        <v>181158</v>
      </c>
      <c r="R1547" s="1">
        <f t="shared" si="117"/>
        <v>10909</v>
      </c>
      <c r="S1547" s="1">
        <f t="shared" si="118"/>
        <v>8792</v>
      </c>
      <c r="T1547" s="1">
        <v>64000</v>
      </c>
      <c r="U1547" s="1">
        <v>0</v>
      </c>
      <c r="V1547" s="1">
        <v>8400000</v>
      </c>
    </row>
    <row r="1548" spans="1:22" x14ac:dyDescent="0.25">
      <c r="A1548" s="1">
        <f t="shared" si="119"/>
        <v>51594</v>
      </c>
      <c r="B1548" s="1">
        <v>5</v>
      </c>
      <c r="C1548" s="1" t="s">
        <v>178</v>
      </c>
      <c r="D1548" s="1">
        <v>5</v>
      </c>
      <c r="E1548" s="1" t="s">
        <v>318</v>
      </c>
      <c r="F1548" s="1">
        <v>38</v>
      </c>
      <c r="G1548" s="1">
        <v>7</v>
      </c>
      <c r="H1548" s="1">
        <v>3</v>
      </c>
      <c r="I1548" s="1">
        <v>80</v>
      </c>
      <c r="J1548" s="1">
        <v>75</v>
      </c>
      <c r="K1548" s="6">
        <f>ROUNDUP(K630*最重要的表!$J$42,0)</f>
        <v>67320</v>
      </c>
      <c r="L1548" s="6">
        <f>ROUNDUP(L630*最重要的表!$J$42,0)</f>
        <v>4040</v>
      </c>
      <c r="M1548" s="6">
        <f>ROUNDUP(M630*最重要的表!$J$42,0)</f>
        <v>3232</v>
      </c>
      <c r="N1548" s="6">
        <f>ROUNDUP(N630*最重要的表!$J$42,0)</f>
        <v>1540</v>
      </c>
      <c r="O1548" s="6">
        <f>ROUNDUP(O630*最重要的表!$J$42,0)</f>
        <v>93</v>
      </c>
      <c r="P1548" s="6">
        <f>ROUNDUP(P630*最重要的表!$J$42,0)</f>
        <v>75</v>
      </c>
      <c r="Q1548" s="1">
        <f t="shared" si="116"/>
        <v>188980</v>
      </c>
      <c r="R1548" s="1">
        <f t="shared" si="117"/>
        <v>11387</v>
      </c>
      <c r="S1548" s="1">
        <f t="shared" si="118"/>
        <v>9157</v>
      </c>
      <c r="T1548" s="1">
        <v>65000</v>
      </c>
      <c r="U1548" s="1">
        <v>0</v>
      </c>
      <c r="V1548" s="1">
        <v>8500000</v>
      </c>
    </row>
    <row r="1549" spans="1:22" x14ac:dyDescent="0.25">
      <c r="A1549" s="1">
        <f t="shared" si="119"/>
        <v>51595</v>
      </c>
      <c r="B1549" s="1">
        <v>5</v>
      </c>
      <c r="C1549" s="1" t="s">
        <v>178</v>
      </c>
      <c r="D1549" s="1">
        <v>5</v>
      </c>
      <c r="E1549" s="1" t="s">
        <v>319</v>
      </c>
      <c r="F1549" s="1">
        <v>39</v>
      </c>
      <c r="G1549" s="1">
        <v>7</v>
      </c>
      <c r="H1549" s="1">
        <v>4</v>
      </c>
      <c r="I1549" s="1">
        <v>84</v>
      </c>
      <c r="J1549" s="1">
        <v>80</v>
      </c>
      <c r="K1549" s="6">
        <f>ROUNDUP(K631*最重要的表!$J$42,0)</f>
        <v>70005</v>
      </c>
      <c r="L1549" s="6">
        <f>ROUNDUP(L631*最重要的表!$J$42,0)</f>
        <v>4201</v>
      </c>
      <c r="M1549" s="6">
        <f>ROUNDUP(M631*最重要的表!$J$42,0)</f>
        <v>3361</v>
      </c>
      <c r="N1549" s="6">
        <f>ROUNDUP(N631*最重要的表!$J$42,0)</f>
        <v>1605</v>
      </c>
      <c r="O1549" s="6">
        <f>ROUNDUP(O631*最重要的表!$J$42,0)</f>
        <v>97</v>
      </c>
      <c r="P1549" s="6">
        <f>ROUNDUP(P631*最重要的表!$J$42,0)</f>
        <v>78</v>
      </c>
      <c r="Q1549" s="1">
        <f t="shared" si="116"/>
        <v>196800</v>
      </c>
      <c r="R1549" s="1">
        <f t="shared" si="117"/>
        <v>11864</v>
      </c>
      <c r="S1549" s="1">
        <f t="shared" si="118"/>
        <v>9523</v>
      </c>
      <c r="T1549" s="1">
        <v>66000</v>
      </c>
      <c r="U1549" s="1">
        <v>0</v>
      </c>
      <c r="V1549" s="1">
        <v>8600000</v>
      </c>
    </row>
    <row r="1550" spans="1:22" x14ac:dyDescent="0.25">
      <c r="A1550" s="1">
        <f t="shared" si="119"/>
        <v>51601</v>
      </c>
      <c r="B1550" s="1">
        <v>5</v>
      </c>
      <c r="C1550" s="1" t="s">
        <v>178</v>
      </c>
      <c r="D1550" s="1">
        <v>5</v>
      </c>
      <c r="E1550" s="1" t="s">
        <v>320</v>
      </c>
      <c r="F1550" s="1">
        <v>40</v>
      </c>
      <c r="G1550" s="1">
        <v>8</v>
      </c>
      <c r="H1550" s="1">
        <v>0</v>
      </c>
      <c r="I1550" s="1">
        <v>84</v>
      </c>
      <c r="J1550" s="1">
        <v>80</v>
      </c>
      <c r="K1550" s="6">
        <f>ROUNDUP(K632*最重要的表!$J$42,0)</f>
        <v>77048</v>
      </c>
      <c r="L1550" s="6">
        <f>ROUNDUP(L632*最重要的表!$J$42,0)</f>
        <v>4623</v>
      </c>
      <c r="M1550" s="6">
        <f>ROUNDUP(M632*最重要的表!$J$42,0)</f>
        <v>3699</v>
      </c>
      <c r="N1550" s="6">
        <f>ROUNDUP(N632*最重要的表!$J$42,0)</f>
        <v>1755</v>
      </c>
      <c r="O1550" s="6">
        <f>ROUNDUP(O632*最重要的表!$J$42,0)</f>
        <v>106</v>
      </c>
      <c r="P1550" s="6">
        <f>ROUNDUP(P632*最重要的表!$J$42,0)</f>
        <v>85</v>
      </c>
      <c r="Q1550" s="6">
        <f t="shared" si="116"/>
        <v>215693</v>
      </c>
      <c r="R1550" s="7">
        <f t="shared" si="117"/>
        <v>12997</v>
      </c>
      <c r="S1550" s="8">
        <f t="shared" si="118"/>
        <v>10414</v>
      </c>
      <c r="T1550" s="1">
        <v>67000</v>
      </c>
      <c r="U1550" s="1">
        <v>0</v>
      </c>
      <c r="V1550" s="1">
        <v>8700000</v>
      </c>
    </row>
    <row r="1551" spans="1:22" x14ac:dyDescent="0.25">
      <c r="A1551" s="1">
        <f t="shared" si="119"/>
        <v>51602</v>
      </c>
      <c r="B1551" s="1">
        <v>5</v>
      </c>
      <c r="C1551" s="1" t="s">
        <v>178</v>
      </c>
      <c r="D1551" s="1">
        <v>5</v>
      </c>
      <c r="E1551" s="1" t="s">
        <v>321</v>
      </c>
      <c r="F1551" s="1">
        <v>41</v>
      </c>
      <c r="G1551" s="1">
        <v>8</v>
      </c>
      <c r="H1551" s="1">
        <v>1</v>
      </c>
      <c r="I1551" s="1">
        <v>84</v>
      </c>
      <c r="J1551" s="1">
        <v>80</v>
      </c>
      <c r="K1551" s="6">
        <f>ROUNDUP(K633*最重要的表!$J$42,0)</f>
        <v>80535</v>
      </c>
      <c r="L1551" s="6">
        <f>ROUNDUP(L633*最重要的表!$J$42,0)</f>
        <v>4833</v>
      </c>
      <c r="M1551" s="6">
        <f>ROUNDUP(M633*最重要的表!$J$42,0)</f>
        <v>3867</v>
      </c>
      <c r="N1551" s="6">
        <f>ROUNDUP(N633*最重要的表!$J$42,0)</f>
        <v>1865</v>
      </c>
      <c r="O1551" s="6">
        <f>ROUNDUP(O633*最重要的表!$J$42,0)</f>
        <v>112</v>
      </c>
      <c r="P1551" s="6">
        <f>ROUNDUP(P633*最重要的表!$J$42,0)</f>
        <v>90</v>
      </c>
      <c r="Q1551" s="1">
        <f t="shared" si="116"/>
        <v>227870</v>
      </c>
      <c r="R1551" s="1">
        <f t="shared" si="117"/>
        <v>13681</v>
      </c>
      <c r="S1551" s="1">
        <f t="shared" si="118"/>
        <v>10977</v>
      </c>
      <c r="T1551" s="1">
        <v>68000</v>
      </c>
      <c r="U1551" s="1">
        <v>0</v>
      </c>
      <c r="V1551" s="1">
        <v>8800000</v>
      </c>
    </row>
    <row r="1552" spans="1:22" x14ac:dyDescent="0.25">
      <c r="A1552" s="1">
        <f t="shared" si="119"/>
        <v>51603</v>
      </c>
      <c r="B1552" s="1">
        <v>5</v>
      </c>
      <c r="C1552" s="1" t="s">
        <v>178</v>
      </c>
      <c r="D1552" s="1">
        <v>5</v>
      </c>
      <c r="E1552" s="1" t="s">
        <v>322</v>
      </c>
      <c r="F1552" s="1">
        <v>42</v>
      </c>
      <c r="G1552" s="1">
        <v>8</v>
      </c>
      <c r="H1552" s="1">
        <v>2</v>
      </c>
      <c r="I1552" s="1">
        <v>84</v>
      </c>
      <c r="J1552" s="1">
        <v>80</v>
      </c>
      <c r="K1552" s="6">
        <f>ROUNDUP(K634*最重要的表!$J$42,0)</f>
        <v>84025</v>
      </c>
      <c r="L1552" s="6">
        <f>ROUNDUP(L634*最重要的表!$J$42,0)</f>
        <v>5042</v>
      </c>
      <c r="M1552" s="6">
        <f>ROUNDUP(M634*最重要的表!$J$42,0)</f>
        <v>4034</v>
      </c>
      <c r="N1552" s="6">
        <f>ROUNDUP(N634*最重要的表!$J$42,0)</f>
        <v>1950</v>
      </c>
      <c r="O1552" s="6">
        <f>ROUNDUP(O634*最重要的表!$J$42,0)</f>
        <v>117</v>
      </c>
      <c r="P1552" s="6">
        <f>ROUNDUP(P634*最重要的表!$J$42,0)</f>
        <v>94</v>
      </c>
      <c r="Q1552" s="1">
        <f t="shared" si="116"/>
        <v>238075</v>
      </c>
      <c r="R1552" s="1">
        <f t="shared" si="117"/>
        <v>14285</v>
      </c>
      <c r="S1552" s="1">
        <f t="shared" si="118"/>
        <v>11460</v>
      </c>
      <c r="T1552" s="1">
        <v>69000</v>
      </c>
      <c r="U1552" s="1">
        <v>0</v>
      </c>
      <c r="V1552" s="1">
        <v>8900000</v>
      </c>
    </row>
    <row r="1553" spans="1:22" x14ac:dyDescent="0.25">
      <c r="A1553" s="1">
        <f t="shared" si="119"/>
        <v>51604</v>
      </c>
      <c r="B1553" s="1">
        <v>5</v>
      </c>
      <c r="C1553" s="1" t="s">
        <v>178</v>
      </c>
      <c r="D1553" s="1">
        <v>5</v>
      </c>
      <c r="E1553" s="1" t="s">
        <v>323</v>
      </c>
      <c r="F1553" s="1">
        <v>43</v>
      </c>
      <c r="G1553" s="1">
        <v>8</v>
      </c>
      <c r="H1553" s="1">
        <v>3</v>
      </c>
      <c r="I1553" s="1">
        <v>84</v>
      </c>
      <c r="J1553" s="1">
        <v>80</v>
      </c>
      <c r="K1553" s="6">
        <f>ROUNDUP(K635*最重要的表!$J$42,0)</f>
        <v>87513</v>
      </c>
      <c r="L1553" s="6">
        <f>ROUNDUP(L635*最重要的表!$J$42,0)</f>
        <v>5251</v>
      </c>
      <c r="M1553" s="6">
        <f>ROUNDUP(M635*最重要的表!$J$42,0)</f>
        <v>4202</v>
      </c>
      <c r="N1553" s="6">
        <f>ROUNDUP(N635*最重要的表!$J$42,0)</f>
        <v>2038</v>
      </c>
      <c r="O1553" s="6">
        <f>ROUNDUP(O635*最重要的表!$J$42,0)</f>
        <v>123</v>
      </c>
      <c r="P1553" s="6">
        <f>ROUNDUP(P635*最重要的表!$J$42,0)</f>
        <v>99</v>
      </c>
      <c r="Q1553" s="1">
        <f t="shared" si="116"/>
        <v>248515</v>
      </c>
      <c r="R1553" s="1">
        <f t="shared" si="117"/>
        <v>14968</v>
      </c>
      <c r="S1553" s="1">
        <f t="shared" si="118"/>
        <v>12023</v>
      </c>
      <c r="T1553" s="1">
        <v>70000</v>
      </c>
      <c r="U1553" s="1">
        <v>0</v>
      </c>
      <c r="V1553" s="1">
        <v>9000000</v>
      </c>
    </row>
    <row r="1554" spans="1:22" x14ac:dyDescent="0.25">
      <c r="A1554" s="1">
        <f t="shared" si="119"/>
        <v>51605</v>
      </c>
      <c r="B1554" s="1">
        <v>5</v>
      </c>
      <c r="C1554" s="1" t="s">
        <v>178</v>
      </c>
      <c r="D1554" s="1">
        <v>5</v>
      </c>
      <c r="E1554" s="1" t="s">
        <v>324</v>
      </c>
      <c r="F1554" s="1">
        <v>44</v>
      </c>
      <c r="G1554" s="1">
        <v>8</v>
      </c>
      <c r="H1554" s="1">
        <v>4</v>
      </c>
      <c r="I1554" s="1">
        <v>87</v>
      </c>
      <c r="J1554" s="1">
        <v>85</v>
      </c>
      <c r="K1554" s="6">
        <f>ROUNDUP(K636*最重要的表!$J$42,0)</f>
        <v>91000</v>
      </c>
      <c r="L1554" s="6">
        <f>ROUNDUP(L636*最重要的表!$J$42,0)</f>
        <v>5460</v>
      </c>
      <c r="M1554" s="6">
        <f>ROUNDUP(M636*最重要的表!$J$42,0)</f>
        <v>4368</v>
      </c>
      <c r="N1554" s="6">
        <f>ROUNDUP(N636*最重要的表!$J$42,0)</f>
        <v>2145</v>
      </c>
      <c r="O1554" s="6">
        <f>ROUNDUP(O636*最重要的表!$J$42,0)</f>
        <v>129</v>
      </c>
      <c r="P1554" s="6">
        <f>ROUNDUP(P636*最重要的表!$J$42,0)</f>
        <v>104</v>
      </c>
      <c r="Q1554" s="1">
        <f t="shared" si="116"/>
        <v>260455</v>
      </c>
      <c r="R1554" s="1">
        <f t="shared" si="117"/>
        <v>15651</v>
      </c>
      <c r="S1554" s="1">
        <f t="shared" si="118"/>
        <v>12584</v>
      </c>
      <c r="T1554" s="1">
        <v>71000</v>
      </c>
      <c r="U1554" s="1">
        <v>0</v>
      </c>
      <c r="V1554" s="1">
        <v>9100000</v>
      </c>
    </row>
    <row r="1555" spans="1:22" x14ac:dyDescent="0.25">
      <c r="A1555" s="1">
        <f t="shared" si="119"/>
        <v>51611</v>
      </c>
      <c r="B1555" s="1">
        <v>5</v>
      </c>
      <c r="C1555" s="1" t="s">
        <v>178</v>
      </c>
      <c r="D1555" s="1">
        <v>5</v>
      </c>
      <c r="E1555" s="1" t="s">
        <v>325</v>
      </c>
      <c r="F1555" s="1">
        <v>45</v>
      </c>
      <c r="G1555" s="1">
        <v>9</v>
      </c>
      <c r="H1555" s="1">
        <v>0</v>
      </c>
      <c r="I1555" s="1">
        <v>87</v>
      </c>
      <c r="J1555" s="1">
        <v>85</v>
      </c>
      <c r="K1555" s="6">
        <f>ROUNDUP(K637*最重要的表!$J$42,0)</f>
        <v>100165</v>
      </c>
      <c r="L1555" s="6">
        <f>ROUNDUP(L637*最重要的表!$J$42,0)</f>
        <v>6010</v>
      </c>
      <c r="M1555" s="6">
        <f>ROUNDUP(M637*最重要的表!$J$42,0)</f>
        <v>4809</v>
      </c>
      <c r="N1555" s="6">
        <f>ROUNDUP(N637*最重要的表!$J$42,0)</f>
        <v>2298</v>
      </c>
      <c r="O1555" s="6">
        <f>ROUNDUP(O637*最重要的表!$J$42,0)</f>
        <v>138</v>
      </c>
      <c r="P1555" s="6">
        <f>ROUNDUP(P637*最重要的表!$J$42,0)</f>
        <v>111</v>
      </c>
      <c r="Q1555" s="6">
        <f t="shared" si="116"/>
        <v>281707</v>
      </c>
      <c r="R1555" s="7">
        <f t="shared" si="117"/>
        <v>16912</v>
      </c>
      <c r="S1555" s="8">
        <f t="shared" si="118"/>
        <v>13578</v>
      </c>
      <c r="T1555" s="1">
        <v>72000</v>
      </c>
      <c r="U1555" s="1">
        <v>0</v>
      </c>
      <c r="V1555" s="1">
        <v>9200000</v>
      </c>
    </row>
    <row r="1556" spans="1:22" x14ac:dyDescent="0.25">
      <c r="A1556" s="1">
        <f t="shared" si="119"/>
        <v>51612</v>
      </c>
      <c r="B1556" s="1">
        <v>5</v>
      </c>
      <c r="C1556" s="1" t="s">
        <v>178</v>
      </c>
      <c r="D1556" s="1">
        <v>5</v>
      </c>
      <c r="E1556" s="1" t="s">
        <v>326</v>
      </c>
      <c r="F1556" s="1">
        <v>46</v>
      </c>
      <c r="G1556" s="1">
        <v>9</v>
      </c>
      <c r="H1556" s="1">
        <v>1</v>
      </c>
      <c r="I1556" s="1">
        <v>87</v>
      </c>
      <c r="J1556" s="1">
        <v>85</v>
      </c>
      <c r="K1556" s="6">
        <f>ROUNDUP(K638*最重要的表!$J$42,0)</f>
        <v>104695</v>
      </c>
      <c r="L1556" s="6">
        <f>ROUNDUP(L638*最重要的表!$J$42,0)</f>
        <v>6282</v>
      </c>
      <c r="M1556" s="6">
        <f>ROUNDUP(M638*最重要的表!$J$42,0)</f>
        <v>5026</v>
      </c>
      <c r="N1556" s="6">
        <f>ROUNDUP(N638*最重要的表!$J$42,0)</f>
        <v>2405</v>
      </c>
      <c r="O1556" s="6">
        <f>ROUNDUP(O638*最重要的表!$J$42,0)</f>
        <v>145</v>
      </c>
      <c r="P1556" s="6">
        <f>ROUNDUP(P638*最重要的表!$J$42,0)</f>
        <v>116</v>
      </c>
      <c r="Q1556" s="1">
        <f t="shared" si="116"/>
        <v>294690</v>
      </c>
      <c r="R1556" s="1">
        <f t="shared" si="117"/>
        <v>17737</v>
      </c>
      <c r="S1556" s="1">
        <f t="shared" si="118"/>
        <v>14190</v>
      </c>
      <c r="T1556" s="1">
        <v>73000</v>
      </c>
      <c r="U1556" s="1">
        <v>0</v>
      </c>
      <c r="V1556" s="1">
        <v>9300000</v>
      </c>
    </row>
    <row r="1557" spans="1:22" x14ac:dyDescent="0.25">
      <c r="A1557" s="1">
        <f t="shared" si="119"/>
        <v>51613</v>
      </c>
      <c r="B1557" s="1">
        <v>5</v>
      </c>
      <c r="C1557" s="1" t="s">
        <v>178</v>
      </c>
      <c r="D1557" s="1">
        <v>5</v>
      </c>
      <c r="E1557" s="1" t="s">
        <v>327</v>
      </c>
      <c r="F1557" s="1">
        <v>47</v>
      </c>
      <c r="G1557" s="1">
        <v>9</v>
      </c>
      <c r="H1557" s="1">
        <v>2</v>
      </c>
      <c r="I1557" s="1">
        <v>87</v>
      </c>
      <c r="J1557" s="1">
        <v>85</v>
      </c>
      <c r="K1557" s="6">
        <f>ROUNDUP(K639*最重要的表!$J$42,0)</f>
        <v>109223</v>
      </c>
      <c r="L1557" s="6">
        <f>ROUNDUP(L639*最重要的表!$J$42,0)</f>
        <v>6554</v>
      </c>
      <c r="M1557" s="6">
        <f>ROUNDUP(M639*最重要的表!$J$42,0)</f>
        <v>5243</v>
      </c>
      <c r="N1557" s="6">
        <f>ROUNDUP(N639*最重要的表!$J$42,0)</f>
        <v>2515</v>
      </c>
      <c r="O1557" s="6">
        <f>ROUNDUP(O639*最重要的表!$J$42,0)</f>
        <v>151</v>
      </c>
      <c r="P1557" s="6">
        <f>ROUNDUP(P639*最重要的表!$J$42,0)</f>
        <v>121</v>
      </c>
      <c r="Q1557" s="1">
        <f t="shared" si="116"/>
        <v>307908</v>
      </c>
      <c r="R1557" s="1">
        <f t="shared" si="117"/>
        <v>18483</v>
      </c>
      <c r="S1557" s="1">
        <f t="shared" si="118"/>
        <v>14802</v>
      </c>
      <c r="T1557" s="1">
        <v>74000</v>
      </c>
      <c r="U1557" s="1">
        <v>0</v>
      </c>
      <c r="V1557" s="1">
        <v>9400000</v>
      </c>
    </row>
    <row r="1558" spans="1:22" x14ac:dyDescent="0.25">
      <c r="A1558" s="1">
        <f t="shared" si="119"/>
        <v>51614</v>
      </c>
      <c r="B1558" s="1">
        <v>5</v>
      </c>
      <c r="C1558" s="1" t="s">
        <v>178</v>
      </c>
      <c r="D1558" s="1">
        <v>5</v>
      </c>
      <c r="E1558" s="1" t="s">
        <v>328</v>
      </c>
      <c r="F1558" s="1">
        <v>48</v>
      </c>
      <c r="G1558" s="1">
        <v>9</v>
      </c>
      <c r="H1558" s="1">
        <v>3</v>
      </c>
      <c r="I1558" s="1">
        <v>87</v>
      </c>
      <c r="J1558" s="1">
        <v>85</v>
      </c>
      <c r="K1558" s="6">
        <f>ROUNDUP(K640*最重要的表!$J$42,0)</f>
        <v>113750</v>
      </c>
      <c r="L1558" s="6">
        <f>ROUNDUP(L640*最重要的表!$J$42,0)</f>
        <v>6825</v>
      </c>
      <c r="M1558" s="6">
        <f>ROUNDUP(M640*最重要的表!$J$42,0)</f>
        <v>5460</v>
      </c>
      <c r="N1558" s="6">
        <f>ROUNDUP(N640*最重要的表!$J$42,0)</f>
        <v>2623</v>
      </c>
      <c r="O1558" s="6">
        <f>ROUNDUP(O640*最重要的表!$J$42,0)</f>
        <v>158</v>
      </c>
      <c r="P1558" s="6">
        <f>ROUNDUP(P640*最重要的表!$J$42,0)</f>
        <v>127</v>
      </c>
      <c r="Q1558" s="1">
        <f t="shared" si="116"/>
        <v>320967</v>
      </c>
      <c r="R1558" s="1">
        <f t="shared" si="117"/>
        <v>19307</v>
      </c>
      <c r="S1558" s="1">
        <f t="shared" si="118"/>
        <v>15493</v>
      </c>
      <c r="T1558" s="1">
        <v>75000</v>
      </c>
      <c r="U1558" s="1">
        <v>0</v>
      </c>
      <c r="V1558" s="1">
        <v>9500000</v>
      </c>
    </row>
    <row r="1559" spans="1:22" x14ac:dyDescent="0.25">
      <c r="A1559" s="1">
        <f t="shared" si="119"/>
        <v>51615</v>
      </c>
      <c r="B1559" s="1">
        <v>5</v>
      </c>
      <c r="C1559" s="1" t="s">
        <v>178</v>
      </c>
      <c r="D1559" s="1">
        <v>5</v>
      </c>
      <c r="E1559" s="1" t="s">
        <v>329</v>
      </c>
      <c r="F1559" s="1">
        <v>49</v>
      </c>
      <c r="G1559" s="1">
        <v>9</v>
      </c>
      <c r="H1559" s="1">
        <v>4</v>
      </c>
      <c r="I1559" s="1">
        <v>90</v>
      </c>
      <c r="J1559" s="1">
        <v>90</v>
      </c>
      <c r="K1559" s="6">
        <f>ROUNDUP(K641*最重要的表!$J$42,0)</f>
        <v>118280</v>
      </c>
      <c r="L1559" s="6">
        <f>ROUNDUP(L641*最重要的表!$J$42,0)</f>
        <v>7097</v>
      </c>
      <c r="M1559" s="6">
        <f>ROUNDUP(M641*最重要的表!$J$42,0)</f>
        <v>5679</v>
      </c>
      <c r="N1559" s="6">
        <f>ROUNDUP(N641*最重要的表!$J$42,0)</f>
        <v>2730</v>
      </c>
      <c r="O1559" s="6">
        <f>ROUNDUP(O641*最重要的表!$J$42,0)</f>
        <v>164</v>
      </c>
      <c r="P1559" s="6">
        <f>ROUNDUP(P641*最重要的表!$J$42,0)</f>
        <v>132</v>
      </c>
      <c r="Q1559" s="1">
        <f t="shared" si="116"/>
        <v>333950</v>
      </c>
      <c r="R1559" s="1">
        <f t="shared" si="117"/>
        <v>20053</v>
      </c>
      <c r="S1559" s="1">
        <f t="shared" si="118"/>
        <v>16107</v>
      </c>
      <c r="T1559" s="1">
        <v>76000</v>
      </c>
      <c r="U1559" s="1">
        <v>0</v>
      </c>
      <c r="V1559" s="1">
        <v>9600000</v>
      </c>
    </row>
    <row r="1560" spans="1:22" x14ac:dyDescent="0.25">
      <c r="A1560" s="1">
        <f t="shared" si="119"/>
        <v>51621</v>
      </c>
      <c r="B1560" s="1">
        <v>5</v>
      </c>
      <c r="C1560" s="1" t="s">
        <v>178</v>
      </c>
      <c r="D1560" s="1">
        <v>5</v>
      </c>
      <c r="E1560" s="1" t="s">
        <v>330</v>
      </c>
      <c r="F1560" s="1">
        <v>50</v>
      </c>
      <c r="G1560" s="1">
        <v>10</v>
      </c>
      <c r="H1560" s="1">
        <v>0</v>
      </c>
      <c r="I1560" s="1">
        <v>0</v>
      </c>
      <c r="J1560" s="1">
        <v>90</v>
      </c>
      <c r="K1560" s="6">
        <f>ROUNDUP(K642*最重要的表!$J$42,0)</f>
        <v>130218</v>
      </c>
      <c r="L1560" s="6">
        <f>ROUNDUP(L642*最重要的表!$J$42,0)</f>
        <v>7813</v>
      </c>
      <c r="M1560" s="6">
        <f>ROUNDUP(M642*最重要的表!$J$42,0)</f>
        <v>6251</v>
      </c>
      <c r="N1560" s="6">
        <f>ROUNDUP(N642*最重要的表!$J$42,0)</f>
        <v>2990</v>
      </c>
      <c r="O1560" s="6">
        <f>ROUNDUP(O642*最重要的表!$J$42,0)</f>
        <v>180</v>
      </c>
      <c r="P1560" s="6">
        <f>ROUNDUP(P642*最重要的表!$J$42,0)</f>
        <v>145</v>
      </c>
      <c r="Q1560" s="6">
        <f t="shared" si="116"/>
        <v>366428</v>
      </c>
      <c r="R1560" s="7">
        <f t="shared" si="117"/>
        <v>22033</v>
      </c>
      <c r="S1560" s="8">
        <f t="shared" si="118"/>
        <v>17706</v>
      </c>
      <c r="T1560" s="1">
        <v>0</v>
      </c>
      <c r="U1560" s="1">
        <v>0</v>
      </c>
      <c r="V1560" s="1">
        <v>0</v>
      </c>
    </row>
    <row r="1561" spans="1:22" x14ac:dyDescent="0.25">
      <c r="A1561" s="1">
        <f>A1255+10000</f>
        <v>61011</v>
      </c>
      <c r="B1561" s="1">
        <v>6</v>
      </c>
      <c r="C1561" s="1" t="s">
        <v>180</v>
      </c>
      <c r="D1561" s="1">
        <v>18</v>
      </c>
      <c r="E1561" s="1" t="s">
        <v>40</v>
      </c>
      <c r="F1561" s="1">
        <v>0</v>
      </c>
      <c r="G1561" s="1">
        <v>0</v>
      </c>
      <c r="H1561" s="1">
        <v>0</v>
      </c>
      <c r="I1561" s="1">
        <v>1</v>
      </c>
      <c r="J1561" s="1">
        <v>0</v>
      </c>
      <c r="K1561" s="6">
        <f t="shared" ref="K1561:P1561" si="120">ROUNDUP(K643/1.2,0)</f>
        <v>21433</v>
      </c>
      <c r="L1561" s="7">
        <f t="shared" si="120"/>
        <v>2208</v>
      </c>
      <c r="M1561" s="8">
        <f t="shared" si="120"/>
        <v>1072</v>
      </c>
      <c r="N1561" s="6">
        <f t="shared" si="120"/>
        <v>325</v>
      </c>
      <c r="O1561" s="7">
        <f t="shared" si="120"/>
        <v>34</v>
      </c>
      <c r="P1561" s="8">
        <f t="shared" si="120"/>
        <v>17</v>
      </c>
      <c r="Q1561" s="6">
        <f t="shared" si="116"/>
        <v>47108</v>
      </c>
      <c r="R1561" s="7">
        <f t="shared" si="117"/>
        <v>4894</v>
      </c>
      <c r="S1561" s="8">
        <f t="shared" si="118"/>
        <v>2415</v>
      </c>
      <c r="T1561" s="6">
        <v>50</v>
      </c>
      <c r="U1561" s="7">
        <v>0</v>
      </c>
      <c r="V1561" s="8">
        <v>9000</v>
      </c>
    </row>
    <row r="1562" spans="1:22" x14ac:dyDescent="0.25">
      <c r="A1562" s="1">
        <f>A1256+10000</f>
        <v>61012</v>
      </c>
      <c r="B1562" s="1">
        <v>6</v>
      </c>
      <c r="C1562" s="1" t="s">
        <v>180</v>
      </c>
      <c r="D1562" s="1">
        <v>18</v>
      </c>
      <c r="E1562" s="1" t="s">
        <v>97</v>
      </c>
      <c r="F1562" s="1">
        <v>1</v>
      </c>
      <c r="G1562" s="1">
        <v>0</v>
      </c>
      <c r="H1562" s="1">
        <v>1</v>
      </c>
      <c r="I1562" s="1">
        <v>5</v>
      </c>
      <c r="J1562" s="1">
        <v>0</v>
      </c>
      <c r="K1562" s="1">
        <f t="shared" ref="K1562:P1562" si="121">ROUNDUP(K644/1.2,0)</f>
        <v>22404</v>
      </c>
      <c r="L1562" s="1">
        <f t="shared" si="121"/>
        <v>2308</v>
      </c>
      <c r="M1562" s="1">
        <f t="shared" si="121"/>
        <v>1121</v>
      </c>
      <c r="N1562" s="1">
        <f t="shared" si="121"/>
        <v>340</v>
      </c>
      <c r="O1562" s="1">
        <f t="shared" si="121"/>
        <v>35</v>
      </c>
      <c r="P1562" s="1">
        <f t="shared" si="121"/>
        <v>18</v>
      </c>
      <c r="Q1562" s="1">
        <f t="shared" si="116"/>
        <v>49264</v>
      </c>
      <c r="R1562" s="1">
        <f t="shared" si="117"/>
        <v>5073</v>
      </c>
      <c r="S1562" s="1">
        <f t="shared" si="118"/>
        <v>2543</v>
      </c>
      <c r="T1562" s="1">
        <v>180</v>
      </c>
      <c r="U1562" s="1">
        <v>0</v>
      </c>
      <c r="V1562" s="1">
        <v>25000</v>
      </c>
    </row>
    <row r="1563" spans="1:22" x14ac:dyDescent="0.25">
      <c r="A1563" s="1">
        <f>A1257+10000</f>
        <v>61013</v>
      </c>
      <c r="B1563" s="1">
        <v>6</v>
      </c>
      <c r="C1563" s="1" t="s">
        <v>180</v>
      </c>
      <c r="D1563" s="1">
        <v>18</v>
      </c>
      <c r="E1563" s="1" t="s">
        <v>98</v>
      </c>
      <c r="F1563" s="1">
        <v>2</v>
      </c>
      <c r="G1563" s="1">
        <v>0</v>
      </c>
      <c r="H1563" s="1">
        <v>2</v>
      </c>
      <c r="I1563" s="1">
        <v>5</v>
      </c>
      <c r="J1563" s="1">
        <v>0</v>
      </c>
      <c r="K1563" s="1">
        <f t="shared" ref="K1563:P1563" si="122">ROUNDUP(K645/1.2,0)</f>
        <v>23375</v>
      </c>
      <c r="L1563" s="1">
        <f t="shared" si="122"/>
        <v>2408</v>
      </c>
      <c r="M1563" s="1">
        <f t="shared" si="122"/>
        <v>1170</v>
      </c>
      <c r="N1563" s="1">
        <f t="shared" si="122"/>
        <v>357</v>
      </c>
      <c r="O1563" s="1">
        <f t="shared" si="122"/>
        <v>37</v>
      </c>
      <c r="P1563" s="1">
        <f t="shared" si="122"/>
        <v>19</v>
      </c>
      <c r="Q1563" s="1">
        <f t="shared" si="116"/>
        <v>51578</v>
      </c>
      <c r="R1563" s="1">
        <f t="shared" si="117"/>
        <v>5331</v>
      </c>
      <c r="S1563" s="1">
        <f t="shared" si="118"/>
        <v>2671</v>
      </c>
      <c r="T1563" s="1">
        <v>350</v>
      </c>
      <c r="U1563" s="1">
        <v>0</v>
      </c>
      <c r="V1563" s="1">
        <v>43000</v>
      </c>
    </row>
    <row r="1564" spans="1:22" x14ac:dyDescent="0.25">
      <c r="A1564" s="1">
        <f>A1258+10000</f>
        <v>61014</v>
      </c>
      <c r="B1564" s="1">
        <v>6</v>
      </c>
      <c r="C1564" s="1" t="s">
        <v>180</v>
      </c>
      <c r="D1564" s="1">
        <v>18</v>
      </c>
      <c r="E1564" s="1" t="s">
        <v>150</v>
      </c>
      <c r="F1564" s="1">
        <v>3</v>
      </c>
      <c r="G1564" s="1">
        <v>0</v>
      </c>
      <c r="H1564" s="1">
        <v>3</v>
      </c>
      <c r="I1564" s="1">
        <v>5</v>
      </c>
      <c r="J1564" s="1">
        <v>0</v>
      </c>
      <c r="K1564" s="1">
        <f t="shared" ref="K1564:P1564" si="123">ROUNDUP(K646/1.2,0)</f>
        <v>24345</v>
      </c>
      <c r="L1564" s="1">
        <f t="shared" si="123"/>
        <v>2508</v>
      </c>
      <c r="M1564" s="1">
        <f t="shared" si="123"/>
        <v>1218</v>
      </c>
      <c r="N1564" s="1">
        <f t="shared" si="123"/>
        <v>373</v>
      </c>
      <c r="O1564" s="1">
        <f t="shared" si="123"/>
        <v>39</v>
      </c>
      <c r="P1564" s="1">
        <f t="shared" si="123"/>
        <v>20</v>
      </c>
      <c r="Q1564" s="1">
        <f t="shared" si="116"/>
        <v>53812</v>
      </c>
      <c r="R1564" s="1">
        <f t="shared" si="117"/>
        <v>5589</v>
      </c>
      <c r="S1564" s="1">
        <f t="shared" si="118"/>
        <v>2798</v>
      </c>
      <c r="T1564" s="1">
        <v>600</v>
      </c>
      <c r="U1564" s="1">
        <v>0</v>
      </c>
      <c r="V1564" s="1">
        <v>67000</v>
      </c>
    </row>
    <row r="1565" spans="1:22" x14ac:dyDescent="0.25">
      <c r="A1565" s="1">
        <f>A1259+10000</f>
        <v>61015</v>
      </c>
      <c r="B1565" s="1">
        <v>6</v>
      </c>
      <c r="C1565" s="1" t="s">
        <v>180</v>
      </c>
      <c r="D1565" s="1">
        <v>18</v>
      </c>
      <c r="E1565" s="1" t="s">
        <v>151</v>
      </c>
      <c r="F1565" s="1">
        <v>4</v>
      </c>
      <c r="G1565" s="1">
        <v>0</v>
      </c>
      <c r="H1565" s="1">
        <v>4</v>
      </c>
      <c r="I1565" s="1">
        <v>20</v>
      </c>
      <c r="J1565" s="1">
        <v>5</v>
      </c>
      <c r="K1565" s="1">
        <f t="shared" ref="K1565:P1565" si="124">ROUNDUP(K647/1.2,0)</f>
        <v>25316</v>
      </c>
      <c r="L1565" s="1">
        <f t="shared" si="124"/>
        <v>2608</v>
      </c>
      <c r="M1565" s="1">
        <f t="shared" si="124"/>
        <v>1266</v>
      </c>
      <c r="N1565" s="1">
        <f t="shared" si="124"/>
        <v>390</v>
      </c>
      <c r="O1565" s="1">
        <f t="shared" si="124"/>
        <v>40</v>
      </c>
      <c r="P1565" s="1">
        <f t="shared" si="124"/>
        <v>20</v>
      </c>
      <c r="Q1565" s="1">
        <f t="shared" si="116"/>
        <v>56126</v>
      </c>
      <c r="R1565" s="1">
        <f t="shared" si="117"/>
        <v>5768</v>
      </c>
      <c r="S1565" s="1">
        <f t="shared" si="118"/>
        <v>2846</v>
      </c>
      <c r="T1565" s="1">
        <v>1000</v>
      </c>
      <c r="U1565" s="1">
        <v>0</v>
      </c>
      <c r="V1565" s="1">
        <v>100000</v>
      </c>
    </row>
    <row r="1566" spans="1:22" x14ac:dyDescent="0.25">
      <c r="A1566" s="1">
        <f>A1561+10</f>
        <v>61021</v>
      </c>
      <c r="B1566" s="1">
        <v>6</v>
      </c>
      <c r="C1566" s="1" t="s">
        <v>180</v>
      </c>
      <c r="D1566" s="1">
        <v>18</v>
      </c>
      <c r="E1566" s="1" t="s">
        <v>41</v>
      </c>
      <c r="F1566" s="1">
        <v>5</v>
      </c>
      <c r="G1566" s="1">
        <v>1</v>
      </c>
      <c r="H1566" s="1">
        <v>0</v>
      </c>
      <c r="I1566" s="1">
        <v>20</v>
      </c>
      <c r="J1566" s="1">
        <v>5</v>
      </c>
      <c r="K1566" s="6">
        <f t="shared" ref="K1566:P1566" si="125">ROUNDUP(K648/1.2,0)</f>
        <v>27865</v>
      </c>
      <c r="L1566" s="7">
        <f t="shared" si="125"/>
        <v>2870</v>
      </c>
      <c r="M1566" s="8">
        <f t="shared" si="125"/>
        <v>1394</v>
      </c>
      <c r="N1566" s="6">
        <f t="shared" si="125"/>
        <v>421</v>
      </c>
      <c r="O1566" s="7">
        <f t="shared" si="125"/>
        <v>44</v>
      </c>
      <c r="P1566" s="8">
        <f t="shared" si="125"/>
        <v>22</v>
      </c>
      <c r="Q1566" s="6">
        <f t="shared" si="116"/>
        <v>61124</v>
      </c>
      <c r="R1566" s="7">
        <f t="shared" si="117"/>
        <v>6346</v>
      </c>
      <c r="S1566" s="8">
        <f t="shared" si="118"/>
        <v>3132</v>
      </c>
      <c r="T1566" s="6">
        <v>1500</v>
      </c>
      <c r="U1566" s="7">
        <v>0</v>
      </c>
      <c r="V1566" s="8">
        <v>140000</v>
      </c>
    </row>
    <row r="1567" spans="1:22" x14ac:dyDescent="0.25">
      <c r="A1567" s="1">
        <f t="shared" ref="A1567:A1630" si="126">A1562+10</f>
        <v>61022</v>
      </c>
      <c r="B1567" s="1">
        <v>6</v>
      </c>
      <c r="C1567" s="1" t="s">
        <v>180</v>
      </c>
      <c r="D1567" s="1">
        <v>18</v>
      </c>
      <c r="E1567" s="1" t="s">
        <v>99</v>
      </c>
      <c r="F1567" s="1">
        <v>6</v>
      </c>
      <c r="G1567" s="1">
        <v>1</v>
      </c>
      <c r="H1567" s="1">
        <v>1</v>
      </c>
      <c r="I1567" s="1">
        <v>20</v>
      </c>
      <c r="J1567" s="1">
        <v>5</v>
      </c>
      <c r="K1567" s="1">
        <f t="shared" ref="K1567:P1567" si="127">ROUNDUP(K649/1.2,0)</f>
        <v>29038</v>
      </c>
      <c r="L1567" s="1">
        <f t="shared" si="127"/>
        <v>2991</v>
      </c>
      <c r="M1567" s="1">
        <f t="shared" si="127"/>
        <v>1453</v>
      </c>
      <c r="N1567" s="1">
        <f t="shared" si="127"/>
        <v>445</v>
      </c>
      <c r="O1567" s="1">
        <f t="shared" si="127"/>
        <v>46</v>
      </c>
      <c r="P1567" s="1">
        <f t="shared" si="127"/>
        <v>23</v>
      </c>
      <c r="Q1567" s="1">
        <f t="shared" si="116"/>
        <v>64193</v>
      </c>
      <c r="R1567" s="1">
        <f t="shared" si="117"/>
        <v>6625</v>
      </c>
      <c r="S1567" s="1">
        <f t="shared" si="118"/>
        <v>3270</v>
      </c>
      <c r="T1567" s="1">
        <v>2500</v>
      </c>
      <c r="U1567" s="1">
        <v>0</v>
      </c>
      <c r="V1567" s="1">
        <v>210000</v>
      </c>
    </row>
    <row r="1568" spans="1:22" x14ac:dyDescent="0.25">
      <c r="A1568" s="1">
        <f t="shared" si="126"/>
        <v>61023</v>
      </c>
      <c r="B1568" s="1">
        <v>6</v>
      </c>
      <c r="C1568" s="1" t="s">
        <v>180</v>
      </c>
      <c r="D1568" s="1">
        <v>18</v>
      </c>
      <c r="E1568" s="1" t="s">
        <v>100</v>
      </c>
      <c r="F1568" s="1">
        <v>7</v>
      </c>
      <c r="G1568" s="1">
        <v>1</v>
      </c>
      <c r="H1568" s="1">
        <v>2</v>
      </c>
      <c r="I1568" s="1">
        <v>20</v>
      </c>
      <c r="J1568" s="1">
        <v>5</v>
      </c>
      <c r="K1568" s="1">
        <f t="shared" ref="K1568:P1568" si="128">ROUNDUP(K650/1.2,0)</f>
        <v>30211</v>
      </c>
      <c r="L1568" s="1">
        <f t="shared" si="128"/>
        <v>3112</v>
      </c>
      <c r="M1568" s="1">
        <f t="shared" si="128"/>
        <v>1511</v>
      </c>
      <c r="N1568" s="1">
        <f t="shared" si="128"/>
        <v>470</v>
      </c>
      <c r="O1568" s="1">
        <f t="shared" si="128"/>
        <v>49</v>
      </c>
      <c r="P1568" s="1">
        <f t="shared" si="128"/>
        <v>25</v>
      </c>
      <c r="Q1568" s="1">
        <f t="shared" ref="Q1568:Q1631" si="129">K1568+N1568*79</f>
        <v>67341</v>
      </c>
      <c r="R1568" s="1">
        <f t="shared" ref="R1568:R1631" si="130">L1568+O1568*79</f>
        <v>6983</v>
      </c>
      <c r="S1568" s="1">
        <f t="shared" ref="S1568:S1631" si="131">M1568+P1568*79</f>
        <v>3486</v>
      </c>
      <c r="T1568" s="1">
        <v>3500</v>
      </c>
      <c r="U1568" s="1">
        <v>0</v>
      </c>
      <c r="V1568" s="1">
        <v>270000</v>
      </c>
    </row>
    <row r="1569" spans="1:22" x14ac:dyDescent="0.25">
      <c r="A1569" s="1">
        <f t="shared" si="126"/>
        <v>61024</v>
      </c>
      <c r="B1569" s="1">
        <v>6</v>
      </c>
      <c r="C1569" s="1" t="s">
        <v>180</v>
      </c>
      <c r="D1569" s="1">
        <v>18</v>
      </c>
      <c r="E1569" s="1" t="s">
        <v>101</v>
      </c>
      <c r="F1569" s="1">
        <v>8</v>
      </c>
      <c r="G1569" s="1">
        <v>1</v>
      </c>
      <c r="H1569" s="1">
        <v>3</v>
      </c>
      <c r="I1569" s="1">
        <v>20</v>
      </c>
      <c r="J1569" s="1">
        <v>5</v>
      </c>
      <c r="K1569" s="1">
        <f t="shared" ref="K1569:P1569" si="132">ROUNDUP(K651/1.2,0)</f>
        <v>31385</v>
      </c>
      <c r="L1569" s="1">
        <f t="shared" si="132"/>
        <v>3233</v>
      </c>
      <c r="M1569" s="1">
        <f t="shared" si="132"/>
        <v>1570</v>
      </c>
      <c r="N1569" s="1">
        <f t="shared" si="132"/>
        <v>495</v>
      </c>
      <c r="O1569" s="1">
        <f t="shared" si="132"/>
        <v>51</v>
      </c>
      <c r="P1569" s="1">
        <f t="shared" si="132"/>
        <v>25</v>
      </c>
      <c r="Q1569" s="1">
        <f t="shared" si="129"/>
        <v>70490</v>
      </c>
      <c r="R1569" s="1">
        <f t="shared" si="130"/>
        <v>7262</v>
      </c>
      <c r="S1569" s="1">
        <f t="shared" si="131"/>
        <v>3545</v>
      </c>
      <c r="T1569" s="1">
        <v>5000</v>
      </c>
      <c r="U1569" s="1">
        <v>0</v>
      </c>
      <c r="V1569" s="1">
        <v>360000</v>
      </c>
    </row>
    <row r="1570" spans="1:22" x14ac:dyDescent="0.25">
      <c r="A1570" s="1">
        <f t="shared" si="126"/>
        <v>61025</v>
      </c>
      <c r="B1570" s="1">
        <v>6</v>
      </c>
      <c r="C1570" s="1" t="s">
        <v>180</v>
      </c>
      <c r="D1570" s="1">
        <v>18</v>
      </c>
      <c r="E1570" s="1" t="s">
        <v>102</v>
      </c>
      <c r="F1570" s="1">
        <v>9</v>
      </c>
      <c r="G1570" s="1">
        <v>1</v>
      </c>
      <c r="H1570" s="1">
        <v>4</v>
      </c>
      <c r="I1570" s="1">
        <v>30</v>
      </c>
      <c r="J1570" s="1">
        <v>15</v>
      </c>
      <c r="K1570" s="1">
        <f t="shared" ref="K1570:P1570" si="133">ROUNDUP(K652/1.2,0)</f>
        <v>32557</v>
      </c>
      <c r="L1570" s="1">
        <f t="shared" si="133"/>
        <v>3354</v>
      </c>
      <c r="M1570" s="1">
        <f t="shared" si="133"/>
        <v>1629</v>
      </c>
      <c r="N1570" s="1">
        <f t="shared" si="133"/>
        <v>519</v>
      </c>
      <c r="O1570" s="1">
        <f t="shared" si="133"/>
        <v>54</v>
      </c>
      <c r="P1570" s="1">
        <f t="shared" si="133"/>
        <v>27</v>
      </c>
      <c r="Q1570" s="1">
        <f t="shared" si="129"/>
        <v>73558</v>
      </c>
      <c r="R1570" s="1">
        <f t="shared" si="130"/>
        <v>7620</v>
      </c>
      <c r="S1570" s="1">
        <f t="shared" si="131"/>
        <v>3762</v>
      </c>
      <c r="T1570" s="1">
        <v>6500</v>
      </c>
      <c r="U1570" s="1">
        <v>0</v>
      </c>
      <c r="V1570" s="1">
        <v>450000</v>
      </c>
    </row>
    <row r="1571" spans="1:22" x14ac:dyDescent="0.25">
      <c r="A1571" s="1">
        <f t="shared" si="126"/>
        <v>61031</v>
      </c>
      <c r="B1571" s="1">
        <v>6</v>
      </c>
      <c r="C1571" s="1" t="s">
        <v>180</v>
      </c>
      <c r="D1571" s="1">
        <v>18</v>
      </c>
      <c r="E1571" s="1" t="s">
        <v>42</v>
      </c>
      <c r="F1571" s="1">
        <v>10</v>
      </c>
      <c r="G1571" s="1">
        <v>2</v>
      </c>
      <c r="H1571" s="1">
        <v>0</v>
      </c>
      <c r="I1571" s="1">
        <v>30</v>
      </c>
      <c r="J1571" s="1">
        <v>15</v>
      </c>
      <c r="K1571" s="6">
        <f t="shared" ref="K1571:P1571" si="134">ROUNDUP(K653/1.2,0)</f>
        <v>35672</v>
      </c>
      <c r="L1571" s="7">
        <f t="shared" si="134"/>
        <v>3675</v>
      </c>
      <c r="M1571" s="8">
        <f t="shared" si="134"/>
        <v>1785</v>
      </c>
      <c r="N1571" s="6">
        <f t="shared" si="134"/>
        <v>543</v>
      </c>
      <c r="O1571" s="7">
        <f t="shared" si="134"/>
        <v>56</v>
      </c>
      <c r="P1571" s="8">
        <f t="shared" si="134"/>
        <v>28</v>
      </c>
      <c r="Q1571" s="6">
        <f t="shared" si="129"/>
        <v>78569</v>
      </c>
      <c r="R1571" s="7">
        <f t="shared" si="130"/>
        <v>8099</v>
      </c>
      <c r="S1571" s="8">
        <f t="shared" si="131"/>
        <v>3997</v>
      </c>
      <c r="T1571" s="6">
        <v>7500</v>
      </c>
      <c r="U1571" s="7">
        <v>0</v>
      </c>
      <c r="V1571" s="8">
        <v>580000</v>
      </c>
    </row>
    <row r="1572" spans="1:22" x14ac:dyDescent="0.25">
      <c r="A1572" s="1">
        <f t="shared" si="126"/>
        <v>61032</v>
      </c>
      <c r="B1572" s="1">
        <v>6</v>
      </c>
      <c r="C1572" s="1" t="s">
        <v>180</v>
      </c>
      <c r="D1572" s="1">
        <v>18</v>
      </c>
      <c r="E1572" s="1" t="s">
        <v>103</v>
      </c>
      <c r="F1572" s="1">
        <v>11</v>
      </c>
      <c r="G1572" s="1">
        <v>2</v>
      </c>
      <c r="H1572" s="1">
        <v>1</v>
      </c>
      <c r="I1572" s="1">
        <v>30</v>
      </c>
      <c r="J1572" s="1">
        <v>15</v>
      </c>
      <c r="K1572" s="1">
        <f t="shared" ref="K1572:P1572" si="135">ROUNDUP(K654/1.2,0)</f>
        <v>37282</v>
      </c>
      <c r="L1572" s="1">
        <f t="shared" si="135"/>
        <v>3840</v>
      </c>
      <c r="M1572" s="1">
        <f t="shared" si="135"/>
        <v>1865</v>
      </c>
      <c r="N1572" s="1">
        <f t="shared" si="135"/>
        <v>575</v>
      </c>
      <c r="O1572" s="1">
        <f t="shared" si="135"/>
        <v>60</v>
      </c>
      <c r="P1572" s="1">
        <f t="shared" si="135"/>
        <v>30</v>
      </c>
      <c r="Q1572" s="1">
        <f t="shared" si="129"/>
        <v>82707</v>
      </c>
      <c r="R1572" s="1">
        <f t="shared" si="130"/>
        <v>8580</v>
      </c>
      <c r="S1572" s="1">
        <f t="shared" si="131"/>
        <v>4235</v>
      </c>
      <c r="T1572" s="1">
        <v>8500</v>
      </c>
      <c r="U1572" s="1">
        <v>0</v>
      </c>
      <c r="V1572" s="1">
        <v>730000</v>
      </c>
    </row>
    <row r="1573" spans="1:22" x14ac:dyDescent="0.25">
      <c r="A1573" s="1">
        <f t="shared" si="126"/>
        <v>61033</v>
      </c>
      <c r="B1573" s="1">
        <v>6</v>
      </c>
      <c r="C1573" s="1" t="s">
        <v>180</v>
      </c>
      <c r="D1573" s="1">
        <v>18</v>
      </c>
      <c r="E1573" s="1" t="s">
        <v>104</v>
      </c>
      <c r="F1573" s="1">
        <v>12</v>
      </c>
      <c r="G1573" s="1">
        <v>2</v>
      </c>
      <c r="H1573" s="1">
        <v>2</v>
      </c>
      <c r="I1573" s="1">
        <v>30</v>
      </c>
      <c r="J1573" s="1">
        <v>15</v>
      </c>
      <c r="K1573" s="1">
        <f t="shared" ref="K1573:P1573" si="136">ROUNDUP(K655/1.2,0)</f>
        <v>38892</v>
      </c>
      <c r="L1573" s="1">
        <f t="shared" si="136"/>
        <v>4006</v>
      </c>
      <c r="M1573" s="1">
        <f t="shared" si="136"/>
        <v>1945</v>
      </c>
      <c r="N1573" s="1">
        <f t="shared" si="136"/>
        <v>608</v>
      </c>
      <c r="O1573" s="1">
        <f t="shared" si="136"/>
        <v>63</v>
      </c>
      <c r="P1573" s="1">
        <f t="shared" si="136"/>
        <v>31</v>
      </c>
      <c r="Q1573" s="1">
        <f t="shared" si="129"/>
        <v>86924</v>
      </c>
      <c r="R1573" s="1">
        <f t="shared" si="130"/>
        <v>8983</v>
      </c>
      <c r="S1573" s="1">
        <f t="shared" si="131"/>
        <v>4394</v>
      </c>
      <c r="T1573" s="1">
        <v>9000</v>
      </c>
      <c r="U1573" s="1">
        <v>0</v>
      </c>
      <c r="V1573" s="1">
        <v>870000</v>
      </c>
    </row>
    <row r="1574" spans="1:22" x14ac:dyDescent="0.25">
      <c r="A1574" s="1">
        <f t="shared" si="126"/>
        <v>61034</v>
      </c>
      <c r="B1574" s="1">
        <v>6</v>
      </c>
      <c r="C1574" s="1" t="s">
        <v>180</v>
      </c>
      <c r="D1574" s="1">
        <v>18</v>
      </c>
      <c r="E1574" s="1" t="s">
        <v>105</v>
      </c>
      <c r="F1574" s="1">
        <v>13</v>
      </c>
      <c r="G1574" s="1">
        <v>2</v>
      </c>
      <c r="H1574" s="1">
        <v>3</v>
      </c>
      <c r="I1574" s="1">
        <v>30</v>
      </c>
      <c r="J1574" s="1">
        <v>15</v>
      </c>
      <c r="K1574" s="1">
        <f t="shared" ref="K1574:P1574" si="137">ROUNDUP(K656/1.2,0)</f>
        <v>40502</v>
      </c>
      <c r="L1574" s="1">
        <f t="shared" si="137"/>
        <v>4172</v>
      </c>
      <c r="M1574" s="1">
        <f t="shared" si="137"/>
        <v>2026</v>
      </c>
      <c r="N1574" s="1">
        <f t="shared" si="137"/>
        <v>640</v>
      </c>
      <c r="O1574" s="1">
        <f t="shared" si="137"/>
        <v>66</v>
      </c>
      <c r="P1574" s="1">
        <f t="shared" si="137"/>
        <v>33</v>
      </c>
      <c r="Q1574" s="1">
        <f t="shared" si="129"/>
        <v>91062</v>
      </c>
      <c r="R1574" s="1">
        <f t="shared" si="130"/>
        <v>9386</v>
      </c>
      <c r="S1574" s="1">
        <f t="shared" si="131"/>
        <v>4633</v>
      </c>
      <c r="T1574" s="1">
        <v>10000</v>
      </c>
      <c r="U1574" s="1">
        <v>0</v>
      </c>
      <c r="V1574" s="1">
        <v>1050000</v>
      </c>
    </row>
    <row r="1575" spans="1:22" x14ac:dyDescent="0.25">
      <c r="A1575" s="1">
        <f t="shared" si="126"/>
        <v>61035</v>
      </c>
      <c r="B1575" s="1">
        <v>6</v>
      </c>
      <c r="C1575" s="1" t="s">
        <v>180</v>
      </c>
      <c r="D1575" s="1">
        <v>18</v>
      </c>
      <c r="E1575" s="1" t="s">
        <v>106</v>
      </c>
      <c r="F1575" s="1">
        <v>14</v>
      </c>
      <c r="G1575" s="1">
        <v>2</v>
      </c>
      <c r="H1575" s="1">
        <v>4</v>
      </c>
      <c r="I1575" s="1">
        <v>40</v>
      </c>
      <c r="J1575" s="1">
        <v>35</v>
      </c>
      <c r="K1575" s="1">
        <f t="shared" ref="K1575:P1575" si="138">ROUNDUP(K657/1.2,0)</f>
        <v>42112</v>
      </c>
      <c r="L1575" s="1">
        <f t="shared" si="138"/>
        <v>4338</v>
      </c>
      <c r="M1575" s="1">
        <f t="shared" si="138"/>
        <v>2106</v>
      </c>
      <c r="N1575" s="1">
        <f t="shared" si="138"/>
        <v>672</v>
      </c>
      <c r="O1575" s="1">
        <f t="shared" si="138"/>
        <v>70</v>
      </c>
      <c r="P1575" s="1">
        <f t="shared" si="138"/>
        <v>35</v>
      </c>
      <c r="Q1575" s="1">
        <f t="shared" si="129"/>
        <v>95200</v>
      </c>
      <c r="R1575" s="1">
        <f t="shared" si="130"/>
        <v>9868</v>
      </c>
      <c r="S1575" s="1">
        <f t="shared" si="131"/>
        <v>4871</v>
      </c>
      <c r="T1575" s="1">
        <v>11500</v>
      </c>
      <c r="U1575" s="1">
        <v>0</v>
      </c>
      <c r="V1575" s="1">
        <v>1270000</v>
      </c>
    </row>
    <row r="1576" spans="1:22" x14ac:dyDescent="0.25">
      <c r="A1576" s="1">
        <f t="shared" si="126"/>
        <v>61041</v>
      </c>
      <c r="B1576" s="1">
        <v>6</v>
      </c>
      <c r="C1576" s="1" t="s">
        <v>180</v>
      </c>
      <c r="D1576" s="1">
        <v>18</v>
      </c>
      <c r="E1576" s="1" t="s">
        <v>43</v>
      </c>
      <c r="F1576" s="1">
        <v>15</v>
      </c>
      <c r="G1576" s="1">
        <v>3</v>
      </c>
      <c r="H1576" s="1">
        <v>0</v>
      </c>
      <c r="I1576" s="1">
        <v>40</v>
      </c>
      <c r="J1576" s="1">
        <v>35</v>
      </c>
      <c r="K1576" s="6">
        <f t="shared" ref="K1576:P1576" si="139">ROUNDUP(K658/1.2,0)</f>
        <v>46376</v>
      </c>
      <c r="L1576" s="7">
        <f t="shared" si="139"/>
        <v>4777</v>
      </c>
      <c r="M1576" s="8">
        <f t="shared" si="139"/>
        <v>2320</v>
      </c>
      <c r="N1576" s="6">
        <f t="shared" si="139"/>
        <v>713</v>
      </c>
      <c r="O1576" s="7">
        <f t="shared" si="139"/>
        <v>74</v>
      </c>
      <c r="P1576" s="8">
        <f t="shared" si="139"/>
        <v>36</v>
      </c>
      <c r="Q1576" s="6">
        <f t="shared" si="129"/>
        <v>102703</v>
      </c>
      <c r="R1576" s="7">
        <f t="shared" si="130"/>
        <v>10623</v>
      </c>
      <c r="S1576" s="8">
        <f t="shared" si="131"/>
        <v>5164</v>
      </c>
      <c r="T1576" s="6">
        <v>13500</v>
      </c>
      <c r="U1576" s="7">
        <v>0</v>
      </c>
      <c r="V1576" s="8">
        <v>1500000</v>
      </c>
    </row>
    <row r="1577" spans="1:22" x14ac:dyDescent="0.25">
      <c r="A1577" s="1">
        <f t="shared" si="126"/>
        <v>61042</v>
      </c>
      <c r="B1577" s="1">
        <v>6</v>
      </c>
      <c r="C1577" s="1" t="s">
        <v>180</v>
      </c>
      <c r="D1577" s="1">
        <v>18</v>
      </c>
      <c r="E1577" s="1" t="s">
        <v>181</v>
      </c>
      <c r="F1577" s="1">
        <v>16</v>
      </c>
      <c r="G1577" s="1">
        <v>3</v>
      </c>
      <c r="H1577" s="1">
        <v>1</v>
      </c>
      <c r="I1577" s="1">
        <v>40</v>
      </c>
      <c r="J1577" s="1">
        <v>35</v>
      </c>
      <c r="K1577" s="1">
        <f t="shared" ref="K1577:P1577" si="140">ROUNDUP(K659/1.2,0)</f>
        <v>49305</v>
      </c>
      <c r="L1577" s="1">
        <f t="shared" si="140"/>
        <v>5079</v>
      </c>
      <c r="M1577" s="1">
        <f t="shared" si="140"/>
        <v>2466</v>
      </c>
      <c r="N1577" s="1">
        <f t="shared" si="140"/>
        <v>761</v>
      </c>
      <c r="O1577" s="1">
        <f t="shared" si="140"/>
        <v>79</v>
      </c>
      <c r="P1577" s="1">
        <f t="shared" si="140"/>
        <v>39</v>
      </c>
      <c r="Q1577" s="1">
        <f t="shared" si="129"/>
        <v>109424</v>
      </c>
      <c r="R1577" s="1">
        <f t="shared" si="130"/>
        <v>11320</v>
      </c>
      <c r="S1577" s="1">
        <f t="shared" si="131"/>
        <v>5547</v>
      </c>
      <c r="T1577" s="1">
        <v>15000</v>
      </c>
      <c r="U1577" s="1">
        <v>0</v>
      </c>
      <c r="V1577" s="1">
        <v>1760000</v>
      </c>
    </row>
    <row r="1578" spans="1:22" x14ac:dyDescent="0.25">
      <c r="A1578" s="1">
        <f t="shared" si="126"/>
        <v>61043</v>
      </c>
      <c r="B1578" s="1">
        <v>6</v>
      </c>
      <c r="C1578" s="1" t="s">
        <v>180</v>
      </c>
      <c r="D1578" s="1">
        <v>18</v>
      </c>
      <c r="E1578" s="1" t="s">
        <v>182</v>
      </c>
      <c r="F1578" s="1">
        <v>17</v>
      </c>
      <c r="G1578" s="1">
        <v>3</v>
      </c>
      <c r="H1578" s="1">
        <v>2</v>
      </c>
      <c r="I1578" s="1">
        <v>40</v>
      </c>
      <c r="J1578" s="1">
        <v>35</v>
      </c>
      <c r="K1578" s="1">
        <f t="shared" ref="K1578:P1578" si="141">ROUNDUP(K660/1.2,0)</f>
        <v>52234</v>
      </c>
      <c r="L1578" s="1">
        <f t="shared" si="141"/>
        <v>5380</v>
      </c>
      <c r="M1578" s="1">
        <f t="shared" si="141"/>
        <v>2612</v>
      </c>
      <c r="N1578" s="1">
        <f t="shared" si="141"/>
        <v>810</v>
      </c>
      <c r="O1578" s="1">
        <f t="shared" si="141"/>
        <v>84</v>
      </c>
      <c r="P1578" s="1">
        <f t="shared" si="141"/>
        <v>41</v>
      </c>
      <c r="Q1578" s="1">
        <f t="shared" si="129"/>
        <v>116224</v>
      </c>
      <c r="R1578" s="1">
        <f t="shared" si="130"/>
        <v>12016</v>
      </c>
      <c r="S1578" s="1">
        <f t="shared" si="131"/>
        <v>5851</v>
      </c>
      <c r="T1578" s="1">
        <v>17000</v>
      </c>
      <c r="U1578" s="1">
        <v>0</v>
      </c>
      <c r="V1578" s="1">
        <v>2000000</v>
      </c>
    </row>
    <row r="1579" spans="1:22" x14ac:dyDescent="0.25">
      <c r="A1579" s="1">
        <f t="shared" si="126"/>
        <v>61044</v>
      </c>
      <c r="B1579" s="1">
        <v>6</v>
      </c>
      <c r="C1579" s="1" t="s">
        <v>180</v>
      </c>
      <c r="D1579" s="1">
        <v>18</v>
      </c>
      <c r="E1579" s="1" t="s">
        <v>183</v>
      </c>
      <c r="F1579" s="1">
        <v>18</v>
      </c>
      <c r="G1579" s="1">
        <v>3</v>
      </c>
      <c r="H1579" s="1">
        <v>3</v>
      </c>
      <c r="I1579" s="1">
        <v>40</v>
      </c>
      <c r="J1579" s="1">
        <v>35</v>
      </c>
      <c r="K1579" s="1">
        <f t="shared" ref="K1579:P1579" si="142">ROUNDUP(K661/1.2,0)</f>
        <v>55163</v>
      </c>
      <c r="L1579" s="1">
        <f t="shared" si="142"/>
        <v>5682</v>
      </c>
      <c r="M1579" s="1">
        <f t="shared" si="142"/>
        <v>2759</v>
      </c>
      <c r="N1579" s="1">
        <f t="shared" si="142"/>
        <v>859</v>
      </c>
      <c r="O1579" s="1">
        <f t="shared" si="142"/>
        <v>89</v>
      </c>
      <c r="P1579" s="1">
        <f t="shared" si="142"/>
        <v>44</v>
      </c>
      <c r="Q1579" s="1">
        <f t="shared" si="129"/>
        <v>123024</v>
      </c>
      <c r="R1579" s="1">
        <f t="shared" si="130"/>
        <v>12713</v>
      </c>
      <c r="S1579" s="1">
        <f t="shared" si="131"/>
        <v>6235</v>
      </c>
      <c r="T1579" s="1">
        <v>18500</v>
      </c>
      <c r="U1579" s="1">
        <v>0</v>
      </c>
      <c r="V1579" s="1">
        <v>2300000</v>
      </c>
    </row>
    <row r="1580" spans="1:22" x14ac:dyDescent="0.25">
      <c r="A1580" s="1">
        <f t="shared" si="126"/>
        <v>61045</v>
      </c>
      <c r="B1580" s="1">
        <v>6</v>
      </c>
      <c r="C1580" s="1" t="s">
        <v>180</v>
      </c>
      <c r="D1580" s="1">
        <v>18</v>
      </c>
      <c r="E1580" s="1" t="s">
        <v>184</v>
      </c>
      <c r="F1580" s="1">
        <v>19</v>
      </c>
      <c r="G1580" s="1">
        <v>3</v>
      </c>
      <c r="H1580" s="1">
        <v>4</v>
      </c>
      <c r="I1580" s="1">
        <v>50</v>
      </c>
      <c r="J1580" s="1">
        <v>45</v>
      </c>
      <c r="K1580" s="1">
        <f t="shared" ref="K1580:P1580" si="143">ROUNDUP(K662/1.2,0)</f>
        <v>58091</v>
      </c>
      <c r="L1580" s="1">
        <f t="shared" si="143"/>
        <v>5984</v>
      </c>
      <c r="M1580" s="1">
        <f t="shared" si="143"/>
        <v>2905</v>
      </c>
      <c r="N1580" s="1">
        <f t="shared" si="143"/>
        <v>907</v>
      </c>
      <c r="O1580" s="1">
        <f t="shared" si="143"/>
        <v>94</v>
      </c>
      <c r="P1580" s="1">
        <f t="shared" si="143"/>
        <v>46</v>
      </c>
      <c r="Q1580" s="1">
        <f t="shared" si="129"/>
        <v>129744</v>
      </c>
      <c r="R1580" s="1">
        <f t="shared" si="130"/>
        <v>13410</v>
      </c>
      <c r="S1580" s="1">
        <f t="shared" si="131"/>
        <v>6539</v>
      </c>
      <c r="T1580" s="1">
        <v>21000</v>
      </c>
      <c r="U1580" s="1">
        <v>0</v>
      </c>
      <c r="V1580" s="1">
        <v>2600000</v>
      </c>
    </row>
    <row r="1581" spans="1:22" x14ac:dyDescent="0.25">
      <c r="A1581" s="1">
        <f t="shared" si="126"/>
        <v>61051</v>
      </c>
      <c r="B1581" s="1">
        <v>6</v>
      </c>
      <c r="C1581" s="1" t="s">
        <v>180</v>
      </c>
      <c r="D1581" s="1">
        <v>18</v>
      </c>
      <c r="E1581" s="1" t="s">
        <v>185</v>
      </c>
      <c r="F1581" s="1">
        <v>20</v>
      </c>
      <c r="G1581" s="1">
        <v>4</v>
      </c>
      <c r="H1581" s="1">
        <v>0</v>
      </c>
      <c r="I1581" s="1">
        <v>50</v>
      </c>
      <c r="J1581" s="1">
        <v>45</v>
      </c>
      <c r="K1581" s="6">
        <f t="shared" ref="K1581:P1581" si="144">ROUNDUP(K663/1.2,0)</f>
        <v>65859</v>
      </c>
      <c r="L1581" s="7">
        <f t="shared" si="144"/>
        <v>6784</v>
      </c>
      <c r="M1581" s="8">
        <f t="shared" si="144"/>
        <v>3294</v>
      </c>
      <c r="N1581" s="6">
        <f t="shared" si="144"/>
        <v>1012</v>
      </c>
      <c r="O1581" s="7">
        <f t="shared" si="144"/>
        <v>105</v>
      </c>
      <c r="P1581" s="8">
        <f t="shared" si="144"/>
        <v>51</v>
      </c>
      <c r="Q1581" s="6">
        <f t="shared" si="129"/>
        <v>145807</v>
      </c>
      <c r="R1581" s="7">
        <f t="shared" si="130"/>
        <v>15079</v>
      </c>
      <c r="S1581" s="8">
        <f t="shared" si="131"/>
        <v>7323</v>
      </c>
      <c r="T1581" s="6">
        <v>23500</v>
      </c>
      <c r="U1581" s="7">
        <v>0</v>
      </c>
      <c r="V1581" s="8">
        <v>2900000</v>
      </c>
    </row>
    <row r="1582" spans="1:22" x14ac:dyDescent="0.25">
      <c r="A1582" s="1">
        <f t="shared" si="126"/>
        <v>61052</v>
      </c>
      <c r="B1582" s="1">
        <v>6</v>
      </c>
      <c r="C1582" s="1" t="s">
        <v>180</v>
      </c>
      <c r="D1582" s="1">
        <v>18</v>
      </c>
      <c r="E1582" s="1" t="s">
        <v>186</v>
      </c>
      <c r="F1582" s="1">
        <v>21</v>
      </c>
      <c r="G1582" s="1">
        <v>4</v>
      </c>
      <c r="H1582" s="1">
        <v>1</v>
      </c>
      <c r="I1582" s="1">
        <v>50</v>
      </c>
      <c r="J1582" s="1">
        <v>45</v>
      </c>
      <c r="K1582" s="1">
        <f t="shared" ref="K1582:P1582" si="145">ROUNDUP(K664/1.2,0)</f>
        <v>68828</v>
      </c>
      <c r="L1582" s="1">
        <f t="shared" si="145"/>
        <v>7090</v>
      </c>
      <c r="M1582" s="1">
        <f t="shared" si="145"/>
        <v>3442</v>
      </c>
      <c r="N1582" s="1">
        <f t="shared" si="145"/>
        <v>1060</v>
      </c>
      <c r="O1582" s="1">
        <f t="shared" si="145"/>
        <v>110</v>
      </c>
      <c r="P1582" s="1">
        <f t="shared" si="145"/>
        <v>54</v>
      </c>
      <c r="Q1582" s="1">
        <f t="shared" si="129"/>
        <v>152568</v>
      </c>
      <c r="R1582" s="1">
        <f t="shared" si="130"/>
        <v>15780</v>
      </c>
      <c r="S1582" s="1">
        <f t="shared" si="131"/>
        <v>7708</v>
      </c>
      <c r="T1582" s="1">
        <v>26000</v>
      </c>
      <c r="U1582" s="1">
        <v>0</v>
      </c>
      <c r="V1582" s="1">
        <v>3200000</v>
      </c>
    </row>
    <row r="1583" spans="1:22" x14ac:dyDescent="0.25">
      <c r="A1583" s="1">
        <f t="shared" si="126"/>
        <v>61053</v>
      </c>
      <c r="B1583" s="1">
        <v>6</v>
      </c>
      <c r="C1583" s="1" t="s">
        <v>180</v>
      </c>
      <c r="D1583" s="1">
        <v>18</v>
      </c>
      <c r="E1583" s="1" t="s">
        <v>187</v>
      </c>
      <c r="F1583" s="1">
        <v>22</v>
      </c>
      <c r="G1583" s="1">
        <v>4</v>
      </c>
      <c r="H1583" s="1">
        <v>2</v>
      </c>
      <c r="I1583" s="1">
        <v>50</v>
      </c>
      <c r="J1583" s="1">
        <v>45</v>
      </c>
      <c r="K1583" s="1">
        <f t="shared" ref="K1583:P1583" si="146">ROUNDUP(K665/1.2,0)</f>
        <v>71797</v>
      </c>
      <c r="L1583" s="1">
        <f t="shared" si="146"/>
        <v>7395</v>
      </c>
      <c r="M1583" s="1">
        <f t="shared" si="146"/>
        <v>3590</v>
      </c>
      <c r="N1583" s="1">
        <f t="shared" si="146"/>
        <v>1110</v>
      </c>
      <c r="O1583" s="1">
        <f t="shared" si="146"/>
        <v>115</v>
      </c>
      <c r="P1583" s="1">
        <f t="shared" si="146"/>
        <v>56</v>
      </c>
      <c r="Q1583" s="1">
        <f t="shared" si="129"/>
        <v>159487</v>
      </c>
      <c r="R1583" s="1">
        <f t="shared" si="130"/>
        <v>16480</v>
      </c>
      <c r="S1583" s="1">
        <f t="shared" si="131"/>
        <v>8014</v>
      </c>
      <c r="T1583" s="1">
        <v>28500</v>
      </c>
      <c r="U1583" s="1">
        <v>0</v>
      </c>
      <c r="V1583" s="1">
        <v>3600000</v>
      </c>
    </row>
    <row r="1584" spans="1:22" x14ac:dyDescent="0.25">
      <c r="A1584" s="1">
        <f t="shared" si="126"/>
        <v>61054</v>
      </c>
      <c r="B1584" s="1">
        <v>6</v>
      </c>
      <c r="C1584" s="1" t="s">
        <v>180</v>
      </c>
      <c r="D1584" s="1">
        <v>18</v>
      </c>
      <c r="E1584" s="1" t="s">
        <v>188</v>
      </c>
      <c r="F1584" s="1">
        <v>23</v>
      </c>
      <c r="G1584" s="1">
        <v>4</v>
      </c>
      <c r="H1584" s="1">
        <v>3</v>
      </c>
      <c r="I1584" s="1">
        <v>50</v>
      </c>
      <c r="J1584" s="1">
        <v>45</v>
      </c>
      <c r="K1584" s="1">
        <f t="shared" ref="K1584:P1584" si="147">ROUNDUP(K666/1.2,0)</f>
        <v>74766</v>
      </c>
      <c r="L1584" s="1">
        <f t="shared" si="147"/>
        <v>7701</v>
      </c>
      <c r="M1584" s="1">
        <f t="shared" si="147"/>
        <v>3739</v>
      </c>
      <c r="N1584" s="1">
        <f t="shared" si="147"/>
        <v>1158</v>
      </c>
      <c r="O1584" s="1">
        <f t="shared" si="147"/>
        <v>120</v>
      </c>
      <c r="P1584" s="1">
        <f t="shared" si="147"/>
        <v>59</v>
      </c>
      <c r="Q1584" s="1">
        <f t="shared" si="129"/>
        <v>166248</v>
      </c>
      <c r="R1584" s="1">
        <f t="shared" si="130"/>
        <v>17181</v>
      </c>
      <c r="S1584" s="1">
        <f t="shared" si="131"/>
        <v>8400</v>
      </c>
      <c r="T1584" s="1">
        <v>31000</v>
      </c>
      <c r="U1584" s="1">
        <v>0</v>
      </c>
      <c r="V1584" s="1">
        <v>4000000</v>
      </c>
    </row>
    <row r="1585" spans="1:22" x14ac:dyDescent="0.25">
      <c r="A1585" s="1">
        <f t="shared" si="126"/>
        <v>61055</v>
      </c>
      <c r="B1585" s="1">
        <v>6</v>
      </c>
      <c r="C1585" s="1" t="s">
        <v>180</v>
      </c>
      <c r="D1585" s="1">
        <v>18</v>
      </c>
      <c r="E1585" s="1" t="s">
        <v>189</v>
      </c>
      <c r="F1585" s="1">
        <v>24</v>
      </c>
      <c r="G1585" s="1">
        <v>4</v>
      </c>
      <c r="H1585" s="1">
        <v>4</v>
      </c>
      <c r="I1585" s="1">
        <v>60</v>
      </c>
      <c r="J1585" s="1">
        <v>55</v>
      </c>
      <c r="K1585" s="1">
        <f t="shared" ref="K1585:P1585" si="148">ROUNDUP(K667/1.2,0)</f>
        <v>77735</v>
      </c>
      <c r="L1585" s="1">
        <f t="shared" si="148"/>
        <v>8007</v>
      </c>
      <c r="M1585" s="1">
        <f t="shared" si="148"/>
        <v>3888</v>
      </c>
      <c r="N1585" s="1">
        <f t="shared" si="148"/>
        <v>1206</v>
      </c>
      <c r="O1585" s="1">
        <f t="shared" si="148"/>
        <v>125</v>
      </c>
      <c r="P1585" s="1">
        <f t="shared" si="148"/>
        <v>61</v>
      </c>
      <c r="Q1585" s="1">
        <f t="shared" si="129"/>
        <v>173009</v>
      </c>
      <c r="R1585" s="1">
        <f t="shared" si="130"/>
        <v>17882</v>
      </c>
      <c r="S1585" s="1">
        <f t="shared" si="131"/>
        <v>8707</v>
      </c>
      <c r="T1585" s="1">
        <v>33500</v>
      </c>
      <c r="U1585" s="1">
        <v>0</v>
      </c>
      <c r="V1585" s="1">
        <v>4400000</v>
      </c>
    </row>
    <row r="1586" spans="1:22" x14ac:dyDescent="0.25">
      <c r="A1586" s="1">
        <f t="shared" si="126"/>
        <v>61061</v>
      </c>
      <c r="B1586" s="1">
        <v>6</v>
      </c>
      <c r="C1586" s="1" t="s">
        <v>180</v>
      </c>
      <c r="D1586" s="1">
        <v>18</v>
      </c>
      <c r="E1586" s="1" t="s">
        <v>190</v>
      </c>
      <c r="F1586" s="1">
        <v>25</v>
      </c>
      <c r="G1586" s="1">
        <v>5</v>
      </c>
      <c r="H1586" s="1">
        <v>0</v>
      </c>
      <c r="I1586" s="1">
        <v>60</v>
      </c>
      <c r="J1586" s="1">
        <v>55</v>
      </c>
      <c r="K1586" s="6">
        <f t="shared" ref="K1586:P1586" si="149">ROUNDUP(K668/1.2,0)</f>
        <v>85615</v>
      </c>
      <c r="L1586" s="7">
        <f t="shared" si="149"/>
        <v>8819</v>
      </c>
      <c r="M1586" s="8">
        <f t="shared" si="149"/>
        <v>4281</v>
      </c>
      <c r="N1586" s="6">
        <f t="shared" si="149"/>
        <v>1320</v>
      </c>
      <c r="O1586" s="7">
        <f t="shared" si="149"/>
        <v>136</v>
      </c>
      <c r="P1586" s="8">
        <f t="shared" si="149"/>
        <v>67</v>
      </c>
      <c r="Q1586" s="6">
        <f t="shared" si="129"/>
        <v>189895</v>
      </c>
      <c r="R1586" s="7">
        <f t="shared" si="130"/>
        <v>19563</v>
      </c>
      <c r="S1586" s="8">
        <f t="shared" si="131"/>
        <v>9574</v>
      </c>
      <c r="T1586" s="6">
        <v>36000</v>
      </c>
      <c r="U1586" s="7">
        <v>0</v>
      </c>
      <c r="V1586" s="8">
        <v>4800000</v>
      </c>
    </row>
    <row r="1587" spans="1:22" x14ac:dyDescent="0.25">
      <c r="A1587" s="1">
        <f t="shared" si="126"/>
        <v>61062</v>
      </c>
      <c r="B1587" s="1">
        <v>6</v>
      </c>
      <c r="C1587" s="1" t="s">
        <v>180</v>
      </c>
      <c r="D1587" s="1">
        <v>18</v>
      </c>
      <c r="E1587" s="1" t="s">
        <v>191</v>
      </c>
      <c r="F1587" s="1">
        <v>26</v>
      </c>
      <c r="G1587" s="1">
        <v>5</v>
      </c>
      <c r="H1587" s="1">
        <v>1</v>
      </c>
      <c r="I1587" s="1">
        <v>60</v>
      </c>
      <c r="J1587" s="1">
        <v>55</v>
      </c>
      <c r="K1587" s="1">
        <f t="shared" ref="K1587:P1587" si="150">ROUNDUP(K669/1.2,0)</f>
        <v>91077</v>
      </c>
      <c r="L1587" s="1">
        <f t="shared" si="150"/>
        <v>9381</v>
      </c>
      <c r="M1587" s="1">
        <f t="shared" si="150"/>
        <v>4555</v>
      </c>
      <c r="N1587" s="1">
        <f t="shared" si="150"/>
        <v>1409</v>
      </c>
      <c r="O1587" s="1">
        <f t="shared" si="150"/>
        <v>145</v>
      </c>
      <c r="P1587" s="1">
        <f t="shared" si="150"/>
        <v>71</v>
      </c>
      <c r="Q1587" s="1">
        <f t="shared" si="129"/>
        <v>202388</v>
      </c>
      <c r="R1587" s="1">
        <f t="shared" si="130"/>
        <v>20836</v>
      </c>
      <c r="S1587" s="1">
        <f t="shared" si="131"/>
        <v>10164</v>
      </c>
      <c r="T1587" s="1">
        <v>39000</v>
      </c>
      <c r="U1587" s="1">
        <v>0</v>
      </c>
      <c r="V1587" s="1">
        <v>5200000</v>
      </c>
    </row>
    <row r="1588" spans="1:22" x14ac:dyDescent="0.25">
      <c r="A1588" s="1">
        <f t="shared" si="126"/>
        <v>61063</v>
      </c>
      <c r="B1588" s="1">
        <v>6</v>
      </c>
      <c r="C1588" s="1" t="s">
        <v>180</v>
      </c>
      <c r="D1588" s="1">
        <v>18</v>
      </c>
      <c r="E1588" s="1" t="s">
        <v>192</v>
      </c>
      <c r="F1588" s="1">
        <v>27</v>
      </c>
      <c r="G1588" s="1">
        <v>5</v>
      </c>
      <c r="H1588" s="1">
        <v>2</v>
      </c>
      <c r="I1588" s="1">
        <v>60</v>
      </c>
      <c r="J1588" s="1">
        <v>55</v>
      </c>
      <c r="K1588" s="1">
        <f t="shared" ref="K1588:P1588" si="151">ROUNDUP(K670/1.2,0)</f>
        <v>96538</v>
      </c>
      <c r="L1588" s="1">
        <f t="shared" si="151"/>
        <v>9944</v>
      </c>
      <c r="M1588" s="1">
        <f t="shared" si="151"/>
        <v>4828</v>
      </c>
      <c r="N1588" s="1">
        <f t="shared" si="151"/>
        <v>1498</v>
      </c>
      <c r="O1588" s="1">
        <f t="shared" si="151"/>
        <v>155</v>
      </c>
      <c r="P1588" s="1">
        <f t="shared" si="151"/>
        <v>75</v>
      </c>
      <c r="Q1588" s="1">
        <f t="shared" si="129"/>
        <v>214880</v>
      </c>
      <c r="R1588" s="1">
        <f t="shared" si="130"/>
        <v>22189</v>
      </c>
      <c r="S1588" s="1">
        <f t="shared" si="131"/>
        <v>10753</v>
      </c>
      <c r="T1588" s="1">
        <v>42000</v>
      </c>
      <c r="U1588" s="1">
        <v>0</v>
      </c>
      <c r="V1588" s="1">
        <v>5600000</v>
      </c>
    </row>
    <row r="1589" spans="1:22" x14ac:dyDescent="0.25">
      <c r="A1589" s="1">
        <f t="shared" si="126"/>
        <v>61064</v>
      </c>
      <c r="B1589" s="1">
        <v>6</v>
      </c>
      <c r="C1589" s="1" t="s">
        <v>180</v>
      </c>
      <c r="D1589" s="1">
        <v>18</v>
      </c>
      <c r="E1589" s="1" t="s">
        <v>193</v>
      </c>
      <c r="F1589" s="1">
        <v>28</v>
      </c>
      <c r="G1589" s="1">
        <v>5</v>
      </c>
      <c r="H1589" s="1">
        <v>3</v>
      </c>
      <c r="I1589" s="1">
        <v>60</v>
      </c>
      <c r="J1589" s="1">
        <v>55</v>
      </c>
      <c r="K1589" s="1">
        <f t="shared" ref="K1589:P1589" si="152">ROUNDUP(K671/1.2,0)</f>
        <v>102000</v>
      </c>
      <c r="L1589" s="1">
        <f t="shared" si="152"/>
        <v>10506</v>
      </c>
      <c r="M1589" s="1">
        <f t="shared" si="152"/>
        <v>5100</v>
      </c>
      <c r="N1589" s="1">
        <f t="shared" si="152"/>
        <v>1586</v>
      </c>
      <c r="O1589" s="1">
        <f t="shared" si="152"/>
        <v>164</v>
      </c>
      <c r="P1589" s="1">
        <f t="shared" si="152"/>
        <v>80</v>
      </c>
      <c r="Q1589" s="1">
        <f t="shared" si="129"/>
        <v>227294</v>
      </c>
      <c r="R1589" s="1">
        <f t="shared" si="130"/>
        <v>23462</v>
      </c>
      <c r="S1589" s="1">
        <f t="shared" si="131"/>
        <v>11420</v>
      </c>
      <c r="T1589" s="1">
        <v>45000</v>
      </c>
      <c r="U1589" s="1">
        <v>0</v>
      </c>
      <c r="V1589" s="1">
        <v>6000000</v>
      </c>
    </row>
    <row r="1590" spans="1:22" x14ac:dyDescent="0.25">
      <c r="A1590" s="1">
        <f t="shared" si="126"/>
        <v>61065</v>
      </c>
      <c r="B1590" s="1">
        <v>6</v>
      </c>
      <c r="C1590" s="1" t="s">
        <v>180</v>
      </c>
      <c r="D1590" s="1">
        <v>18</v>
      </c>
      <c r="E1590" s="1" t="s">
        <v>194</v>
      </c>
      <c r="F1590" s="1">
        <v>29</v>
      </c>
      <c r="G1590" s="1">
        <v>5</v>
      </c>
      <c r="H1590" s="1">
        <v>4</v>
      </c>
      <c r="I1590" s="1">
        <v>70</v>
      </c>
      <c r="J1590" s="1">
        <v>65</v>
      </c>
      <c r="K1590" s="1">
        <f t="shared" ref="K1590:P1590" si="153">ROUNDUP(K672/1.2,0)</f>
        <v>107460</v>
      </c>
      <c r="L1590" s="1">
        <f t="shared" si="153"/>
        <v>11069</v>
      </c>
      <c r="M1590" s="1">
        <f t="shared" si="153"/>
        <v>5374</v>
      </c>
      <c r="N1590" s="1">
        <f t="shared" si="153"/>
        <v>1675</v>
      </c>
      <c r="O1590" s="1">
        <f t="shared" si="153"/>
        <v>173</v>
      </c>
      <c r="P1590" s="1">
        <f t="shared" si="153"/>
        <v>85</v>
      </c>
      <c r="Q1590" s="1">
        <f t="shared" si="129"/>
        <v>239785</v>
      </c>
      <c r="R1590" s="1">
        <f t="shared" si="130"/>
        <v>24736</v>
      </c>
      <c r="S1590" s="1">
        <f t="shared" si="131"/>
        <v>12089</v>
      </c>
      <c r="T1590" s="1">
        <v>48000</v>
      </c>
      <c r="U1590" s="1">
        <v>0</v>
      </c>
      <c r="V1590" s="1">
        <v>6400000</v>
      </c>
    </row>
    <row r="1591" spans="1:22" x14ac:dyDescent="0.25">
      <c r="A1591" s="1">
        <f t="shared" si="126"/>
        <v>61071</v>
      </c>
      <c r="B1591" s="1">
        <v>6</v>
      </c>
      <c r="C1591" s="1" t="s">
        <v>180</v>
      </c>
      <c r="D1591" s="1">
        <v>18</v>
      </c>
      <c r="E1591" s="1" t="s">
        <v>474</v>
      </c>
      <c r="F1591" s="1">
        <v>30</v>
      </c>
      <c r="G1591" s="1">
        <v>6</v>
      </c>
      <c r="H1591" s="1">
        <v>0</v>
      </c>
      <c r="I1591" s="1">
        <v>70</v>
      </c>
      <c r="J1591" s="1">
        <v>65</v>
      </c>
      <c r="K1591" s="6">
        <f t="shared" ref="K1591:P1591" si="154">ROUNDUP(K673/1.2,0)</f>
        <v>122007</v>
      </c>
      <c r="L1591" s="7">
        <f t="shared" si="154"/>
        <v>12567</v>
      </c>
      <c r="M1591" s="8">
        <f t="shared" si="154"/>
        <v>6101</v>
      </c>
      <c r="N1591" s="6">
        <f t="shared" si="154"/>
        <v>1886</v>
      </c>
      <c r="O1591" s="7">
        <f t="shared" si="154"/>
        <v>195</v>
      </c>
      <c r="P1591" s="8">
        <f t="shared" si="154"/>
        <v>95</v>
      </c>
      <c r="Q1591" s="6">
        <f t="shared" si="129"/>
        <v>271001</v>
      </c>
      <c r="R1591" s="7">
        <f t="shared" si="130"/>
        <v>27972</v>
      </c>
      <c r="S1591" s="8">
        <f t="shared" si="131"/>
        <v>13606</v>
      </c>
      <c r="T1591" s="1">
        <v>51000</v>
      </c>
      <c r="U1591" s="1">
        <v>0</v>
      </c>
      <c r="V1591" s="8">
        <v>6800000</v>
      </c>
    </row>
    <row r="1592" spans="1:22" x14ac:dyDescent="0.25">
      <c r="A1592" s="1">
        <f t="shared" si="126"/>
        <v>61072</v>
      </c>
      <c r="B1592" s="1">
        <v>6</v>
      </c>
      <c r="C1592" s="1" t="s">
        <v>180</v>
      </c>
      <c r="D1592" s="1">
        <v>18</v>
      </c>
      <c r="E1592" s="1" t="s">
        <v>475</v>
      </c>
      <c r="F1592" s="1">
        <v>31</v>
      </c>
      <c r="G1592" s="1">
        <v>6</v>
      </c>
      <c r="H1592" s="1">
        <v>1</v>
      </c>
      <c r="I1592" s="1">
        <v>70</v>
      </c>
      <c r="J1592" s="1">
        <v>65</v>
      </c>
      <c r="K1592" s="1">
        <f t="shared" ref="K1592:P1592" si="155">ROUNDUP(K674/1.2,0)</f>
        <v>129330</v>
      </c>
      <c r="L1592" s="1">
        <f t="shared" si="155"/>
        <v>13321</v>
      </c>
      <c r="M1592" s="1">
        <f t="shared" si="155"/>
        <v>6467</v>
      </c>
      <c r="N1592" s="1">
        <f t="shared" si="155"/>
        <v>2007</v>
      </c>
      <c r="O1592" s="1">
        <f t="shared" si="155"/>
        <v>207</v>
      </c>
      <c r="P1592" s="1">
        <f t="shared" si="155"/>
        <v>101</v>
      </c>
      <c r="Q1592" s="1">
        <f t="shared" si="129"/>
        <v>287883</v>
      </c>
      <c r="R1592" s="1">
        <f t="shared" si="130"/>
        <v>29674</v>
      </c>
      <c r="S1592" s="1">
        <f t="shared" si="131"/>
        <v>14446</v>
      </c>
      <c r="T1592" s="1">
        <v>54000</v>
      </c>
      <c r="U1592" s="1">
        <v>0</v>
      </c>
      <c r="V1592" s="1">
        <v>7200000</v>
      </c>
    </row>
    <row r="1593" spans="1:22" x14ac:dyDescent="0.25">
      <c r="A1593" s="1">
        <f t="shared" si="126"/>
        <v>61073</v>
      </c>
      <c r="B1593" s="1">
        <v>6</v>
      </c>
      <c r="C1593" s="1" t="s">
        <v>180</v>
      </c>
      <c r="D1593" s="1">
        <v>18</v>
      </c>
      <c r="E1593" s="1" t="s">
        <v>460</v>
      </c>
      <c r="F1593" s="1">
        <v>32</v>
      </c>
      <c r="G1593" s="1">
        <v>6</v>
      </c>
      <c r="H1593" s="1">
        <v>2</v>
      </c>
      <c r="I1593" s="1">
        <v>70</v>
      </c>
      <c r="J1593" s="1">
        <v>65</v>
      </c>
      <c r="K1593" s="1">
        <f t="shared" ref="K1593:P1593" si="156">ROUNDUP(K675/1.2,0)</f>
        <v>136651</v>
      </c>
      <c r="L1593" s="1">
        <f t="shared" si="156"/>
        <v>14075</v>
      </c>
      <c r="M1593" s="1">
        <f t="shared" si="156"/>
        <v>6834</v>
      </c>
      <c r="N1593" s="1">
        <f t="shared" si="156"/>
        <v>2129</v>
      </c>
      <c r="O1593" s="1">
        <f t="shared" si="156"/>
        <v>220</v>
      </c>
      <c r="P1593" s="1">
        <f t="shared" si="156"/>
        <v>107</v>
      </c>
      <c r="Q1593" s="1">
        <f t="shared" si="129"/>
        <v>304842</v>
      </c>
      <c r="R1593" s="1">
        <f t="shared" si="130"/>
        <v>31455</v>
      </c>
      <c r="S1593" s="1">
        <f t="shared" si="131"/>
        <v>15287</v>
      </c>
      <c r="T1593" s="1">
        <v>57000</v>
      </c>
      <c r="U1593" s="1">
        <v>0</v>
      </c>
      <c r="V1593" s="1">
        <v>7600000</v>
      </c>
    </row>
    <row r="1594" spans="1:22" x14ac:dyDescent="0.25">
      <c r="A1594" s="1">
        <f t="shared" si="126"/>
        <v>61074</v>
      </c>
      <c r="B1594" s="1">
        <v>6</v>
      </c>
      <c r="C1594" s="1" t="s">
        <v>180</v>
      </c>
      <c r="D1594" s="1">
        <v>18</v>
      </c>
      <c r="E1594" s="1" t="s">
        <v>461</v>
      </c>
      <c r="F1594" s="1">
        <v>33</v>
      </c>
      <c r="G1594" s="1">
        <v>6</v>
      </c>
      <c r="H1594" s="1">
        <v>3</v>
      </c>
      <c r="I1594" s="1">
        <v>70</v>
      </c>
      <c r="J1594" s="1">
        <v>65</v>
      </c>
      <c r="K1594" s="1">
        <f t="shared" ref="K1594:P1594" si="157">ROUNDUP(K676/1.2,0)</f>
        <v>143973</v>
      </c>
      <c r="L1594" s="1">
        <f t="shared" si="157"/>
        <v>14830</v>
      </c>
      <c r="M1594" s="1">
        <f t="shared" si="157"/>
        <v>7200</v>
      </c>
      <c r="N1594" s="1">
        <f t="shared" si="157"/>
        <v>2250</v>
      </c>
      <c r="O1594" s="1">
        <f t="shared" si="157"/>
        <v>232</v>
      </c>
      <c r="P1594" s="1">
        <f t="shared" si="157"/>
        <v>113</v>
      </c>
      <c r="Q1594" s="1">
        <f t="shared" si="129"/>
        <v>321723</v>
      </c>
      <c r="R1594" s="1">
        <f t="shared" si="130"/>
        <v>33158</v>
      </c>
      <c r="S1594" s="1">
        <f t="shared" si="131"/>
        <v>16127</v>
      </c>
      <c r="T1594" s="1">
        <v>60000</v>
      </c>
      <c r="U1594" s="1">
        <v>0</v>
      </c>
      <c r="V1594" s="1">
        <v>8000000</v>
      </c>
    </row>
    <row r="1595" spans="1:22" x14ac:dyDescent="0.25">
      <c r="A1595" s="1">
        <f t="shared" si="126"/>
        <v>61075</v>
      </c>
      <c r="B1595" s="1">
        <v>6</v>
      </c>
      <c r="C1595" s="1" t="s">
        <v>180</v>
      </c>
      <c r="D1595" s="1">
        <v>18</v>
      </c>
      <c r="E1595" s="1" t="s">
        <v>462</v>
      </c>
      <c r="F1595" s="1">
        <v>34</v>
      </c>
      <c r="G1595" s="1">
        <v>6</v>
      </c>
      <c r="H1595" s="1">
        <v>4</v>
      </c>
      <c r="I1595" s="1">
        <v>80</v>
      </c>
      <c r="J1595" s="1">
        <v>75</v>
      </c>
      <c r="K1595" s="1">
        <f t="shared" ref="K1595:P1595" si="158">ROUNDUP(K677/1.2,0)</f>
        <v>151295</v>
      </c>
      <c r="L1595" s="1">
        <f t="shared" si="158"/>
        <v>15584</v>
      </c>
      <c r="M1595" s="1">
        <f t="shared" si="158"/>
        <v>7565</v>
      </c>
      <c r="N1595" s="1">
        <f t="shared" si="158"/>
        <v>2371</v>
      </c>
      <c r="O1595" s="1">
        <f t="shared" si="158"/>
        <v>245</v>
      </c>
      <c r="P1595" s="1">
        <f t="shared" si="158"/>
        <v>120</v>
      </c>
      <c r="Q1595" s="1">
        <f t="shared" si="129"/>
        <v>338604</v>
      </c>
      <c r="R1595" s="1">
        <f t="shared" si="130"/>
        <v>34939</v>
      </c>
      <c r="S1595" s="1">
        <f t="shared" si="131"/>
        <v>17045</v>
      </c>
      <c r="T1595" s="1">
        <v>61000</v>
      </c>
      <c r="U1595" s="1">
        <v>0</v>
      </c>
      <c r="V1595" s="1">
        <v>8100000</v>
      </c>
    </row>
    <row r="1596" spans="1:22" x14ac:dyDescent="0.25">
      <c r="A1596" s="1">
        <f t="shared" si="126"/>
        <v>61081</v>
      </c>
      <c r="B1596" s="1">
        <v>6</v>
      </c>
      <c r="C1596" s="1" t="s">
        <v>180</v>
      </c>
      <c r="D1596" s="1">
        <v>18</v>
      </c>
      <c r="E1596" s="1" t="s">
        <v>476</v>
      </c>
      <c r="F1596" s="1">
        <v>35</v>
      </c>
      <c r="G1596" s="1">
        <v>7</v>
      </c>
      <c r="H1596" s="1">
        <v>0</v>
      </c>
      <c r="I1596" s="1">
        <v>80</v>
      </c>
      <c r="J1596" s="1">
        <v>75</v>
      </c>
      <c r="K1596" s="6">
        <f t="shared" ref="K1596:P1596" si="159">ROUNDUP(K678/1.2,0)</f>
        <v>170810</v>
      </c>
      <c r="L1596" s="7">
        <f t="shared" si="159"/>
        <v>17594</v>
      </c>
      <c r="M1596" s="8">
        <f t="shared" si="159"/>
        <v>8541</v>
      </c>
      <c r="N1596" s="6">
        <f t="shared" si="159"/>
        <v>2646</v>
      </c>
      <c r="O1596" s="7">
        <f t="shared" si="159"/>
        <v>273</v>
      </c>
      <c r="P1596" s="8">
        <f t="shared" si="159"/>
        <v>133</v>
      </c>
      <c r="Q1596" s="6">
        <f t="shared" si="129"/>
        <v>379844</v>
      </c>
      <c r="R1596" s="7">
        <f t="shared" si="130"/>
        <v>39161</v>
      </c>
      <c r="S1596" s="8">
        <f t="shared" si="131"/>
        <v>19048</v>
      </c>
      <c r="T1596" s="1">
        <v>62000</v>
      </c>
      <c r="U1596" s="1">
        <v>0</v>
      </c>
      <c r="V1596" s="1">
        <v>8200000</v>
      </c>
    </row>
    <row r="1597" spans="1:22" x14ac:dyDescent="0.25">
      <c r="A1597" s="1">
        <f t="shared" si="126"/>
        <v>61082</v>
      </c>
      <c r="B1597" s="1">
        <v>6</v>
      </c>
      <c r="C1597" s="1" t="s">
        <v>180</v>
      </c>
      <c r="D1597" s="1">
        <v>18</v>
      </c>
      <c r="E1597" s="1" t="s">
        <v>477</v>
      </c>
      <c r="F1597" s="1">
        <v>36</v>
      </c>
      <c r="G1597" s="1">
        <v>7</v>
      </c>
      <c r="H1597" s="1">
        <v>1</v>
      </c>
      <c r="I1597" s="1">
        <v>80</v>
      </c>
      <c r="J1597" s="1">
        <v>75</v>
      </c>
      <c r="K1597" s="1">
        <f t="shared" ref="K1597:P1597" si="160">ROUNDUP(K679/1.2,0)</f>
        <v>181060</v>
      </c>
      <c r="L1597" s="1">
        <f t="shared" si="160"/>
        <v>18650</v>
      </c>
      <c r="M1597" s="1">
        <f t="shared" si="160"/>
        <v>9054</v>
      </c>
      <c r="N1597" s="1">
        <f t="shared" si="160"/>
        <v>2808</v>
      </c>
      <c r="O1597" s="1">
        <f t="shared" si="160"/>
        <v>290</v>
      </c>
      <c r="P1597" s="1">
        <f t="shared" si="160"/>
        <v>141</v>
      </c>
      <c r="Q1597" s="1">
        <f t="shared" si="129"/>
        <v>402892</v>
      </c>
      <c r="R1597" s="1">
        <f t="shared" si="130"/>
        <v>41560</v>
      </c>
      <c r="S1597" s="1">
        <f t="shared" si="131"/>
        <v>20193</v>
      </c>
      <c r="T1597" s="1">
        <v>63000</v>
      </c>
      <c r="U1597" s="1">
        <v>0</v>
      </c>
      <c r="V1597" s="1">
        <v>8300000</v>
      </c>
    </row>
    <row r="1598" spans="1:22" x14ac:dyDescent="0.25">
      <c r="A1598" s="1">
        <f t="shared" si="126"/>
        <v>61083</v>
      </c>
      <c r="B1598" s="1">
        <v>6</v>
      </c>
      <c r="C1598" s="1" t="s">
        <v>180</v>
      </c>
      <c r="D1598" s="1">
        <v>18</v>
      </c>
      <c r="E1598" s="1" t="s">
        <v>463</v>
      </c>
      <c r="F1598" s="1">
        <v>37</v>
      </c>
      <c r="G1598" s="1">
        <v>7</v>
      </c>
      <c r="H1598" s="1">
        <v>2</v>
      </c>
      <c r="I1598" s="1">
        <v>80</v>
      </c>
      <c r="J1598" s="1">
        <v>75</v>
      </c>
      <c r="K1598" s="1">
        <f t="shared" ref="K1598:P1598" si="161">ROUNDUP(K680/1.2,0)</f>
        <v>191311</v>
      </c>
      <c r="L1598" s="1">
        <f t="shared" si="161"/>
        <v>19705</v>
      </c>
      <c r="M1598" s="1">
        <f t="shared" si="161"/>
        <v>9566</v>
      </c>
      <c r="N1598" s="1">
        <f t="shared" si="161"/>
        <v>2970</v>
      </c>
      <c r="O1598" s="1">
        <f t="shared" si="161"/>
        <v>306</v>
      </c>
      <c r="P1598" s="1">
        <f t="shared" si="161"/>
        <v>150</v>
      </c>
      <c r="Q1598" s="1">
        <f t="shared" si="129"/>
        <v>425941</v>
      </c>
      <c r="R1598" s="1">
        <f t="shared" si="130"/>
        <v>43879</v>
      </c>
      <c r="S1598" s="1">
        <f t="shared" si="131"/>
        <v>21416</v>
      </c>
      <c r="T1598" s="1">
        <v>64000</v>
      </c>
      <c r="U1598" s="1">
        <v>0</v>
      </c>
      <c r="V1598" s="1">
        <v>8400000</v>
      </c>
    </row>
    <row r="1599" spans="1:22" x14ac:dyDescent="0.25">
      <c r="A1599" s="1">
        <f t="shared" si="126"/>
        <v>61084</v>
      </c>
      <c r="B1599" s="1">
        <v>6</v>
      </c>
      <c r="C1599" s="1" t="s">
        <v>180</v>
      </c>
      <c r="D1599" s="1">
        <v>18</v>
      </c>
      <c r="E1599" s="1" t="s">
        <v>464</v>
      </c>
      <c r="F1599" s="1">
        <v>38</v>
      </c>
      <c r="G1599" s="1">
        <v>7</v>
      </c>
      <c r="H1599" s="1">
        <v>3</v>
      </c>
      <c r="I1599" s="1">
        <v>80</v>
      </c>
      <c r="J1599" s="1">
        <v>75</v>
      </c>
      <c r="K1599" s="1">
        <f t="shared" ref="K1599:P1599" si="162">ROUNDUP(K681/1.2,0)</f>
        <v>201562</v>
      </c>
      <c r="L1599" s="1">
        <f t="shared" si="162"/>
        <v>20761</v>
      </c>
      <c r="M1599" s="1">
        <f t="shared" si="162"/>
        <v>10079</v>
      </c>
      <c r="N1599" s="1">
        <f t="shared" si="162"/>
        <v>3132</v>
      </c>
      <c r="O1599" s="1">
        <f t="shared" si="162"/>
        <v>323</v>
      </c>
      <c r="P1599" s="1">
        <f t="shared" si="162"/>
        <v>157</v>
      </c>
      <c r="Q1599" s="1">
        <f t="shared" si="129"/>
        <v>448990</v>
      </c>
      <c r="R1599" s="1">
        <f t="shared" si="130"/>
        <v>46278</v>
      </c>
      <c r="S1599" s="1">
        <f t="shared" si="131"/>
        <v>22482</v>
      </c>
      <c r="T1599" s="1">
        <v>65000</v>
      </c>
      <c r="U1599" s="1">
        <v>0</v>
      </c>
      <c r="V1599" s="1">
        <v>8500000</v>
      </c>
    </row>
    <row r="1600" spans="1:22" x14ac:dyDescent="0.25">
      <c r="A1600" s="1">
        <f t="shared" si="126"/>
        <v>61085</v>
      </c>
      <c r="B1600" s="1">
        <v>6</v>
      </c>
      <c r="C1600" s="1" t="s">
        <v>180</v>
      </c>
      <c r="D1600" s="1">
        <v>18</v>
      </c>
      <c r="E1600" s="1" t="s">
        <v>465</v>
      </c>
      <c r="F1600" s="1">
        <v>39</v>
      </c>
      <c r="G1600" s="1">
        <v>7</v>
      </c>
      <c r="H1600" s="1">
        <v>4</v>
      </c>
      <c r="I1600" s="1">
        <v>84</v>
      </c>
      <c r="J1600" s="1">
        <v>80</v>
      </c>
      <c r="K1600" s="1">
        <f t="shared" ref="K1600:P1600" si="163">ROUNDUP(K682/1.2,0)</f>
        <v>211813</v>
      </c>
      <c r="L1600" s="1">
        <f t="shared" si="163"/>
        <v>21817</v>
      </c>
      <c r="M1600" s="1">
        <f t="shared" si="163"/>
        <v>10591</v>
      </c>
      <c r="N1600" s="1">
        <f t="shared" si="163"/>
        <v>3294</v>
      </c>
      <c r="O1600" s="1">
        <f t="shared" si="163"/>
        <v>340</v>
      </c>
      <c r="P1600" s="1">
        <f t="shared" si="163"/>
        <v>165</v>
      </c>
      <c r="Q1600" s="1">
        <f t="shared" si="129"/>
        <v>472039</v>
      </c>
      <c r="R1600" s="1">
        <f t="shared" si="130"/>
        <v>48677</v>
      </c>
      <c r="S1600" s="1">
        <f t="shared" si="131"/>
        <v>23626</v>
      </c>
      <c r="T1600" s="1">
        <v>66000</v>
      </c>
      <c r="U1600" s="1">
        <v>0</v>
      </c>
      <c r="V1600" s="1">
        <v>8600000</v>
      </c>
    </row>
    <row r="1601" spans="1:22" x14ac:dyDescent="0.25">
      <c r="A1601" s="1">
        <f t="shared" si="126"/>
        <v>61091</v>
      </c>
      <c r="B1601" s="1">
        <v>6</v>
      </c>
      <c r="C1601" s="1" t="s">
        <v>180</v>
      </c>
      <c r="D1601" s="1">
        <v>18</v>
      </c>
      <c r="E1601" s="1" t="s">
        <v>466</v>
      </c>
      <c r="F1601" s="1">
        <v>40</v>
      </c>
      <c r="G1601" s="1">
        <v>8</v>
      </c>
      <c r="H1601" s="1">
        <v>0</v>
      </c>
      <c r="I1601" s="1">
        <v>84</v>
      </c>
      <c r="J1601" s="1">
        <v>80</v>
      </c>
      <c r="K1601" s="6">
        <f t="shared" ref="K1601:P1601" si="164">ROUNDUP(K683/1.2,0)</f>
        <v>239135</v>
      </c>
      <c r="L1601" s="7">
        <f t="shared" si="164"/>
        <v>24631</v>
      </c>
      <c r="M1601" s="8">
        <f t="shared" si="164"/>
        <v>11958</v>
      </c>
      <c r="N1601" s="6">
        <f t="shared" si="164"/>
        <v>3706</v>
      </c>
      <c r="O1601" s="7">
        <f t="shared" si="164"/>
        <v>382</v>
      </c>
      <c r="P1601" s="8">
        <f t="shared" si="164"/>
        <v>186</v>
      </c>
      <c r="Q1601" s="6">
        <f t="shared" si="129"/>
        <v>531909</v>
      </c>
      <c r="R1601" s="7">
        <f t="shared" si="130"/>
        <v>54809</v>
      </c>
      <c r="S1601" s="8">
        <f t="shared" si="131"/>
        <v>26652</v>
      </c>
      <c r="T1601" s="1">
        <v>67000</v>
      </c>
      <c r="U1601" s="1">
        <v>0</v>
      </c>
      <c r="V1601" s="1">
        <v>8700000</v>
      </c>
    </row>
    <row r="1602" spans="1:22" x14ac:dyDescent="0.25">
      <c r="A1602" s="1">
        <f t="shared" si="126"/>
        <v>61092</v>
      </c>
      <c r="B1602" s="1">
        <v>6</v>
      </c>
      <c r="C1602" s="1" t="s">
        <v>180</v>
      </c>
      <c r="D1602" s="1">
        <v>18</v>
      </c>
      <c r="E1602" s="1" t="s">
        <v>478</v>
      </c>
      <c r="F1602" s="1">
        <v>41</v>
      </c>
      <c r="G1602" s="1">
        <v>8</v>
      </c>
      <c r="H1602" s="1">
        <v>1</v>
      </c>
      <c r="I1602" s="1">
        <v>84</v>
      </c>
      <c r="J1602" s="1">
        <v>80</v>
      </c>
      <c r="K1602" s="1">
        <f t="shared" ref="K1602:P1602" si="165">ROUNDUP(K684/1.2,0)</f>
        <v>252056</v>
      </c>
      <c r="L1602" s="1">
        <f t="shared" si="165"/>
        <v>25962</v>
      </c>
      <c r="M1602" s="1">
        <f t="shared" si="165"/>
        <v>12604</v>
      </c>
      <c r="N1602" s="1">
        <f t="shared" si="165"/>
        <v>3909</v>
      </c>
      <c r="O1602" s="1">
        <f t="shared" si="165"/>
        <v>403</v>
      </c>
      <c r="P1602" s="1">
        <f t="shared" si="165"/>
        <v>196</v>
      </c>
      <c r="Q1602" s="1">
        <f t="shared" si="129"/>
        <v>560867</v>
      </c>
      <c r="R1602" s="1">
        <f t="shared" si="130"/>
        <v>57799</v>
      </c>
      <c r="S1602" s="1">
        <f t="shared" si="131"/>
        <v>28088</v>
      </c>
      <c r="T1602" s="1">
        <v>68000</v>
      </c>
      <c r="U1602" s="1">
        <v>0</v>
      </c>
      <c r="V1602" s="1">
        <v>8800000</v>
      </c>
    </row>
    <row r="1603" spans="1:22" x14ac:dyDescent="0.25">
      <c r="A1603" s="1">
        <f t="shared" si="126"/>
        <v>61093</v>
      </c>
      <c r="B1603" s="1">
        <v>6</v>
      </c>
      <c r="C1603" s="1" t="s">
        <v>180</v>
      </c>
      <c r="D1603" s="1">
        <v>18</v>
      </c>
      <c r="E1603" s="1" t="s">
        <v>467</v>
      </c>
      <c r="F1603" s="1">
        <v>42</v>
      </c>
      <c r="G1603" s="1">
        <v>8</v>
      </c>
      <c r="H1603" s="1">
        <v>2</v>
      </c>
      <c r="I1603" s="1">
        <v>84</v>
      </c>
      <c r="J1603" s="1">
        <v>80</v>
      </c>
      <c r="K1603" s="1">
        <f t="shared" ref="K1603:P1603" si="166">ROUNDUP(K685/1.2,0)</f>
        <v>264976</v>
      </c>
      <c r="L1603" s="1">
        <f t="shared" si="166"/>
        <v>27293</v>
      </c>
      <c r="M1603" s="1">
        <f t="shared" si="166"/>
        <v>13250</v>
      </c>
      <c r="N1603" s="1">
        <f t="shared" si="166"/>
        <v>4111</v>
      </c>
      <c r="O1603" s="1">
        <f t="shared" si="166"/>
        <v>424</v>
      </c>
      <c r="P1603" s="1">
        <f t="shared" si="166"/>
        <v>206</v>
      </c>
      <c r="Q1603" s="1">
        <f t="shared" si="129"/>
        <v>589745</v>
      </c>
      <c r="R1603" s="1">
        <f t="shared" si="130"/>
        <v>60789</v>
      </c>
      <c r="S1603" s="1">
        <f t="shared" si="131"/>
        <v>29524</v>
      </c>
      <c r="T1603" s="1">
        <v>69000</v>
      </c>
      <c r="U1603" s="1">
        <v>0</v>
      </c>
      <c r="V1603" s="1">
        <v>8900000</v>
      </c>
    </row>
    <row r="1604" spans="1:22" x14ac:dyDescent="0.25">
      <c r="A1604" s="1">
        <f t="shared" si="126"/>
        <v>61094</v>
      </c>
      <c r="B1604" s="1">
        <v>6</v>
      </c>
      <c r="C1604" s="1" t="s">
        <v>180</v>
      </c>
      <c r="D1604" s="1">
        <v>18</v>
      </c>
      <c r="E1604" s="1" t="s">
        <v>468</v>
      </c>
      <c r="F1604" s="1">
        <v>43</v>
      </c>
      <c r="G1604" s="1">
        <v>8</v>
      </c>
      <c r="H1604" s="1">
        <v>3</v>
      </c>
      <c r="I1604" s="1">
        <v>84</v>
      </c>
      <c r="J1604" s="1">
        <v>80</v>
      </c>
      <c r="K1604" s="1">
        <f t="shared" ref="K1604:P1604" si="167">ROUNDUP(K686/1.2,0)</f>
        <v>277897</v>
      </c>
      <c r="L1604" s="1">
        <f t="shared" si="167"/>
        <v>28624</v>
      </c>
      <c r="M1604" s="1">
        <f t="shared" si="167"/>
        <v>13895</v>
      </c>
      <c r="N1604" s="1">
        <f t="shared" si="167"/>
        <v>4313</v>
      </c>
      <c r="O1604" s="1">
        <f t="shared" si="167"/>
        <v>445</v>
      </c>
      <c r="P1604" s="1">
        <f t="shared" si="167"/>
        <v>216</v>
      </c>
      <c r="Q1604" s="1">
        <f t="shared" si="129"/>
        <v>618624</v>
      </c>
      <c r="R1604" s="1">
        <f t="shared" si="130"/>
        <v>63779</v>
      </c>
      <c r="S1604" s="1">
        <f t="shared" si="131"/>
        <v>30959</v>
      </c>
      <c r="T1604" s="1">
        <v>70000</v>
      </c>
      <c r="U1604" s="1">
        <v>0</v>
      </c>
      <c r="V1604" s="1">
        <v>9000000</v>
      </c>
    </row>
    <row r="1605" spans="1:22" x14ac:dyDescent="0.25">
      <c r="A1605" s="1">
        <f t="shared" si="126"/>
        <v>61095</v>
      </c>
      <c r="B1605" s="1">
        <v>6</v>
      </c>
      <c r="C1605" s="1" t="s">
        <v>180</v>
      </c>
      <c r="D1605" s="1">
        <v>18</v>
      </c>
      <c r="E1605" s="1" t="s">
        <v>469</v>
      </c>
      <c r="F1605" s="1">
        <v>44</v>
      </c>
      <c r="G1605" s="1">
        <v>8</v>
      </c>
      <c r="H1605" s="1">
        <v>4</v>
      </c>
      <c r="I1605" s="1">
        <v>87</v>
      </c>
      <c r="J1605" s="1">
        <v>85</v>
      </c>
      <c r="K1605" s="1">
        <f t="shared" ref="K1605:P1605" si="168">ROUNDUP(K687/1.2,0)</f>
        <v>290818</v>
      </c>
      <c r="L1605" s="1">
        <f t="shared" si="168"/>
        <v>29955</v>
      </c>
      <c r="M1605" s="1">
        <f t="shared" si="168"/>
        <v>14542</v>
      </c>
      <c r="N1605" s="1">
        <f t="shared" si="168"/>
        <v>4515</v>
      </c>
      <c r="O1605" s="1">
        <f t="shared" si="168"/>
        <v>465</v>
      </c>
      <c r="P1605" s="1">
        <f t="shared" si="168"/>
        <v>226</v>
      </c>
      <c r="Q1605" s="1">
        <f t="shared" si="129"/>
        <v>647503</v>
      </c>
      <c r="R1605" s="1">
        <f t="shared" si="130"/>
        <v>66690</v>
      </c>
      <c r="S1605" s="1">
        <f t="shared" si="131"/>
        <v>32396</v>
      </c>
      <c r="T1605" s="1">
        <v>71000</v>
      </c>
      <c r="U1605" s="1">
        <v>0</v>
      </c>
      <c r="V1605" s="1">
        <v>9100000</v>
      </c>
    </row>
    <row r="1606" spans="1:22" x14ac:dyDescent="0.25">
      <c r="A1606" s="1">
        <f t="shared" si="126"/>
        <v>61101</v>
      </c>
      <c r="B1606" s="1">
        <v>6</v>
      </c>
      <c r="C1606" s="1" t="s">
        <v>180</v>
      </c>
      <c r="D1606" s="1">
        <v>18</v>
      </c>
      <c r="E1606" s="1" t="s">
        <v>470</v>
      </c>
      <c r="F1606" s="1">
        <v>45</v>
      </c>
      <c r="G1606" s="1">
        <v>9</v>
      </c>
      <c r="H1606" s="1">
        <v>0</v>
      </c>
      <c r="I1606" s="1">
        <v>87</v>
      </c>
      <c r="J1606" s="1">
        <v>85</v>
      </c>
      <c r="K1606" s="6">
        <f t="shared" ref="K1606:P1606" si="169">ROUNDUP(K688/1.2,0)</f>
        <v>325227</v>
      </c>
      <c r="L1606" s="7">
        <f t="shared" si="169"/>
        <v>33499</v>
      </c>
      <c r="M1606" s="8">
        <f t="shared" si="169"/>
        <v>16262</v>
      </c>
      <c r="N1606" s="6">
        <f t="shared" si="169"/>
        <v>5041</v>
      </c>
      <c r="O1606" s="7">
        <f t="shared" si="169"/>
        <v>520</v>
      </c>
      <c r="P1606" s="8">
        <f t="shared" si="169"/>
        <v>253</v>
      </c>
      <c r="Q1606" s="6">
        <f t="shared" si="129"/>
        <v>723466</v>
      </c>
      <c r="R1606" s="7">
        <f t="shared" si="130"/>
        <v>74579</v>
      </c>
      <c r="S1606" s="8">
        <f t="shared" si="131"/>
        <v>36249</v>
      </c>
      <c r="T1606" s="1">
        <v>72000</v>
      </c>
      <c r="U1606" s="1">
        <v>0</v>
      </c>
      <c r="V1606" s="1">
        <v>9200000</v>
      </c>
    </row>
    <row r="1607" spans="1:22" x14ac:dyDescent="0.25">
      <c r="A1607" s="1">
        <f t="shared" si="126"/>
        <v>61102</v>
      </c>
      <c r="B1607" s="1">
        <v>6</v>
      </c>
      <c r="C1607" s="1" t="s">
        <v>180</v>
      </c>
      <c r="D1607" s="1">
        <v>18</v>
      </c>
      <c r="E1607" s="1" t="s">
        <v>479</v>
      </c>
      <c r="F1607" s="1">
        <v>46</v>
      </c>
      <c r="G1607" s="1">
        <v>9</v>
      </c>
      <c r="H1607" s="1">
        <v>1</v>
      </c>
      <c r="I1607" s="1">
        <v>87</v>
      </c>
      <c r="J1607" s="1">
        <v>85</v>
      </c>
      <c r="K1607" s="1">
        <f t="shared" ref="K1607:P1607" si="170">ROUNDUP(K689/1.2,0)</f>
        <v>341821</v>
      </c>
      <c r="L1607" s="1">
        <f t="shared" si="170"/>
        <v>35208</v>
      </c>
      <c r="M1607" s="1">
        <f t="shared" si="170"/>
        <v>17092</v>
      </c>
      <c r="N1607" s="1">
        <f t="shared" si="170"/>
        <v>5300</v>
      </c>
      <c r="O1607" s="1">
        <f t="shared" si="170"/>
        <v>546</v>
      </c>
      <c r="P1607" s="1">
        <f t="shared" si="170"/>
        <v>265</v>
      </c>
      <c r="Q1607" s="1">
        <f t="shared" si="129"/>
        <v>760521</v>
      </c>
      <c r="R1607" s="1">
        <f t="shared" si="130"/>
        <v>78342</v>
      </c>
      <c r="S1607" s="1">
        <f t="shared" si="131"/>
        <v>38027</v>
      </c>
      <c r="T1607" s="1">
        <v>73000</v>
      </c>
      <c r="U1607" s="1">
        <v>0</v>
      </c>
      <c r="V1607" s="1">
        <v>9300000</v>
      </c>
    </row>
    <row r="1608" spans="1:22" x14ac:dyDescent="0.25">
      <c r="A1608" s="1">
        <f t="shared" si="126"/>
        <v>61103</v>
      </c>
      <c r="B1608" s="1">
        <v>6</v>
      </c>
      <c r="C1608" s="1" t="s">
        <v>180</v>
      </c>
      <c r="D1608" s="1">
        <v>18</v>
      </c>
      <c r="E1608" s="1" t="s">
        <v>471</v>
      </c>
      <c r="F1608" s="1">
        <v>47</v>
      </c>
      <c r="G1608" s="1">
        <v>9</v>
      </c>
      <c r="H1608" s="1">
        <v>2</v>
      </c>
      <c r="I1608" s="1">
        <v>87</v>
      </c>
      <c r="J1608" s="1">
        <v>85</v>
      </c>
      <c r="K1608" s="1">
        <f t="shared" ref="K1608:P1608" si="171">ROUNDUP(K690/1.2,0)</f>
        <v>358415</v>
      </c>
      <c r="L1608" s="1">
        <f t="shared" si="171"/>
        <v>36917</v>
      </c>
      <c r="M1608" s="1">
        <f t="shared" si="171"/>
        <v>17921</v>
      </c>
      <c r="N1608" s="1">
        <f t="shared" si="171"/>
        <v>5559</v>
      </c>
      <c r="O1608" s="1">
        <f t="shared" si="171"/>
        <v>573</v>
      </c>
      <c r="P1608" s="1">
        <f t="shared" si="171"/>
        <v>279</v>
      </c>
      <c r="Q1608" s="1">
        <f t="shared" si="129"/>
        <v>797576</v>
      </c>
      <c r="R1608" s="1">
        <f t="shared" si="130"/>
        <v>82184</v>
      </c>
      <c r="S1608" s="1">
        <f t="shared" si="131"/>
        <v>39962</v>
      </c>
      <c r="T1608" s="1">
        <v>74000</v>
      </c>
      <c r="U1608" s="1">
        <v>0</v>
      </c>
      <c r="V1608" s="1">
        <v>9400000</v>
      </c>
    </row>
    <row r="1609" spans="1:22" x14ac:dyDescent="0.25">
      <c r="A1609" s="1">
        <f t="shared" si="126"/>
        <v>61104</v>
      </c>
      <c r="B1609" s="1">
        <v>6</v>
      </c>
      <c r="C1609" s="1" t="s">
        <v>180</v>
      </c>
      <c r="D1609" s="1">
        <v>18</v>
      </c>
      <c r="E1609" s="1" t="s">
        <v>472</v>
      </c>
      <c r="F1609" s="1">
        <v>48</v>
      </c>
      <c r="G1609" s="1">
        <v>9</v>
      </c>
      <c r="H1609" s="1">
        <v>3</v>
      </c>
      <c r="I1609" s="1">
        <v>87</v>
      </c>
      <c r="J1609" s="1">
        <v>85</v>
      </c>
      <c r="K1609" s="1">
        <f t="shared" ref="K1609:P1609" si="172">ROUNDUP(K691/1.2,0)</f>
        <v>375009</v>
      </c>
      <c r="L1609" s="1">
        <f t="shared" si="172"/>
        <v>38626</v>
      </c>
      <c r="M1609" s="1">
        <f t="shared" si="172"/>
        <v>18751</v>
      </c>
      <c r="N1609" s="1">
        <f t="shared" si="172"/>
        <v>5818</v>
      </c>
      <c r="O1609" s="1">
        <f t="shared" si="172"/>
        <v>600</v>
      </c>
      <c r="P1609" s="1">
        <f t="shared" si="172"/>
        <v>292</v>
      </c>
      <c r="Q1609" s="1">
        <f t="shared" si="129"/>
        <v>834631</v>
      </c>
      <c r="R1609" s="1">
        <f t="shared" si="130"/>
        <v>86026</v>
      </c>
      <c r="S1609" s="1">
        <f t="shared" si="131"/>
        <v>41819</v>
      </c>
      <c r="T1609" s="1">
        <v>75000</v>
      </c>
      <c r="U1609" s="1">
        <v>0</v>
      </c>
      <c r="V1609" s="1">
        <v>9500000</v>
      </c>
    </row>
    <row r="1610" spans="1:22" x14ac:dyDescent="0.25">
      <c r="A1610" s="1">
        <f t="shared" si="126"/>
        <v>61105</v>
      </c>
      <c r="B1610" s="1">
        <v>6</v>
      </c>
      <c r="C1610" s="1" t="s">
        <v>180</v>
      </c>
      <c r="D1610" s="1">
        <v>18</v>
      </c>
      <c r="E1610" s="1" t="s">
        <v>473</v>
      </c>
      <c r="F1610" s="1">
        <v>49</v>
      </c>
      <c r="G1610" s="1">
        <v>9</v>
      </c>
      <c r="H1610" s="1">
        <v>4</v>
      </c>
      <c r="I1610" s="1">
        <v>90</v>
      </c>
      <c r="J1610" s="1">
        <v>90</v>
      </c>
      <c r="K1610" s="1">
        <f t="shared" ref="K1610:P1610" si="173">ROUNDUP(K692/1.2,0)</f>
        <v>391603</v>
      </c>
      <c r="L1610" s="1">
        <f t="shared" si="173"/>
        <v>40335</v>
      </c>
      <c r="M1610" s="1">
        <f t="shared" si="173"/>
        <v>19581</v>
      </c>
      <c r="N1610" s="1">
        <f t="shared" si="173"/>
        <v>6077</v>
      </c>
      <c r="O1610" s="1">
        <f t="shared" si="173"/>
        <v>626</v>
      </c>
      <c r="P1610" s="1">
        <f t="shared" si="173"/>
        <v>305</v>
      </c>
      <c r="Q1610" s="1">
        <f t="shared" si="129"/>
        <v>871686</v>
      </c>
      <c r="R1610" s="1">
        <f t="shared" si="130"/>
        <v>89789</v>
      </c>
      <c r="S1610" s="1">
        <f t="shared" si="131"/>
        <v>43676</v>
      </c>
      <c r="T1610" s="1">
        <v>76000</v>
      </c>
      <c r="U1610" s="1">
        <v>0</v>
      </c>
      <c r="V1610" s="1">
        <v>9600000</v>
      </c>
    </row>
    <row r="1611" spans="1:22" x14ac:dyDescent="0.25">
      <c r="A1611" s="1">
        <f t="shared" si="126"/>
        <v>61111</v>
      </c>
      <c r="B1611" s="1">
        <v>6</v>
      </c>
      <c r="C1611" s="1" t="s">
        <v>180</v>
      </c>
      <c r="D1611" s="1">
        <v>18</v>
      </c>
      <c r="E1611" s="1" t="s">
        <v>480</v>
      </c>
      <c r="F1611" s="1">
        <v>50</v>
      </c>
      <c r="G1611" s="1">
        <v>10</v>
      </c>
      <c r="H1611" s="1">
        <v>0</v>
      </c>
      <c r="I1611" s="1">
        <v>0</v>
      </c>
      <c r="J1611" s="1">
        <v>90</v>
      </c>
      <c r="K1611" s="6">
        <f t="shared" ref="K1611:P1611" si="174">ROUNDUP(K693/1.2,0)</f>
        <v>435810</v>
      </c>
      <c r="L1611" s="7">
        <f t="shared" si="174"/>
        <v>44889</v>
      </c>
      <c r="M1611" s="8">
        <f t="shared" si="174"/>
        <v>21791</v>
      </c>
      <c r="N1611" s="6">
        <f t="shared" si="174"/>
        <v>6756</v>
      </c>
      <c r="O1611" s="7">
        <f t="shared" si="174"/>
        <v>696</v>
      </c>
      <c r="P1611" s="8">
        <f t="shared" si="174"/>
        <v>339</v>
      </c>
      <c r="Q1611" s="6">
        <f t="shared" si="129"/>
        <v>969534</v>
      </c>
      <c r="R1611" s="7">
        <f t="shared" si="130"/>
        <v>99873</v>
      </c>
      <c r="S1611" s="8">
        <f t="shared" si="131"/>
        <v>48572</v>
      </c>
      <c r="T1611" s="1">
        <v>0</v>
      </c>
      <c r="U1611" s="1">
        <v>0</v>
      </c>
      <c r="V1611" s="1">
        <v>0</v>
      </c>
    </row>
    <row r="1612" spans="1:22" x14ac:dyDescent="0.25">
      <c r="A1612" s="1">
        <f t="shared" si="126"/>
        <v>61112</v>
      </c>
      <c r="B1612" s="1">
        <v>6</v>
      </c>
      <c r="C1612" s="1" t="s">
        <v>180</v>
      </c>
      <c r="D1612" s="1">
        <v>15</v>
      </c>
      <c r="E1612" s="1" t="s">
        <v>365</v>
      </c>
      <c r="F1612" s="1">
        <v>0</v>
      </c>
      <c r="G1612" s="1">
        <v>0</v>
      </c>
      <c r="H1612" s="1">
        <v>0</v>
      </c>
      <c r="I1612" s="1">
        <v>1</v>
      </c>
      <c r="J1612" s="1">
        <v>0</v>
      </c>
      <c r="K1612" s="6">
        <f>ROUNDUP(K694*最重要的表!$J$44,0)</f>
        <v>8745</v>
      </c>
      <c r="L1612" s="6">
        <f>ROUNDUP(L694*最重要的表!$J$44,0)</f>
        <v>901</v>
      </c>
      <c r="M1612" s="6">
        <f>ROUNDUP(M694*最重要的表!$J$44,0)</f>
        <v>438</v>
      </c>
      <c r="N1612" s="6">
        <f>ROUNDUP(N694*最重要的表!$J$44,0)</f>
        <v>130</v>
      </c>
      <c r="O1612" s="6">
        <f>ROUNDUP(O694*最重要的表!$J$44,0)</f>
        <v>14</v>
      </c>
      <c r="P1612" s="6">
        <f>ROUNDUP(P694*最重要的表!$J$44,0)</f>
        <v>8</v>
      </c>
      <c r="Q1612" s="6">
        <f t="shared" si="129"/>
        <v>19015</v>
      </c>
      <c r="R1612" s="7">
        <f t="shared" si="130"/>
        <v>2007</v>
      </c>
      <c r="S1612" s="8">
        <f t="shared" si="131"/>
        <v>1070</v>
      </c>
      <c r="T1612" s="6">
        <v>50</v>
      </c>
      <c r="U1612" s="7">
        <v>0</v>
      </c>
      <c r="V1612" s="8">
        <v>9000</v>
      </c>
    </row>
    <row r="1613" spans="1:22" x14ac:dyDescent="0.25">
      <c r="A1613" s="1">
        <f t="shared" si="126"/>
        <v>61113</v>
      </c>
      <c r="B1613" s="1">
        <v>6</v>
      </c>
      <c r="C1613" s="1" t="s">
        <v>180</v>
      </c>
      <c r="D1613" s="1">
        <v>15</v>
      </c>
      <c r="E1613" s="1" t="s">
        <v>366</v>
      </c>
      <c r="F1613" s="1">
        <v>1</v>
      </c>
      <c r="G1613" s="1">
        <v>0</v>
      </c>
      <c r="H1613" s="1">
        <v>1</v>
      </c>
      <c r="I1613" s="1">
        <v>5</v>
      </c>
      <c r="J1613" s="1">
        <v>0</v>
      </c>
      <c r="K1613" s="6">
        <f>ROUNDUP(K695*最重要的表!$J$44,0)</f>
        <v>9933</v>
      </c>
      <c r="L1613" s="6">
        <f>ROUNDUP(L695*最重要的表!$J$44,0)</f>
        <v>1024</v>
      </c>
      <c r="M1613" s="6">
        <f>ROUNDUP(M695*最重要的表!$J$44,0)</f>
        <v>497</v>
      </c>
      <c r="N1613" s="6">
        <f>ROUNDUP(N695*最重要的表!$J$44,0)</f>
        <v>149</v>
      </c>
      <c r="O1613" s="6">
        <f>ROUNDUP(O695*最重要的表!$J$44,0)</f>
        <v>16</v>
      </c>
      <c r="P1613" s="6">
        <f>ROUNDUP(P695*最重要的表!$J$44,0)</f>
        <v>9</v>
      </c>
      <c r="Q1613" s="1">
        <f t="shared" si="129"/>
        <v>21704</v>
      </c>
      <c r="R1613" s="1">
        <f t="shared" si="130"/>
        <v>2288</v>
      </c>
      <c r="S1613" s="1">
        <f t="shared" si="131"/>
        <v>1208</v>
      </c>
      <c r="T1613" s="1">
        <v>180</v>
      </c>
      <c r="U1613" s="1">
        <v>0</v>
      </c>
      <c r="V1613" s="1">
        <v>25000</v>
      </c>
    </row>
    <row r="1614" spans="1:22" x14ac:dyDescent="0.25">
      <c r="A1614" s="1">
        <f t="shared" si="126"/>
        <v>61114</v>
      </c>
      <c r="B1614" s="1">
        <v>6</v>
      </c>
      <c r="C1614" s="1" t="s">
        <v>180</v>
      </c>
      <c r="D1614" s="1">
        <v>15</v>
      </c>
      <c r="E1614" s="1" t="s">
        <v>107</v>
      </c>
      <c r="F1614" s="1">
        <v>2</v>
      </c>
      <c r="G1614" s="1">
        <v>0</v>
      </c>
      <c r="H1614" s="1">
        <v>2</v>
      </c>
      <c r="I1614" s="1">
        <v>5</v>
      </c>
      <c r="J1614" s="1">
        <v>0</v>
      </c>
      <c r="K1614" s="6">
        <f>ROUNDUP(K696*最重要的表!$J$44,0)</f>
        <v>11122</v>
      </c>
      <c r="L1614" s="6">
        <f>ROUNDUP(L696*最重要的表!$J$44,0)</f>
        <v>1146</v>
      </c>
      <c r="M1614" s="6">
        <f>ROUNDUP(M696*最重要的表!$J$44,0)</f>
        <v>557</v>
      </c>
      <c r="N1614" s="6">
        <f>ROUNDUP(N696*最重要的表!$J$44,0)</f>
        <v>170</v>
      </c>
      <c r="O1614" s="6">
        <f>ROUNDUP(O696*最重要的表!$J$44,0)</f>
        <v>18</v>
      </c>
      <c r="P1614" s="6">
        <f>ROUNDUP(P696*最重要的表!$J$44,0)</f>
        <v>10</v>
      </c>
      <c r="Q1614" s="1">
        <f t="shared" si="129"/>
        <v>24552</v>
      </c>
      <c r="R1614" s="1">
        <f t="shared" si="130"/>
        <v>2568</v>
      </c>
      <c r="S1614" s="1">
        <f t="shared" si="131"/>
        <v>1347</v>
      </c>
      <c r="T1614" s="1">
        <v>350</v>
      </c>
      <c r="U1614" s="1">
        <v>0</v>
      </c>
      <c r="V1614" s="1">
        <v>43000</v>
      </c>
    </row>
    <row r="1615" spans="1:22" x14ac:dyDescent="0.25">
      <c r="A1615" s="1">
        <f t="shared" si="126"/>
        <v>61115</v>
      </c>
      <c r="B1615" s="1">
        <v>6</v>
      </c>
      <c r="C1615" s="1" t="s">
        <v>180</v>
      </c>
      <c r="D1615" s="1">
        <v>15</v>
      </c>
      <c r="E1615" s="1" t="s">
        <v>153</v>
      </c>
      <c r="F1615" s="1">
        <v>3</v>
      </c>
      <c r="G1615" s="1">
        <v>0</v>
      </c>
      <c r="H1615" s="1">
        <v>3</v>
      </c>
      <c r="I1615" s="1">
        <v>5</v>
      </c>
      <c r="J1615" s="1">
        <v>0</v>
      </c>
      <c r="K1615" s="6">
        <f>ROUNDUP(K697*最重要的表!$J$44,0)</f>
        <v>12310</v>
      </c>
      <c r="L1615" s="6">
        <f>ROUNDUP(L697*最重要的表!$J$44,0)</f>
        <v>1268</v>
      </c>
      <c r="M1615" s="6">
        <f>ROUNDUP(M697*最重要的表!$J$44,0)</f>
        <v>617</v>
      </c>
      <c r="N1615" s="6">
        <f>ROUNDUP(N697*最重要的表!$J$44,0)</f>
        <v>189</v>
      </c>
      <c r="O1615" s="6">
        <f>ROUNDUP(O697*最重要的表!$J$44,0)</f>
        <v>20</v>
      </c>
      <c r="P1615" s="6">
        <f>ROUNDUP(P697*最重要的表!$J$44,0)</f>
        <v>11</v>
      </c>
      <c r="Q1615" s="1">
        <f t="shared" si="129"/>
        <v>27241</v>
      </c>
      <c r="R1615" s="1">
        <f t="shared" si="130"/>
        <v>2848</v>
      </c>
      <c r="S1615" s="1">
        <f t="shared" si="131"/>
        <v>1486</v>
      </c>
      <c r="T1615" s="1">
        <v>600</v>
      </c>
      <c r="U1615" s="1">
        <v>0</v>
      </c>
      <c r="V1615" s="1">
        <v>67000</v>
      </c>
    </row>
    <row r="1616" spans="1:22" x14ac:dyDescent="0.25">
      <c r="A1616" s="1">
        <f t="shared" si="126"/>
        <v>61121</v>
      </c>
      <c r="B1616" s="1">
        <v>6</v>
      </c>
      <c r="C1616" s="1" t="s">
        <v>180</v>
      </c>
      <c r="D1616" s="1">
        <v>15</v>
      </c>
      <c r="E1616" s="1" t="s">
        <v>154</v>
      </c>
      <c r="F1616" s="1">
        <v>4</v>
      </c>
      <c r="G1616" s="1">
        <v>0</v>
      </c>
      <c r="H1616" s="1">
        <v>4</v>
      </c>
      <c r="I1616" s="1">
        <v>20</v>
      </c>
      <c r="J1616" s="1">
        <v>5</v>
      </c>
      <c r="K1616" s="6">
        <f>ROUNDUP(K698*最重要的表!$J$44,0)</f>
        <v>13499</v>
      </c>
      <c r="L1616" s="6">
        <f>ROUNDUP(L698*最重要的表!$J$44,0)</f>
        <v>1391</v>
      </c>
      <c r="M1616" s="6">
        <f>ROUNDUP(M698*最重要的表!$J$44,0)</f>
        <v>676</v>
      </c>
      <c r="N1616" s="6">
        <f>ROUNDUP(N698*最重要的表!$J$44,0)</f>
        <v>209</v>
      </c>
      <c r="O1616" s="6">
        <f>ROUNDUP(O698*最重要的表!$J$44,0)</f>
        <v>22</v>
      </c>
      <c r="P1616" s="6">
        <f>ROUNDUP(P698*最重要的表!$J$44,0)</f>
        <v>12</v>
      </c>
      <c r="Q1616" s="1">
        <f t="shared" si="129"/>
        <v>30010</v>
      </c>
      <c r="R1616" s="1">
        <f t="shared" si="130"/>
        <v>3129</v>
      </c>
      <c r="S1616" s="1">
        <f t="shared" si="131"/>
        <v>1624</v>
      </c>
      <c r="T1616" s="1">
        <v>1000</v>
      </c>
      <c r="U1616" s="1">
        <v>0</v>
      </c>
      <c r="V1616" s="1">
        <v>100000</v>
      </c>
    </row>
    <row r="1617" spans="1:22" x14ac:dyDescent="0.25">
      <c r="A1617" s="1">
        <f t="shared" si="126"/>
        <v>61122</v>
      </c>
      <c r="B1617" s="1">
        <v>6</v>
      </c>
      <c r="C1617" s="1" t="s">
        <v>180</v>
      </c>
      <c r="D1617" s="1">
        <v>15</v>
      </c>
      <c r="E1617" s="1" t="s">
        <v>44</v>
      </c>
      <c r="F1617" s="1">
        <v>5</v>
      </c>
      <c r="G1617" s="1">
        <v>1</v>
      </c>
      <c r="H1617" s="1">
        <v>0</v>
      </c>
      <c r="I1617" s="1">
        <v>20</v>
      </c>
      <c r="J1617" s="1">
        <v>5</v>
      </c>
      <c r="K1617" s="6">
        <f>ROUNDUP(K699*最重要的表!$J$44,0)</f>
        <v>16618</v>
      </c>
      <c r="L1617" s="6">
        <f>ROUNDUP(L699*最重要的表!$J$44,0)</f>
        <v>1712</v>
      </c>
      <c r="M1617" s="6">
        <f>ROUNDUP(M699*最重要的表!$J$44,0)</f>
        <v>832</v>
      </c>
      <c r="N1617" s="6">
        <f>ROUNDUP(N699*最重要的表!$J$44,0)</f>
        <v>248</v>
      </c>
      <c r="O1617" s="6">
        <f>ROUNDUP(O699*最重要的表!$J$44,0)</f>
        <v>26</v>
      </c>
      <c r="P1617" s="6">
        <f>ROUNDUP(P699*最重要的表!$J$44,0)</f>
        <v>14</v>
      </c>
      <c r="Q1617" s="6">
        <f t="shared" si="129"/>
        <v>36210</v>
      </c>
      <c r="R1617" s="7">
        <f t="shared" si="130"/>
        <v>3766</v>
      </c>
      <c r="S1617" s="8">
        <f t="shared" si="131"/>
        <v>1938</v>
      </c>
      <c r="T1617" s="6">
        <v>1500</v>
      </c>
      <c r="U1617" s="7">
        <v>0</v>
      </c>
      <c r="V1617" s="8">
        <v>140000</v>
      </c>
    </row>
    <row r="1618" spans="1:22" x14ac:dyDescent="0.25">
      <c r="A1618" s="1">
        <f t="shared" si="126"/>
        <v>61123</v>
      </c>
      <c r="B1618" s="1">
        <v>6</v>
      </c>
      <c r="C1618" s="1" t="s">
        <v>180</v>
      </c>
      <c r="D1618" s="1">
        <v>15</v>
      </c>
      <c r="E1618" s="1" t="s">
        <v>367</v>
      </c>
      <c r="F1618" s="1">
        <v>6</v>
      </c>
      <c r="G1618" s="1">
        <v>1</v>
      </c>
      <c r="H1618" s="1">
        <v>1</v>
      </c>
      <c r="I1618" s="1">
        <v>20</v>
      </c>
      <c r="J1618" s="1">
        <v>5</v>
      </c>
      <c r="K1618" s="6">
        <f>ROUNDUP(K700*最重要的表!$J$44,0)</f>
        <v>18371</v>
      </c>
      <c r="L1618" s="6">
        <f>ROUNDUP(L700*最重要的表!$J$44,0)</f>
        <v>1893</v>
      </c>
      <c r="M1618" s="6">
        <f>ROUNDUP(M700*最重要的表!$J$44,0)</f>
        <v>920</v>
      </c>
      <c r="N1618" s="6">
        <f>ROUNDUP(N700*最重要的表!$J$44,0)</f>
        <v>278</v>
      </c>
      <c r="O1618" s="6">
        <f>ROUNDUP(O700*最重要的表!$J$44,0)</f>
        <v>29</v>
      </c>
      <c r="P1618" s="6">
        <f>ROUNDUP(P700*最重要的表!$J$44,0)</f>
        <v>15</v>
      </c>
      <c r="Q1618" s="1">
        <f t="shared" si="129"/>
        <v>40333</v>
      </c>
      <c r="R1618" s="1">
        <f t="shared" si="130"/>
        <v>4184</v>
      </c>
      <c r="S1618" s="1">
        <f t="shared" si="131"/>
        <v>2105</v>
      </c>
      <c r="T1618" s="1">
        <v>2500</v>
      </c>
      <c r="U1618" s="1">
        <v>0</v>
      </c>
      <c r="V1618" s="1">
        <v>210000</v>
      </c>
    </row>
    <row r="1619" spans="1:22" x14ac:dyDescent="0.25">
      <c r="A1619" s="1">
        <f t="shared" si="126"/>
        <v>61124</v>
      </c>
      <c r="B1619" s="1">
        <v>6</v>
      </c>
      <c r="C1619" s="1" t="s">
        <v>180</v>
      </c>
      <c r="D1619" s="1">
        <v>15</v>
      </c>
      <c r="E1619" s="1" t="s">
        <v>108</v>
      </c>
      <c r="F1619" s="1">
        <v>7</v>
      </c>
      <c r="G1619" s="1">
        <v>1</v>
      </c>
      <c r="H1619" s="1">
        <v>2</v>
      </c>
      <c r="I1619" s="1">
        <v>20</v>
      </c>
      <c r="J1619" s="1">
        <v>5</v>
      </c>
      <c r="K1619" s="6">
        <f>ROUNDUP(K701*最重要的表!$J$44,0)</f>
        <v>20124</v>
      </c>
      <c r="L1619" s="6">
        <f>ROUNDUP(L701*最重要的表!$J$44,0)</f>
        <v>2073</v>
      </c>
      <c r="M1619" s="6">
        <f>ROUNDUP(M701*最重要的表!$J$44,0)</f>
        <v>1007</v>
      </c>
      <c r="N1619" s="6">
        <f>ROUNDUP(N701*最重要的表!$J$44,0)</f>
        <v>308</v>
      </c>
      <c r="O1619" s="6">
        <f>ROUNDUP(O701*最重要的表!$J$44,0)</f>
        <v>32</v>
      </c>
      <c r="P1619" s="6">
        <f>ROUNDUP(P701*最重要的表!$J$44,0)</f>
        <v>17</v>
      </c>
      <c r="Q1619" s="1">
        <f t="shared" si="129"/>
        <v>44456</v>
      </c>
      <c r="R1619" s="1">
        <f t="shared" si="130"/>
        <v>4601</v>
      </c>
      <c r="S1619" s="1">
        <f t="shared" si="131"/>
        <v>2350</v>
      </c>
      <c r="T1619" s="1">
        <v>3500</v>
      </c>
      <c r="U1619" s="1">
        <v>0</v>
      </c>
      <c r="V1619" s="1">
        <v>270000</v>
      </c>
    </row>
    <row r="1620" spans="1:22" x14ac:dyDescent="0.25">
      <c r="A1620" s="1">
        <f t="shared" si="126"/>
        <v>61125</v>
      </c>
      <c r="B1620" s="1">
        <v>6</v>
      </c>
      <c r="C1620" s="1" t="s">
        <v>180</v>
      </c>
      <c r="D1620" s="1">
        <v>15</v>
      </c>
      <c r="E1620" s="1" t="s">
        <v>109</v>
      </c>
      <c r="F1620" s="1">
        <v>8</v>
      </c>
      <c r="G1620" s="1">
        <v>1</v>
      </c>
      <c r="H1620" s="1">
        <v>3</v>
      </c>
      <c r="I1620" s="1">
        <v>20</v>
      </c>
      <c r="J1620" s="1">
        <v>5</v>
      </c>
      <c r="K1620" s="6">
        <f>ROUNDUP(K702*最重要的表!$J$44,0)</f>
        <v>21876</v>
      </c>
      <c r="L1620" s="6">
        <f>ROUNDUP(L702*最重要的表!$J$44,0)</f>
        <v>2254</v>
      </c>
      <c r="M1620" s="6">
        <f>ROUNDUP(M702*最重要的表!$J$44,0)</f>
        <v>1095</v>
      </c>
      <c r="N1620" s="6">
        <f>ROUNDUP(N702*最重要的表!$J$44,0)</f>
        <v>338</v>
      </c>
      <c r="O1620" s="6">
        <f>ROUNDUP(O702*最重要的表!$J$44,0)</f>
        <v>35</v>
      </c>
      <c r="P1620" s="6">
        <f>ROUNDUP(P702*最重要的表!$J$44,0)</f>
        <v>18</v>
      </c>
      <c r="Q1620" s="1">
        <f t="shared" si="129"/>
        <v>48578</v>
      </c>
      <c r="R1620" s="1">
        <f t="shared" si="130"/>
        <v>5019</v>
      </c>
      <c r="S1620" s="1">
        <f t="shared" si="131"/>
        <v>2517</v>
      </c>
      <c r="T1620" s="1">
        <v>5000</v>
      </c>
      <c r="U1620" s="1">
        <v>0</v>
      </c>
      <c r="V1620" s="1">
        <v>360000</v>
      </c>
    </row>
    <row r="1621" spans="1:22" x14ac:dyDescent="0.25">
      <c r="A1621" s="1">
        <f t="shared" si="126"/>
        <v>61131</v>
      </c>
      <c r="B1621" s="1">
        <v>6</v>
      </c>
      <c r="C1621" s="1" t="s">
        <v>180</v>
      </c>
      <c r="D1621" s="1">
        <v>15</v>
      </c>
      <c r="E1621" s="1" t="s">
        <v>149</v>
      </c>
      <c r="F1621" s="1">
        <v>9</v>
      </c>
      <c r="G1621" s="1">
        <v>1</v>
      </c>
      <c r="H1621" s="1">
        <v>4</v>
      </c>
      <c r="I1621" s="1">
        <v>30</v>
      </c>
      <c r="J1621" s="1">
        <v>15</v>
      </c>
      <c r="K1621" s="6">
        <f>ROUNDUP(K703*最重要的表!$J$44,0)</f>
        <v>23630</v>
      </c>
      <c r="L1621" s="6">
        <f>ROUNDUP(L703*最重要的表!$J$44,0)</f>
        <v>2434</v>
      </c>
      <c r="M1621" s="6">
        <f>ROUNDUP(M703*最重要的表!$J$44,0)</f>
        <v>1183</v>
      </c>
      <c r="N1621" s="6">
        <f>ROUNDUP(N703*最重要的表!$J$44,0)</f>
        <v>368</v>
      </c>
      <c r="O1621" s="6">
        <f>ROUNDUP(O703*最重要的表!$J$44,0)</f>
        <v>38</v>
      </c>
      <c r="P1621" s="6">
        <f>ROUNDUP(P703*最重要的表!$J$44,0)</f>
        <v>19</v>
      </c>
      <c r="Q1621" s="1">
        <f t="shared" si="129"/>
        <v>52702</v>
      </c>
      <c r="R1621" s="1">
        <f t="shared" si="130"/>
        <v>5436</v>
      </c>
      <c r="S1621" s="1">
        <f t="shared" si="131"/>
        <v>2684</v>
      </c>
      <c r="T1621" s="1">
        <v>6500</v>
      </c>
      <c r="U1621" s="1">
        <v>0</v>
      </c>
      <c r="V1621" s="1">
        <v>450000</v>
      </c>
    </row>
    <row r="1622" spans="1:22" x14ac:dyDescent="0.25">
      <c r="A1622" s="1">
        <f t="shared" si="126"/>
        <v>61132</v>
      </c>
      <c r="B1622" s="1">
        <v>6</v>
      </c>
      <c r="C1622" s="1" t="s">
        <v>180</v>
      </c>
      <c r="D1622" s="1">
        <v>15</v>
      </c>
      <c r="E1622" s="1" t="s">
        <v>45</v>
      </c>
      <c r="F1622" s="1">
        <v>10</v>
      </c>
      <c r="G1622" s="1">
        <v>2</v>
      </c>
      <c r="H1622" s="1">
        <v>0</v>
      </c>
      <c r="I1622" s="1">
        <v>30</v>
      </c>
      <c r="J1622" s="1">
        <v>15</v>
      </c>
      <c r="K1622" s="6">
        <f>ROUNDUP(K704*最重要的表!$J$44,0)</f>
        <v>28254</v>
      </c>
      <c r="L1622" s="6">
        <f>ROUNDUP(L704*最重要的表!$J$44,0)</f>
        <v>2911</v>
      </c>
      <c r="M1622" s="6">
        <f>ROUNDUP(M704*最重要的表!$J$44,0)</f>
        <v>1413</v>
      </c>
      <c r="N1622" s="6">
        <f>ROUNDUP(N704*最重要的表!$J$44,0)</f>
        <v>427</v>
      </c>
      <c r="O1622" s="6">
        <f>ROUNDUP(O704*最重要的表!$J$44,0)</f>
        <v>44</v>
      </c>
      <c r="P1622" s="6">
        <f>ROUNDUP(P704*最重要的表!$J$44,0)</f>
        <v>22</v>
      </c>
      <c r="Q1622" s="6">
        <f t="shared" si="129"/>
        <v>61987</v>
      </c>
      <c r="R1622" s="7">
        <f t="shared" si="130"/>
        <v>6387</v>
      </c>
      <c r="S1622" s="8">
        <f t="shared" si="131"/>
        <v>3151</v>
      </c>
      <c r="T1622" s="6">
        <v>7500</v>
      </c>
      <c r="U1622" s="7">
        <v>0</v>
      </c>
      <c r="V1622" s="8">
        <v>580000</v>
      </c>
    </row>
    <row r="1623" spans="1:22" x14ac:dyDescent="0.25">
      <c r="A1623" s="1">
        <f t="shared" si="126"/>
        <v>61133</v>
      </c>
      <c r="B1623" s="1">
        <v>6</v>
      </c>
      <c r="C1623" s="1" t="s">
        <v>180</v>
      </c>
      <c r="D1623" s="1">
        <v>15</v>
      </c>
      <c r="E1623" s="1" t="s">
        <v>368</v>
      </c>
      <c r="F1623" s="1">
        <v>11</v>
      </c>
      <c r="G1623" s="1">
        <v>2</v>
      </c>
      <c r="H1623" s="1">
        <v>1</v>
      </c>
      <c r="I1623" s="1">
        <v>30</v>
      </c>
      <c r="J1623" s="1">
        <v>15</v>
      </c>
      <c r="K1623" s="6">
        <f>ROUNDUP(K705*最重要的表!$J$44,0)</f>
        <v>30799</v>
      </c>
      <c r="L1623" s="6">
        <f>ROUNDUP(L705*最重要的表!$J$44,0)</f>
        <v>3173</v>
      </c>
      <c r="M1623" s="6">
        <f>ROUNDUP(M705*最重要的表!$J$44,0)</f>
        <v>1541</v>
      </c>
      <c r="N1623" s="6">
        <f>ROUNDUP(N705*最重要的表!$J$44,0)</f>
        <v>467</v>
      </c>
      <c r="O1623" s="6">
        <f>ROUNDUP(O705*最重要的表!$J$44,0)</f>
        <v>48</v>
      </c>
      <c r="P1623" s="6">
        <f>ROUNDUP(P705*最重要的表!$J$44,0)</f>
        <v>24</v>
      </c>
      <c r="Q1623" s="1">
        <f t="shared" si="129"/>
        <v>67692</v>
      </c>
      <c r="R1623" s="1">
        <f t="shared" si="130"/>
        <v>6965</v>
      </c>
      <c r="S1623" s="1">
        <f t="shared" si="131"/>
        <v>3437</v>
      </c>
      <c r="T1623" s="1">
        <v>8500</v>
      </c>
      <c r="U1623" s="1">
        <v>0</v>
      </c>
      <c r="V1623" s="1">
        <v>730000</v>
      </c>
    </row>
    <row r="1624" spans="1:22" x14ac:dyDescent="0.25">
      <c r="A1624" s="1">
        <f t="shared" si="126"/>
        <v>61134</v>
      </c>
      <c r="B1624" s="1">
        <v>6</v>
      </c>
      <c r="C1624" s="1" t="s">
        <v>180</v>
      </c>
      <c r="D1624" s="1">
        <v>15</v>
      </c>
      <c r="E1624" s="1" t="s">
        <v>110</v>
      </c>
      <c r="F1624" s="1">
        <v>12</v>
      </c>
      <c r="G1624" s="1">
        <v>2</v>
      </c>
      <c r="H1624" s="1">
        <v>2</v>
      </c>
      <c r="I1624" s="1">
        <v>30</v>
      </c>
      <c r="J1624" s="1">
        <v>15</v>
      </c>
      <c r="K1624" s="6">
        <f>ROUNDUP(K706*最重要的表!$J$44,0)</f>
        <v>33344</v>
      </c>
      <c r="L1624" s="6">
        <f>ROUNDUP(L706*最重要的表!$J$44,0)</f>
        <v>3435</v>
      </c>
      <c r="M1624" s="6">
        <f>ROUNDUP(M706*最重要的表!$J$44,0)</f>
        <v>1668</v>
      </c>
      <c r="N1624" s="6">
        <f>ROUNDUP(N706*最重要的表!$J$44,0)</f>
        <v>506</v>
      </c>
      <c r="O1624" s="6">
        <f>ROUNDUP(O706*最重要的表!$J$44,0)</f>
        <v>53</v>
      </c>
      <c r="P1624" s="6">
        <f>ROUNDUP(P706*最重要的表!$J$44,0)</f>
        <v>26</v>
      </c>
      <c r="Q1624" s="1">
        <f t="shared" si="129"/>
        <v>73318</v>
      </c>
      <c r="R1624" s="1">
        <f t="shared" si="130"/>
        <v>7622</v>
      </c>
      <c r="S1624" s="1">
        <f t="shared" si="131"/>
        <v>3722</v>
      </c>
      <c r="T1624" s="1">
        <v>9000</v>
      </c>
      <c r="U1624" s="1">
        <v>0</v>
      </c>
      <c r="V1624" s="1">
        <v>870000</v>
      </c>
    </row>
    <row r="1625" spans="1:22" x14ac:dyDescent="0.25">
      <c r="A1625" s="1">
        <f t="shared" si="126"/>
        <v>61135</v>
      </c>
      <c r="B1625" s="1">
        <v>6</v>
      </c>
      <c r="C1625" s="1" t="s">
        <v>180</v>
      </c>
      <c r="D1625" s="1">
        <v>15</v>
      </c>
      <c r="E1625" s="1" t="s">
        <v>111</v>
      </c>
      <c r="F1625" s="1">
        <v>13</v>
      </c>
      <c r="G1625" s="1">
        <v>2</v>
      </c>
      <c r="H1625" s="1">
        <v>3</v>
      </c>
      <c r="I1625" s="1">
        <v>30</v>
      </c>
      <c r="J1625" s="1">
        <v>15</v>
      </c>
      <c r="K1625" s="6">
        <f>ROUNDUP(K707*最重要的表!$J$44,0)</f>
        <v>35889</v>
      </c>
      <c r="L1625" s="6">
        <f>ROUNDUP(L707*最重要的表!$J$44,0)</f>
        <v>3697</v>
      </c>
      <c r="M1625" s="6">
        <f>ROUNDUP(M707*最重要的表!$J$44,0)</f>
        <v>1796</v>
      </c>
      <c r="N1625" s="6">
        <f>ROUNDUP(N707*最重要的表!$J$44,0)</f>
        <v>545</v>
      </c>
      <c r="O1625" s="6">
        <f>ROUNDUP(O707*最重要的表!$J$44,0)</f>
        <v>57</v>
      </c>
      <c r="P1625" s="6">
        <f>ROUNDUP(P707*最重要的表!$J$44,0)</f>
        <v>28</v>
      </c>
      <c r="Q1625" s="1">
        <f t="shared" si="129"/>
        <v>78944</v>
      </c>
      <c r="R1625" s="1">
        <f t="shared" si="130"/>
        <v>8200</v>
      </c>
      <c r="S1625" s="1">
        <f t="shared" si="131"/>
        <v>4008</v>
      </c>
      <c r="T1625" s="1">
        <v>10000</v>
      </c>
      <c r="U1625" s="1">
        <v>0</v>
      </c>
      <c r="V1625" s="1">
        <v>1050000</v>
      </c>
    </row>
    <row r="1626" spans="1:22" x14ac:dyDescent="0.25">
      <c r="A1626" s="1">
        <f t="shared" si="126"/>
        <v>61141</v>
      </c>
      <c r="B1626" s="1">
        <v>6</v>
      </c>
      <c r="C1626" s="1" t="s">
        <v>180</v>
      </c>
      <c r="D1626" s="1">
        <v>15</v>
      </c>
      <c r="E1626" s="1" t="s">
        <v>112</v>
      </c>
      <c r="F1626" s="1">
        <v>14</v>
      </c>
      <c r="G1626" s="1">
        <v>2</v>
      </c>
      <c r="H1626" s="1">
        <v>4</v>
      </c>
      <c r="I1626" s="1">
        <v>40</v>
      </c>
      <c r="J1626" s="1">
        <v>35</v>
      </c>
      <c r="K1626" s="6">
        <f>ROUNDUP(K708*最重要的表!$J$44,0)</f>
        <v>38434</v>
      </c>
      <c r="L1626" s="6">
        <f>ROUNDUP(L708*最重要的表!$J$44,0)</f>
        <v>3959</v>
      </c>
      <c r="M1626" s="6">
        <f>ROUNDUP(M708*最重要的表!$J$44,0)</f>
        <v>1922</v>
      </c>
      <c r="N1626" s="6">
        <f>ROUNDUP(N708*最重要的表!$J$44,0)</f>
        <v>585</v>
      </c>
      <c r="O1626" s="6">
        <f>ROUNDUP(O708*最重要的表!$J$44,0)</f>
        <v>61</v>
      </c>
      <c r="P1626" s="6">
        <f>ROUNDUP(P708*最重要的表!$J$44,0)</f>
        <v>30</v>
      </c>
      <c r="Q1626" s="1">
        <f t="shared" si="129"/>
        <v>84649</v>
      </c>
      <c r="R1626" s="1">
        <f t="shared" si="130"/>
        <v>8778</v>
      </c>
      <c r="S1626" s="1">
        <f t="shared" si="131"/>
        <v>4292</v>
      </c>
      <c r="T1626" s="1">
        <v>11500</v>
      </c>
      <c r="U1626" s="1">
        <v>0</v>
      </c>
      <c r="V1626" s="1">
        <v>1270000</v>
      </c>
    </row>
    <row r="1627" spans="1:22" x14ac:dyDescent="0.25">
      <c r="A1627" s="1">
        <f t="shared" si="126"/>
        <v>61142</v>
      </c>
      <c r="B1627" s="1">
        <v>6</v>
      </c>
      <c r="C1627" s="1" t="s">
        <v>180</v>
      </c>
      <c r="D1627" s="1">
        <v>15</v>
      </c>
      <c r="E1627" s="1" t="s">
        <v>46</v>
      </c>
      <c r="F1627" s="1">
        <v>15</v>
      </c>
      <c r="G1627" s="1">
        <v>3</v>
      </c>
      <c r="H1627" s="1">
        <v>0</v>
      </c>
      <c r="I1627" s="1">
        <v>40</v>
      </c>
      <c r="J1627" s="1">
        <v>35</v>
      </c>
      <c r="K1627" s="6">
        <f>ROUNDUP(K709*最重要的表!$J$44,0)</f>
        <v>45208</v>
      </c>
      <c r="L1627" s="6">
        <f>ROUNDUP(L709*最重要的表!$J$44,0)</f>
        <v>4657</v>
      </c>
      <c r="M1627" s="6">
        <f>ROUNDUP(M709*最重要的表!$J$44,0)</f>
        <v>2262</v>
      </c>
      <c r="N1627" s="6">
        <f>ROUNDUP(N709*最重要的表!$J$44,0)</f>
        <v>684</v>
      </c>
      <c r="O1627" s="6">
        <f>ROUNDUP(O709*最重要的表!$J$44,0)</f>
        <v>71</v>
      </c>
      <c r="P1627" s="6">
        <f>ROUNDUP(P709*最重要的表!$J$44,0)</f>
        <v>35</v>
      </c>
      <c r="Q1627" s="6">
        <f t="shared" si="129"/>
        <v>99244</v>
      </c>
      <c r="R1627" s="7">
        <f t="shared" si="130"/>
        <v>10266</v>
      </c>
      <c r="S1627" s="8">
        <f t="shared" si="131"/>
        <v>5027</v>
      </c>
      <c r="T1627" s="6">
        <v>13500</v>
      </c>
      <c r="U1627" s="7">
        <v>0</v>
      </c>
      <c r="V1627" s="8">
        <v>1500000</v>
      </c>
    </row>
    <row r="1628" spans="1:22" x14ac:dyDescent="0.25">
      <c r="A1628" s="1">
        <f t="shared" si="126"/>
        <v>61143</v>
      </c>
      <c r="B1628" s="1">
        <v>6</v>
      </c>
      <c r="C1628" s="1" t="s">
        <v>180</v>
      </c>
      <c r="D1628" s="1">
        <v>15</v>
      </c>
      <c r="E1628" s="1" t="s">
        <v>196</v>
      </c>
      <c r="F1628" s="1">
        <v>16</v>
      </c>
      <c r="G1628" s="1">
        <v>3</v>
      </c>
      <c r="H1628" s="1">
        <v>1</v>
      </c>
      <c r="I1628" s="1">
        <v>40</v>
      </c>
      <c r="J1628" s="1">
        <v>35</v>
      </c>
      <c r="K1628" s="6">
        <f>ROUNDUP(K710*最重要的表!$J$44,0)</f>
        <v>47772</v>
      </c>
      <c r="L1628" s="6">
        <f>ROUNDUP(L710*最重要的表!$J$44,0)</f>
        <v>4921</v>
      </c>
      <c r="M1628" s="6">
        <f>ROUNDUP(M710*最重要的表!$J$44,0)</f>
        <v>2389</v>
      </c>
      <c r="N1628" s="6">
        <f>ROUNDUP(N710*最重要的表!$J$44,0)</f>
        <v>734</v>
      </c>
      <c r="O1628" s="6">
        <f>ROUNDUP(O710*最重要的表!$J$44,0)</f>
        <v>76</v>
      </c>
      <c r="P1628" s="6">
        <f>ROUNDUP(P710*最重要的表!$J$44,0)</f>
        <v>37</v>
      </c>
      <c r="Q1628" s="1">
        <f t="shared" si="129"/>
        <v>105758</v>
      </c>
      <c r="R1628" s="1">
        <f t="shared" si="130"/>
        <v>10925</v>
      </c>
      <c r="S1628" s="1">
        <f t="shared" si="131"/>
        <v>5312</v>
      </c>
      <c r="T1628" s="1">
        <v>15000</v>
      </c>
      <c r="U1628" s="1">
        <v>0</v>
      </c>
      <c r="V1628" s="1">
        <v>1760000</v>
      </c>
    </row>
    <row r="1629" spans="1:22" x14ac:dyDescent="0.25">
      <c r="A1629" s="1">
        <f t="shared" si="126"/>
        <v>61144</v>
      </c>
      <c r="B1629" s="1">
        <v>6</v>
      </c>
      <c r="C1629" s="1" t="s">
        <v>180</v>
      </c>
      <c r="D1629" s="1">
        <v>15</v>
      </c>
      <c r="E1629" s="1" t="s">
        <v>197</v>
      </c>
      <c r="F1629" s="1">
        <v>17</v>
      </c>
      <c r="G1629" s="1">
        <v>3</v>
      </c>
      <c r="H1629" s="1">
        <v>2</v>
      </c>
      <c r="I1629" s="1">
        <v>40</v>
      </c>
      <c r="J1629" s="1">
        <v>35</v>
      </c>
      <c r="K1629" s="6">
        <f>ROUNDUP(K711*最重要的表!$J$44,0)</f>
        <v>50337</v>
      </c>
      <c r="L1629" s="6">
        <f>ROUNDUP(L711*最重要的表!$J$44,0)</f>
        <v>5185</v>
      </c>
      <c r="M1629" s="6">
        <f>ROUNDUP(M711*最重要的表!$J$44,0)</f>
        <v>2518</v>
      </c>
      <c r="N1629" s="6">
        <f>ROUNDUP(N711*最重要的表!$J$44,0)</f>
        <v>783</v>
      </c>
      <c r="O1629" s="6">
        <f>ROUNDUP(O711*最重要的表!$J$44,0)</f>
        <v>81</v>
      </c>
      <c r="P1629" s="6">
        <f>ROUNDUP(P711*最重要的表!$J$44,0)</f>
        <v>40</v>
      </c>
      <c r="Q1629" s="1">
        <f t="shared" si="129"/>
        <v>112194</v>
      </c>
      <c r="R1629" s="1">
        <f t="shared" si="130"/>
        <v>11584</v>
      </c>
      <c r="S1629" s="1">
        <f t="shared" si="131"/>
        <v>5678</v>
      </c>
      <c r="T1629" s="1">
        <v>17000</v>
      </c>
      <c r="U1629" s="1">
        <v>0</v>
      </c>
      <c r="V1629" s="1">
        <v>2000000</v>
      </c>
    </row>
    <row r="1630" spans="1:22" x14ac:dyDescent="0.25">
      <c r="A1630" s="1">
        <f t="shared" si="126"/>
        <v>61145</v>
      </c>
      <c r="B1630" s="1">
        <v>6</v>
      </c>
      <c r="C1630" s="1" t="s">
        <v>180</v>
      </c>
      <c r="D1630" s="1">
        <v>15</v>
      </c>
      <c r="E1630" s="1" t="s">
        <v>198</v>
      </c>
      <c r="F1630" s="1">
        <v>18</v>
      </c>
      <c r="G1630" s="1">
        <v>3</v>
      </c>
      <c r="H1630" s="1">
        <v>3</v>
      </c>
      <c r="I1630" s="1">
        <v>40</v>
      </c>
      <c r="J1630" s="1">
        <v>35</v>
      </c>
      <c r="K1630" s="6">
        <f>ROUNDUP(K712*最重要的表!$J$44,0)</f>
        <v>52903</v>
      </c>
      <c r="L1630" s="6">
        <f>ROUNDUP(L712*最重要的表!$J$44,0)</f>
        <v>5449</v>
      </c>
      <c r="M1630" s="6">
        <f>ROUNDUP(M712*最重要的表!$J$44,0)</f>
        <v>2646</v>
      </c>
      <c r="N1630" s="6">
        <f>ROUNDUP(N712*最重要的表!$J$44,0)</f>
        <v>833</v>
      </c>
      <c r="O1630" s="6">
        <f>ROUNDUP(O712*最重要的表!$J$44,0)</f>
        <v>86</v>
      </c>
      <c r="P1630" s="6">
        <f>ROUNDUP(P712*最重要的表!$J$44,0)</f>
        <v>42</v>
      </c>
      <c r="Q1630" s="1">
        <f t="shared" si="129"/>
        <v>118710</v>
      </c>
      <c r="R1630" s="1">
        <f t="shared" si="130"/>
        <v>12243</v>
      </c>
      <c r="S1630" s="1">
        <f t="shared" si="131"/>
        <v>5964</v>
      </c>
      <c r="T1630" s="1">
        <v>18500</v>
      </c>
      <c r="U1630" s="1">
        <v>0</v>
      </c>
      <c r="V1630" s="1">
        <v>2300000</v>
      </c>
    </row>
    <row r="1631" spans="1:22" x14ac:dyDescent="0.25">
      <c r="A1631" s="1">
        <f t="shared" ref="A1631:A1694" si="175">A1626+10</f>
        <v>61151</v>
      </c>
      <c r="B1631" s="1">
        <v>6</v>
      </c>
      <c r="C1631" s="1" t="s">
        <v>180</v>
      </c>
      <c r="D1631" s="1">
        <v>15</v>
      </c>
      <c r="E1631" s="1" t="s">
        <v>199</v>
      </c>
      <c r="F1631" s="1">
        <v>19</v>
      </c>
      <c r="G1631" s="1">
        <v>3</v>
      </c>
      <c r="H1631" s="1">
        <v>4</v>
      </c>
      <c r="I1631" s="1">
        <v>50</v>
      </c>
      <c r="J1631" s="1">
        <v>45</v>
      </c>
      <c r="K1631" s="6">
        <f>ROUNDUP(K713*最重要的表!$J$44,0)</f>
        <v>55467</v>
      </c>
      <c r="L1631" s="6">
        <f>ROUNDUP(L713*最重要的表!$J$44,0)</f>
        <v>5714</v>
      </c>
      <c r="M1631" s="6">
        <f>ROUNDUP(M713*最重要的表!$J$44,0)</f>
        <v>2774</v>
      </c>
      <c r="N1631" s="6">
        <f>ROUNDUP(N713*最重要的表!$J$44,0)</f>
        <v>883</v>
      </c>
      <c r="O1631" s="6">
        <f>ROUNDUP(O713*最重要的表!$J$44,0)</f>
        <v>91</v>
      </c>
      <c r="P1631" s="6">
        <f>ROUNDUP(P713*最重要的表!$J$44,0)</f>
        <v>45</v>
      </c>
      <c r="Q1631" s="1">
        <f t="shared" si="129"/>
        <v>125224</v>
      </c>
      <c r="R1631" s="1">
        <f t="shared" si="130"/>
        <v>12903</v>
      </c>
      <c r="S1631" s="1">
        <f t="shared" si="131"/>
        <v>6329</v>
      </c>
      <c r="T1631" s="1">
        <v>21000</v>
      </c>
      <c r="U1631" s="1">
        <v>0</v>
      </c>
      <c r="V1631" s="1">
        <v>2600000</v>
      </c>
    </row>
    <row r="1632" spans="1:22" x14ac:dyDescent="0.25">
      <c r="A1632" s="1">
        <f t="shared" si="175"/>
        <v>61152</v>
      </c>
      <c r="B1632" s="1">
        <v>6</v>
      </c>
      <c r="C1632" s="1" t="s">
        <v>180</v>
      </c>
      <c r="D1632" s="1">
        <v>15</v>
      </c>
      <c r="E1632" s="1" t="s">
        <v>200</v>
      </c>
      <c r="F1632" s="1">
        <v>20</v>
      </c>
      <c r="G1632" s="1">
        <v>4</v>
      </c>
      <c r="H1632" s="1">
        <v>0</v>
      </c>
      <c r="I1632" s="1">
        <v>50</v>
      </c>
      <c r="J1632" s="1">
        <v>45</v>
      </c>
      <c r="K1632" s="6">
        <f>ROUNDUP(K714*最重要的表!$J$44,0)</f>
        <v>62281</v>
      </c>
      <c r="L1632" s="6">
        <f>ROUNDUP(L714*最重要的表!$J$44,0)</f>
        <v>6415</v>
      </c>
      <c r="M1632" s="6">
        <f>ROUNDUP(M714*最重要的表!$J$44,0)</f>
        <v>3115</v>
      </c>
      <c r="N1632" s="6">
        <f>ROUNDUP(N714*最重要的表!$J$44,0)</f>
        <v>952</v>
      </c>
      <c r="O1632" s="6">
        <f>ROUNDUP(O714*最重要的表!$J$44,0)</f>
        <v>98</v>
      </c>
      <c r="P1632" s="6">
        <f>ROUNDUP(P714*最重要的表!$J$44,0)</f>
        <v>48</v>
      </c>
      <c r="Q1632" s="6">
        <f t="shared" ref="Q1632:Q1695" si="176">K1632+N1632*79</f>
        <v>137489</v>
      </c>
      <c r="R1632" s="7">
        <f t="shared" ref="R1632:R1695" si="177">L1632+O1632*79</f>
        <v>14157</v>
      </c>
      <c r="S1632" s="8">
        <f t="shared" ref="S1632:S1695" si="178">M1632+P1632*79</f>
        <v>6907</v>
      </c>
      <c r="T1632" s="6">
        <v>23500</v>
      </c>
      <c r="U1632" s="7">
        <v>0</v>
      </c>
      <c r="V1632" s="8">
        <v>2900000</v>
      </c>
    </row>
    <row r="1633" spans="1:22" x14ac:dyDescent="0.25">
      <c r="A1633" s="1">
        <f t="shared" si="175"/>
        <v>61153</v>
      </c>
      <c r="B1633" s="1">
        <v>6</v>
      </c>
      <c r="C1633" s="1" t="s">
        <v>180</v>
      </c>
      <c r="D1633" s="1">
        <v>15</v>
      </c>
      <c r="E1633" s="1" t="s">
        <v>201</v>
      </c>
      <c r="F1633" s="1">
        <v>21</v>
      </c>
      <c r="G1633" s="1">
        <v>4</v>
      </c>
      <c r="H1633" s="1">
        <v>1</v>
      </c>
      <c r="I1633" s="1">
        <v>50</v>
      </c>
      <c r="J1633" s="1">
        <v>45</v>
      </c>
      <c r="K1633" s="6">
        <f>ROUNDUP(K715*最重要的表!$J$44,0)</f>
        <v>65370</v>
      </c>
      <c r="L1633" s="6">
        <f>ROUNDUP(L715*最重要的表!$J$44,0)</f>
        <v>6734</v>
      </c>
      <c r="M1633" s="6">
        <f>ROUNDUP(M715*最重要的表!$J$44,0)</f>
        <v>3270</v>
      </c>
      <c r="N1633" s="6">
        <f>ROUNDUP(N715*最重要的表!$J$44,0)</f>
        <v>1001</v>
      </c>
      <c r="O1633" s="6">
        <f>ROUNDUP(O715*最重要的表!$J$44,0)</f>
        <v>104</v>
      </c>
      <c r="P1633" s="6">
        <f>ROUNDUP(P715*最重要的表!$J$44,0)</f>
        <v>51</v>
      </c>
      <c r="Q1633" s="1">
        <f t="shared" si="176"/>
        <v>144449</v>
      </c>
      <c r="R1633" s="1">
        <f t="shared" si="177"/>
        <v>14950</v>
      </c>
      <c r="S1633" s="1">
        <f t="shared" si="178"/>
        <v>7299</v>
      </c>
      <c r="T1633" s="1">
        <v>26000</v>
      </c>
      <c r="U1633" s="1">
        <v>0</v>
      </c>
      <c r="V1633" s="1">
        <v>3200000</v>
      </c>
    </row>
    <row r="1634" spans="1:22" x14ac:dyDescent="0.25">
      <c r="A1634" s="1">
        <f t="shared" si="175"/>
        <v>61154</v>
      </c>
      <c r="B1634" s="1">
        <v>6</v>
      </c>
      <c r="C1634" s="1" t="s">
        <v>180</v>
      </c>
      <c r="D1634" s="1">
        <v>15</v>
      </c>
      <c r="E1634" s="1" t="s">
        <v>202</v>
      </c>
      <c r="F1634" s="1">
        <v>22</v>
      </c>
      <c r="G1634" s="1">
        <v>4</v>
      </c>
      <c r="H1634" s="1">
        <v>2</v>
      </c>
      <c r="I1634" s="1">
        <v>50</v>
      </c>
      <c r="J1634" s="1">
        <v>45</v>
      </c>
      <c r="K1634" s="6">
        <f>ROUNDUP(K716*最重要的表!$J$44,0)</f>
        <v>68460</v>
      </c>
      <c r="L1634" s="6">
        <f>ROUNDUP(L716*最重要的表!$J$44,0)</f>
        <v>7052</v>
      </c>
      <c r="M1634" s="6">
        <f>ROUNDUP(M716*最重要的表!$J$44,0)</f>
        <v>3424</v>
      </c>
      <c r="N1634" s="6">
        <f>ROUNDUP(N716*最重要的表!$J$44,0)</f>
        <v>1051</v>
      </c>
      <c r="O1634" s="6">
        <f>ROUNDUP(O716*最重要的表!$J$44,0)</f>
        <v>109</v>
      </c>
      <c r="P1634" s="6">
        <f>ROUNDUP(P716*最重要的表!$J$44,0)</f>
        <v>54</v>
      </c>
      <c r="Q1634" s="1">
        <f t="shared" si="176"/>
        <v>151489</v>
      </c>
      <c r="R1634" s="1">
        <f t="shared" si="177"/>
        <v>15663</v>
      </c>
      <c r="S1634" s="1">
        <f t="shared" si="178"/>
        <v>7690</v>
      </c>
      <c r="T1634" s="1">
        <v>28500</v>
      </c>
      <c r="U1634" s="1">
        <v>0</v>
      </c>
      <c r="V1634" s="1">
        <v>3600000</v>
      </c>
    </row>
    <row r="1635" spans="1:22" x14ac:dyDescent="0.25">
      <c r="A1635" s="1">
        <f t="shared" si="175"/>
        <v>61155</v>
      </c>
      <c r="B1635" s="1">
        <v>6</v>
      </c>
      <c r="C1635" s="1" t="s">
        <v>180</v>
      </c>
      <c r="D1635" s="1">
        <v>15</v>
      </c>
      <c r="E1635" s="1" t="s">
        <v>203</v>
      </c>
      <c r="F1635" s="1">
        <v>23</v>
      </c>
      <c r="G1635" s="1">
        <v>4</v>
      </c>
      <c r="H1635" s="1">
        <v>3</v>
      </c>
      <c r="I1635" s="1">
        <v>50</v>
      </c>
      <c r="J1635" s="1">
        <v>45</v>
      </c>
      <c r="K1635" s="6">
        <f>ROUNDUP(K717*最重要的表!$J$44,0)</f>
        <v>71549</v>
      </c>
      <c r="L1635" s="6">
        <f>ROUNDUP(L717*最重要的表!$J$44,0)</f>
        <v>7370</v>
      </c>
      <c r="M1635" s="6">
        <f>ROUNDUP(M717*最重要的表!$J$44,0)</f>
        <v>3579</v>
      </c>
      <c r="N1635" s="6">
        <f>ROUNDUP(N717*最重要的表!$J$44,0)</f>
        <v>1100</v>
      </c>
      <c r="O1635" s="6">
        <f>ROUNDUP(O717*最重要的表!$J$44,0)</f>
        <v>114</v>
      </c>
      <c r="P1635" s="6">
        <f>ROUNDUP(P717*最重要的表!$J$44,0)</f>
        <v>56</v>
      </c>
      <c r="Q1635" s="1">
        <f t="shared" si="176"/>
        <v>158449</v>
      </c>
      <c r="R1635" s="1">
        <f t="shared" si="177"/>
        <v>16376</v>
      </c>
      <c r="S1635" s="1">
        <f t="shared" si="178"/>
        <v>8003</v>
      </c>
      <c r="T1635" s="1">
        <v>31000</v>
      </c>
      <c r="U1635" s="1">
        <v>0</v>
      </c>
      <c r="V1635" s="1">
        <v>4000000</v>
      </c>
    </row>
    <row r="1636" spans="1:22" x14ac:dyDescent="0.25">
      <c r="A1636" s="1">
        <f t="shared" si="175"/>
        <v>61161</v>
      </c>
      <c r="B1636" s="1">
        <v>6</v>
      </c>
      <c r="C1636" s="1" t="s">
        <v>180</v>
      </c>
      <c r="D1636" s="1">
        <v>15</v>
      </c>
      <c r="E1636" s="1" t="s">
        <v>204</v>
      </c>
      <c r="F1636" s="1">
        <v>24</v>
      </c>
      <c r="G1636" s="1">
        <v>4</v>
      </c>
      <c r="H1636" s="1">
        <v>4</v>
      </c>
      <c r="I1636" s="1">
        <v>60</v>
      </c>
      <c r="J1636" s="1">
        <v>55</v>
      </c>
      <c r="K1636" s="6">
        <f>ROUNDUP(K718*最重要的表!$J$44,0)</f>
        <v>74639</v>
      </c>
      <c r="L1636" s="6">
        <f>ROUNDUP(L718*最重要的表!$J$44,0)</f>
        <v>7688</v>
      </c>
      <c r="M1636" s="6">
        <f>ROUNDUP(M718*最重要的表!$J$44,0)</f>
        <v>3733</v>
      </c>
      <c r="N1636" s="6">
        <f>ROUNDUP(N718*最重要的表!$J$44,0)</f>
        <v>1150</v>
      </c>
      <c r="O1636" s="6">
        <f>ROUNDUP(O718*最重要的表!$J$44,0)</f>
        <v>119</v>
      </c>
      <c r="P1636" s="6">
        <f>ROUNDUP(P718*最重要的表!$J$44,0)</f>
        <v>59</v>
      </c>
      <c r="Q1636" s="1">
        <f t="shared" si="176"/>
        <v>165489</v>
      </c>
      <c r="R1636" s="1">
        <f t="shared" si="177"/>
        <v>17089</v>
      </c>
      <c r="S1636" s="1">
        <f t="shared" si="178"/>
        <v>8394</v>
      </c>
      <c r="T1636" s="1">
        <v>33500</v>
      </c>
      <c r="U1636" s="1">
        <v>0</v>
      </c>
      <c r="V1636" s="1">
        <v>4400000</v>
      </c>
    </row>
    <row r="1637" spans="1:22" x14ac:dyDescent="0.25">
      <c r="A1637" s="1">
        <f t="shared" si="175"/>
        <v>61162</v>
      </c>
      <c r="B1637" s="1">
        <v>6</v>
      </c>
      <c r="C1637" s="1" t="s">
        <v>180</v>
      </c>
      <c r="D1637" s="1">
        <v>15</v>
      </c>
      <c r="E1637" s="1" t="s">
        <v>205</v>
      </c>
      <c r="F1637" s="1">
        <v>25</v>
      </c>
      <c r="G1637" s="1">
        <v>5</v>
      </c>
      <c r="H1637" s="1">
        <v>0</v>
      </c>
      <c r="I1637" s="1">
        <v>60</v>
      </c>
      <c r="J1637" s="1">
        <v>55</v>
      </c>
      <c r="K1637" s="6">
        <f>ROUNDUP(K719*最重要的表!$J$44,0)</f>
        <v>82839</v>
      </c>
      <c r="L1637" s="6">
        <f>ROUNDUP(L719*最重要的表!$J$44,0)</f>
        <v>8533</v>
      </c>
      <c r="M1637" s="6">
        <f>ROUNDUP(M719*最重要的表!$J$44,0)</f>
        <v>4143</v>
      </c>
      <c r="N1637" s="6">
        <f>ROUNDUP(N719*最重要的表!$J$44,0)</f>
        <v>1268</v>
      </c>
      <c r="O1637" s="6">
        <f>ROUNDUP(O719*最重要的表!$J$44,0)</f>
        <v>131</v>
      </c>
      <c r="P1637" s="6">
        <f>ROUNDUP(P719*最重要的表!$J$44,0)</f>
        <v>65</v>
      </c>
      <c r="Q1637" s="6">
        <f t="shared" si="176"/>
        <v>183011</v>
      </c>
      <c r="R1637" s="7">
        <f t="shared" si="177"/>
        <v>18882</v>
      </c>
      <c r="S1637" s="8">
        <f t="shared" si="178"/>
        <v>9278</v>
      </c>
      <c r="T1637" s="6">
        <v>36000</v>
      </c>
      <c r="U1637" s="7">
        <v>0</v>
      </c>
      <c r="V1637" s="8">
        <v>4800000</v>
      </c>
    </row>
    <row r="1638" spans="1:22" x14ac:dyDescent="0.25">
      <c r="A1638" s="1">
        <f t="shared" si="175"/>
        <v>61163</v>
      </c>
      <c r="B1638" s="1">
        <v>6</v>
      </c>
      <c r="C1638" s="1" t="s">
        <v>180</v>
      </c>
      <c r="D1638" s="1">
        <v>15</v>
      </c>
      <c r="E1638" s="1" t="s">
        <v>206</v>
      </c>
      <c r="F1638" s="1">
        <v>26</v>
      </c>
      <c r="G1638" s="1">
        <v>5</v>
      </c>
      <c r="H1638" s="1">
        <v>1</v>
      </c>
      <c r="I1638" s="1">
        <v>60</v>
      </c>
      <c r="J1638" s="1">
        <v>55</v>
      </c>
      <c r="K1638" s="6">
        <f>ROUNDUP(K720*最重要的表!$J$44,0)</f>
        <v>86948</v>
      </c>
      <c r="L1638" s="6">
        <f>ROUNDUP(L720*最重要的表!$J$44,0)</f>
        <v>8956</v>
      </c>
      <c r="M1638" s="6">
        <f>ROUNDUP(M720*最重要的表!$J$44,0)</f>
        <v>4349</v>
      </c>
      <c r="N1638" s="6">
        <f>ROUNDUP(N720*最重要的表!$J$44,0)</f>
        <v>1338</v>
      </c>
      <c r="O1638" s="6">
        <f>ROUNDUP(O720*最重要的表!$J$44,0)</f>
        <v>138</v>
      </c>
      <c r="P1638" s="6">
        <f>ROUNDUP(P720*最重要的表!$J$44,0)</f>
        <v>68</v>
      </c>
      <c r="Q1638" s="1">
        <f t="shared" si="176"/>
        <v>192650</v>
      </c>
      <c r="R1638" s="1">
        <f t="shared" si="177"/>
        <v>19858</v>
      </c>
      <c r="S1638" s="1">
        <f t="shared" si="178"/>
        <v>9721</v>
      </c>
      <c r="T1638" s="1">
        <v>39000</v>
      </c>
      <c r="U1638" s="1">
        <v>0</v>
      </c>
      <c r="V1638" s="1">
        <v>5200000</v>
      </c>
    </row>
    <row r="1639" spans="1:22" x14ac:dyDescent="0.25">
      <c r="A1639" s="1">
        <f t="shared" si="175"/>
        <v>61164</v>
      </c>
      <c r="B1639" s="1">
        <v>6</v>
      </c>
      <c r="C1639" s="1" t="s">
        <v>180</v>
      </c>
      <c r="D1639" s="1">
        <v>15</v>
      </c>
      <c r="E1639" s="1" t="s">
        <v>207</v>
      </c>
      <c r="F1639" s="1">
        <v>27</v>
      </c>
      <c r="G1639" s="1">
        <v>5</v>
      </c>
      <c r="H1639" s="1">
        <v>2</v>
      </c>
      <c r="I1639" s="1">
        <v>60</v>
      </c>
      <c r="J1639" s="1">
        <v>55</v>
      </c>
      <c r="K1639" s="6">
        <f>ROUNDUP(K721*最重要的表!$J$44,0)</f>
        <v>91058</v>
      </c>
      <c r="L1639" s="6">
        <f>ROUNDUP(L721*最重要的表!$J$44,0)</f>
        <v>9379</v>
      </c>
      <c r="M1639" s="6">
        <f>ROUNDUP(M721*最重要的表!$J$44,0)</f>
        <v>4554</v>
      </c>
      <c r="N1639" s="6">
        <f>ROUNDUP(N721*最重要的表!$J$44,0)</f>
        <v>1407</v>
      </c>
      <c r="O1639" s="6">
        <f>ROUNDUP(O721*最重要的表!$J$44,0)</f>
        <v>145</v>
      </c>
      <c r="P1639" s="6">
        <f>ROUNDUP(P721*最重要的表!$J$44,0)</f>
        <v>71</v>
      </c>
      <c r="Q1639" s="1">
        <f t="shared" si="176"/>
        <v>202211</v>
      </c>
      <c r="R1639" s="1">
        <f t="shared" si="177"/>
        <v>20834</v>
      </c>
      <c r="S1639" s="1">
        <f t="shared" si="178"/>
        <v>10163</v>
      </c>
      <c r="T1639" s="1">
        <v>42000</v>
      </c>
      <c r="U1639" s="1">
        <v>0</v>
      </c>
      <c r="V1639" s="1">
        <v>5600000</v>
      </c>
    </row>
    <row r="1640" spans="1:22" x14ac:dyDescent="0.25">
      <c r="A1640" s="1">
        <f t="shared" si="175"/>
        <v>61165</v>
      </c>
      <c r="B1640" s="1">
        <v>6</v>
      </c>
      <c r="C1640" s="1" t="s">
        <v>180</v>
      </c>
      <c r="D1640" s="1">
        <v>15</v>
      </c>
      <c r="E1640" s="1" t="s">
        <v>208</v>
      </c>
      <c r="F1640" s="1">
        <v>28</v>
      </c>
      <c r="G1640" s="1">
        <v>5</v>
      </c>
      <c r="H1640" s="1">
        <v>3</v>
      </c>
      <c r="I1640" s="1">
        <v>60</v>
      </c>
      <c r="J1640" s="1">
        <v>55</v>
      </c>
      <c r="K1640" s="6">
        <f>ROUNDUP(K722*最重要的表!$J$44,0)</f>
        <v>95168</v>
      </c>
      <c r="L1640" s="6">
        <f>ROUNDUP(L722*最重要的表!$J$44,0)</f>
        <v>9803</v>
      </c>
      <c r="M1640" s="6">
        <f>ROUNDUP(M722*最重要的表!$J$44,0)</f>
        <v>4760</v>
      </c>
      <c r="N1640" s="6">
        <f>ROUNDUP(N722*最重要的表!$J$44,0)</f>
        <v>1476</v>
      </c>
      <c r="O1640" s="6">
        <f>ROUNDUP(O722*最重要的表!$J$44,0)</f>
        <v>152</v>
      </c>
      <c r="P1640" s="6">
        <f>ROUNDUP(P722*最重要的表!$J$44,0)</f>
        <v>75</v>
      </c>
      <c r="Q1640" s="1">
        <f t="shared" si="176"/>
        <v>211772</v>
      </c>
      <c r="R1640" s="1">
        <f t="shared" si="177"/>
        <v>21811</v>
      </c>
      <c r="S1640" s="1">
        <f t="shared" si="178"/>
        <v>10685</v>
      </c>
      <c r="T1640" s="1">
        <v>45000</v>
      </c>
      <c r="U1640" s="1">
        <v>0</v>
      </c>
      <c r="V1640" s="1">
        <v>6000000</v>
      </c>
    </row>
    <row r="1641" spans="1:22" x14ac:dyDescent="0.25">
      <c r="A1641" s="1">
        <f t="shared" si="175"/>
        <v>61171</v>
      </c>
      <c r="B1641" s="1">
        <v>6</v>
      </c>
      <c r="C1641" s="1" t="s">
        <v>180</v>
      </c>
      <c r="D1641" s="1">
        <v>15</v>
      </c>
      <c r="E1641" s="1" t="s">
        <v>209</v>
      </c>
      <c r="F1641" s="1">
        <v>29</v>
      </c>
      <c r="G1641" s="1">
        <v>5</v>
      </c>
      <c r="H1641" s="1">
        <v>4</v>
      </c>
      <c r="I1641" s="1">
        <v>70</v>
      </c>
      <c r="J1641" s="1">
        <v>65</v>
      </c>
      <c r="K1641" s="6">
        <f>ROUNDUP(K723*最重要的表!$J$44,0)</f>
        <v>99278</v>
      </c>
      <c r="L1641" s="6">
        <f>ROUNDUP(L723*最重要的表!$J$44,0)</f>
        <v>10226</v>
      </c>
      <c r="M1641" s="6">
        <f>ROUNDUP(M723*最重要的表!$J$44,0)</f>
        <v>4965</v>
      </c>
      <c r="N1641" s="6">
        <f>ROUNDUP(N723*最重要的表!$J$44,0)</f>
        <v>1546</v>
      </c>
      <c r="O1641" s="6">
        <f>ROUNDUP(O723*最重要的表!$J$44,0)</f>
        <v>160</v>
      </c>
      <c r="P1641" s="6">
        <f>ROUNDUP(P723*最重要的表!$J$44,0)</f>
        <v>78</v>
      </c>
      <c r="Q1641" s="1">
        <f t="shared" si="176"/>
        <v>221412</v>
      </c>
      <c r="R1641" s="1">
        <f t="shared" si="177"/>
        <v>22866</v>
      </c>
      <c r="S1641" s="1">
        <f t="shared" si="178"/>
        <v>11127</v>
      </c>
      <c r="T1641" s="1">
        <v>48000</v>
      </c>
      <c r="U1641" s="1">
        <v>0</v>
      </c>
      <c r="V1641" s="1">
        <v>6400000</v>
      </c>
    </row>
    <row r="1642" spans="1:22" x14ac:dyDescent="0.25">
      <c r="A1642" s="1">
        <f t="shared" si="175"/>
        <v>61172</v>
      </c>
      <c r="B1642" s="1">
        <v>6</v>
      </c>
      <c r="C1642" s="1" t="s">
        <v>180</v>
      </c>
      <c r="D1642" s="1">
        <v>15</v>
      </c>
      <c r="E1642" s="1" t="s">
        <v>395</v>
      </c>
      <c r="F1642" s="1">
        <v>30</v>
      </c>
      <c r="G1642" s="1">
        <v>6</v>
      </c>
      <c r="H1642" s="1">
        <v>0</v>
      </c>
      <c r="I1642" s="1">
        <v>70</v>
      </c>
      <c r="J1642" s="1">
        <v>65</v>
      </c>
      <c r="K1642" s="6">
        <f>ROUNDUP(K724*最重要的表!$J$44,0)</f>
        <v>110181</v>
      </c>
      <c r="L1642" s="6">
        <f>ROUNDUP(L724*最重要的表!$J$44,0)</f>
        <v>11349</v>
      </c>
      <c r="M1642" s="6">
        <f>ROUNDUP(M724*最重要的表!$J$44,0)</f>
        <v>5510</v>
      </c>
      <c r="N1642" s="6">
        <f>ROUNDUP(N724*最重要的表!$J$44,0)</f>
        <v>1695</v>
      </c>
      <c r="O1642" s="6">
        <f>ROUNDUP(O724*最重要的表!$J$44,0)</f>
        <v>175</v>
      </c>
      <c r="P1642" s="6">
        <f>ROUNDUP(P724*最重要的表!$J$44,0)</f>
        <v>86</v>
      </c>
      <c r="Q1642" s="6">
        <f t="shared" si="176"/>
        <v>244086</v>
      </c>
      <c r="R1642" s="7">
        <f t="shared" si="177"/>
        <v>25174</v>
      </c>
      <c r="S1642" s="8">
        <f t="shared" si="178"/>
        <v>12304</v>
      </c>
      <c r="T1642" s="1">
        <v>51000</v>
      </c>
      <c r="U1642" s="1">
        <v>0</v>
      </c>
      <c r="V1642" s="8">
        <v>6800000</v>
      </c>
    </row>
    <row r="1643" spans="1:22" x14ac:dyDescent="0.25">
      <c r="A1643" s="1">
        <f t="shared" si="175"/>
        <v>61173</v>
      </c>
      <c r="B1643" s="1">
        <v>6</v>
      </c>
      <c r="C1643" s="1" t="s">
        <v>180</v>
      </c>
      <c r="D1643" s="1">
        <v>15</v>
      </c>
      <c r="E1643" s="1" t="s">
        <v>501</v>
      </c>
      <c r="F1643" s="1">
        <v>31</v>
      </c>
      <c r="G1643" s="1">
        <v>6</v>
      </c>
      <c r="H1643" s="1">
        <v>1</v>
      </c>
      <c r="I1643" s="1">
        <v>70</v>
      </c>
      <c r="J1643" s="1">
        <v>65</v>
      </c>
      <c r="K1643" s="6">
        <f>ROUNDUP(K725*最重要的表!$J$44,0)</f>
        <v>115637</v>
      </c>
      <c r="L1643" s="6">
        <f>ROUNDUP(L725*最重要的表!$J$44,0)</f>
        <v>11911</v>
      </c>
      <c r="M1643" s="6">
        <f>ROUNDUP(M725*最重要的表!$J$44,0)</f>
        <v>5783</v>
      </c>
      <c r="N1643" s="6">
        <f>ROUNDUP(N725*最重要的表!$J$44,0)</f>
        <v>1783</v>
      </c>
      <c r="O1643" s="6">
        <f>ROUNDUP(O725*最重要的表!$J$44,0)</f>
        <v>184</v>
      </c>
      <c r="P1643" s="6">
        <f>ROUNDUP(P725*最重要的表!$J$44,0)</f>
        <v>90</v>
      </c>
      <c r="Q1643" s="1">
        <f t="shared" si="176"/>
        <v>256494</v>
      </c>
      <c r="R1643" s="1">
        <f t="shared" si="177"/>
        <v>26447</v>
      </c>
      <c r="S1643" s="1">
        <f t="shared" si="178"/>
        <v>12893</v>
      </c>
      <c r="T1643" s="1">
        <v>54000</v>
      </c>
      <c r="U1643" s="1">
        <v>0</v>
      </c>
      <c r="V1643" s="1">
        <v>7200000</v>
      </c>
    </row>
    <row r="1644" spans="1:22" x14ac:dyDescent="0.25">
      <c r="A1644" s="1">
        <f t="shared" si="175"/>
        <v>61174</v>
      </c>
      <c r="B1644" s="1">
        <v>6</v>
      </c>
      <c r="C1644" s="1" t="s">
        <v>180</v>
      </c>
      <c r="D1644" s="1">
        <v>15</v>
      </c>
      <c r="E1644" s="1" t="s">
        <v>502</v>
      </c>
      <c r="F1644" s="1">
        <v>32</v>
      </c>
      <c r="G1644" s="1">
        <v>6</v>
      </c>
      <c r="H1644" s="1">
        <v>2</v>
      </c>
      <c r="I1644" s="1">
        <v>70</v>
      </c>
      <c r="J1644" s="1">
        <v>65</v>
      </c>
      <c r="K1644" s="6">
        <f>ROUNDUP(K726*最重要的表!$J$44,0)</f>
        <v>121094</v>
      </c>
      <c r="L1644" s="6">
        <f>ROUNDUP(L726*最重要的表!$J$44,0)</f>
        <v>12473</v>
      </c>
      <c r="M1644" s="6">
        <f>ROUNDUP(M726*最重要的表!$J$44,0)</f>
        <v>6055</v>
      </c>
      <c r="N1644" s="6">
        <f>ROUNDUP(N726*最重要的表!$J$44,0)</f>
        <v>1872</v>
      </c>
      <c r="O1644" s="6">
        <f>ROUNDUP(O726*最重要的表!$J$44,0)</f>
        <v>193</v>
      </c>
      <c r="P1644" s="6">
        <f>ROUNDUP(P726*最重要的表!$J$44,0)</f>
        <v>94</v>
      </c>
      <c r="Q1644" s="1">
        <f t="shared" si="176"/>
        <v>268982</v>
      </c>
      <c r="R1644" s="1">
        <f t="shared" si="177"/>
        <v>27720</v>
      </c>
      <c r="S1644" s="1">
        <f t="shared" si="178"/>
        <v>13481</v>
      </c>
      <c r="T1644" s="1">
        <v>57000</v>
      </c>
      <c r="U1644" s="1">
        <v>0</v>
      </c>
      <c r="V1644" s="1">
        <v>7600000</v>
      </c>
    </row>
    <row r="1645" spans="1:22" x14ac:dyDescent="0.25">
      <c r="A1645" s="1">
        <f t="shared" si="175"/>
        <v>61175</v>
      </c>
      <c r="B1645" s="1">
        <v>6</v>
      </c>
      <c r="C1645" s="1" t="s">
        <v>180</v>
      </c>
      <c r="D1645" s="1">
        <v>15</v>
      </c>
      <c r="E1645" s="1" t="s">
        <v>503</v>
      </c>
      <c r="F1645" s="1">
        <v>33</v>
      </c>
      <c r="G1645" s="1">
        <v>6</v>
      </c>
      <c r="H1645" s="1">
        <v>3</v>
      </c>
      <c r="I1645" s="1">
        <v>70</v>
      </c>
      <c r="J1645" s="1">
        <v>65</v>
      </c>
      <c r="K1645" s="6">
        <f>ROUNDUP(K727*最重要的表!$J$44,0)</f>
        <v>126550</v>
      </c>
      <c r="L1645" s="6">
        <f>ROUNDUP(L727*最重要的表!$J$44,0)</f>
        <v>13035</v>
      </c>
      <c r="M1645" s="6">
        <f>ROUNDUP(M727*最重要的表!$J$44,0)</f>
        <v>6329</v>
      </c>
      <c r="N1645" s="6">
        <f>ROUNDUP(N727*最重要的表!$J$44,0)</f>
        <v>1962</v>
      </c>
      <c r="O1645" s="6">
        <f>ROUNDUP(O727*最重要的表!$J$44,0)</f>
        <v>202</v>
      </c>
      <c r="P1645" s="6">
        <f>ROUNDUP(P727*最重要的表!$J$44,0)</f>
        <v>99</v>
      </c>
      <c r="Q1645" s="1">
        <f t="shared" si="176"/>
        <v>281548</v>
      </c>
      <c r="R1645" s="1">
        <f t="shared" si="177"/>
        <v>28993</v>
      </c>
      <c r="S1645" s="1">
        <f t="shared" si="178"/>
        <v>14150</v>
      </c>
      <c r="T1645" s="1">
        <v>60000</v>
      </c>
      <c r="U1645" s="1">
        <v>0</v>
      </c>
      <c r="V1645" s="1">
        <v>8000000</v>
      </c>
    </row>
    <row r="1646" spans="1:22" x14ac:dyDescent="0.25">
      <c r="A1646" s="1">
        <f t="shared" si="175"/>
        <v>61181</v>
      </c>
      <c r="B1646" s="1">
        <v>6</v>
      </c>
      <c r="C1646" s="1" t="s">
        <v>180</v>
      </c>
      <c r="D1646" s="1">
        <v>15</v>
      </c>
      <c r="E1646" s="1" t="s">
        <v>504</v>
      </c>
      <c r="F1646" s="1">
        <v>34</v>
      </c>
      <c r="G1646" s="1">
        <v>6</v>
      </c>
      <c r="H1646" s="1">
        <v>4</v>
      </c>
      <c r="I1646" s="1">
        <v>80</v>
      </c>
      <c r="J1646" s="1">
        <v>75</v>
      </c>
      <c r="K1646" s="6">
        <f>ROUNDUP(K728*最重要的表!$J$44,0)</f>
        <v>132007</v>
      </c>
      <c r="L1646" s="6">
        <f>ROUNDUP(L728*最重要的表!$J$44,0)</f>
        <v>13597</v>
      </c>
      <c r="M1646" s="6">
        <f>ROUNDUP(M728*最重要的表!$J$44,0)</f>
        <v>6601</v>
      </c>
      <c r="N1646" s="6">
        <f>ROUNDUP(N728*最重要的表!$J$44,0)</f>
        <v>2051</v>
      </c>
      <c r="O1646" s="6">
        <f>ROUNDUP(O728*最重要的表!$J$44,0)</f>
        <v>212</v>
      </c>
      <c r="P1646" s="6">
        <f>ROUNDUP(P728*最重要的表!$J$44,0)</f>
        <v>104</v>
      </c>
      <c r="Q1646" s="1">
        <f t="shared" si="176"/>
        <v>294036</v>
      </c>
      <c r="R1646" s="1">
        <f t="shared" si="177"/>
        <v>30345</v>
      </c>
      <c r="S1646" s="1">
        <f t="shared" si="178"/>
        <v>14817</v>
      </c>
      <c r="T1646" s="1">
        <v>61000</v>
      </c>
      <c r="U1646" s="1">
        <v>0</v>
      </c>
      <c r="V1646" s="1">
        <v>8100000</v>
      </c>
    </row>
    <row r="1647" spans="1:22" x14ac:dyDescent="0.25">
      <c r="A1647" s="1">
        <f t="shared" si="175"/>
        <v>61182</v>
      </c>
      <c r="B1647" s="1">
        <v>6</v>
      </c>
      <c r="C1647" s="1" t="s">
        <v>180</v>
      </c>
      <c r="D1647" s="1">
        <v>15</v>
      </c>
      <c r="E1647" s="1" t="s">
        <v>505</v>
      </c>
      <c r="F1647" s="1">
        <v>35</v>
      </c>
      <c r="G1647" s="1">
        <v>7</v>
      </c>
      <c r="H1647" s="1">
        <v>0</v>
      </c>
      <c r="I1647" s="1">
        <v>80</v>
      </c>
      <c r="J1647" s="1">
        <v>75</v>
      </c>
      <c r="K1647" s="6">
        <f>ROUNDUP(K729*最重要的表!$J$44,0)</f>
        <v>146544</v>
      </c>
      <c r="L1647" s="6">
        <f>ROUNDUP(L729*最重要的表!$J$44,0)</f>
        <v>15094</v>
      </c>
      <c r="M1647" s="6">
        <f>ROUNDUP(M729*最重要的表!$J$44,0)</f>
        <v>7328</v>
      </c>
      <c r="N1647" s="6">
        <f>ROUNDUP(N729*最重要的表!$J$44,0)</f>
        <v>2259</v>
      </c>
      <c r="O1647" s="6">
        <f>ROUNDUP(O729*最重要的表!$J$44,0)</f>
        <v>233</v>
      </c>
      <c r="P1647" s="6">
        <f>ROUNDUP(P729*最重要的表!$J$44,0)</f>
        <v>114</v>
      </c>
      <c r="Q1647" s="6">
        <f t="shared" si="176"/>
        <v>325005</v>
      </c>
      <c r="R1647" s="7">
        <f t="shared" si="177"/>
        <v>33501</v>
      </c>
      <c r="S1647" s="8">
        <f t="shared" si="178"/>
        <v>16334</v>
      </c>
      <c r="T1647" s="1">
        <v>62000</v>
      </c>
      <c r="U1647" s="1">
        <v>0</v>
      </c>
      <c r="V1647" s="1">
        <v>8200000</v>
      </c>
    </row>
    <row r="1648" spans="1:22" x14ac:dyDescent="0.25">
      <c r="A1648" s="1">
        <f t="shared" si="175"/>
        <v>61183</v>
      </c>
      <c r="B1648" s="1">
        <v>6</v>
      </c>
      <c r="C1648" s="1" t="s">
        <v>180</v>
      </c>
      <c r="D1648" s="1">
        <v>15</v>
      </c>
      <c r="E1648" s="1" t="s">
        <v>506</v>
      </c>
      <c r="F1648" s="1">
        <v>36</v>
      </c>
      <c r="G1648" s="1">
        <v>7</v>
      </c>
      <c r="H1648" s="1">
        <v>1</v>
      </c>
      <c r="I1648" s="1">
        <v>80</v>
      </c>
      <c r="J1648" s="1">
        <v>75</v>
      </c>
      <c r="K1648" s="6">
        <f>ROUNDUP(K730*最重要的表!$J$44,0)</f>
        <v>153803</v>
      </c>
      <c r="L1648" s="6">
        <f>ROUNDUP(L730*最重要的表!$J$44,0)</f>
        <v>15842</v>
      </c>
      <c r="M1648" s="6">
        <f>ROUNDUP(M730*最重要的表!$J$44,0)</f>
        <v>7691</v>
      </c>
      <c r="N1648" s="6">
        <f>ROUNDUP(N730*最重要的表!$J$44,0)</f>
        <v>2378</v>
      </c>
      <c r="O1648" s="6">
        <f>ROUNDUP(O730*最重要的表!$J$44,0)</f>
        <v>245</v>
      </c>
      <c r="P1648" s="6">
        <f>ROUNDUP(P730*最重要的表!$J$44,0)</f>
        <v>120</v>
      </c>
      <c r="Q1648" s="1">
        <f t="shared" si="176"/>
        <v>341665</v>
      </c>
      <c r="R1648" s="1">
        <f t="shared" si="177"/>
        <v>35197</v>
      </c>
      <c r="S1648" s="1">
        <f t="shared" si="178"/>
        <v>17171</v>
      </c>
      <c r="T1648" s="1">
        <v>63000</v>
      </c>
      <c r="U1648" s="1">
        <v>0</v>
      </c>
      <c r="V1648" s="1">
        <v>8300000</v>
      </c>
    </row>
    <row r="1649" spans="1:22" x14ac:dyDescent="0.25">
      <c r="A1649" s="1">
        <f t="shared" si="175"/>
        <v>61184</v>
      </c>
      <c r="B1649" s="1">
        <v>6</v>
      </c>
      <c r="C1649" s="1" t="s">
        <v>180</v>
      </c>
      <c r="D1649" s="1">
        <v>15</v>
      </c>
      <c r="E1649" s="1" t="s">
        <v>507</v>
      </c>
      <c r="F1649" s="1">
        <v>37</v>
      </c>
      <c r="G1649" s="1">
        <v>7</v>
      </c>
      <c r="H1649" s="1">
        <v>2</v>
      </c>
      <c r="I1649" s="1">
        <v>80</v>
      </c>
      <c r="J1649" s="1">
        <v>75</v>
      </c>
      <c r="K1649" s="6">
        <f>ROUNDUP(K731*最重要的表!$J$44,0)</f>
        <v>161062</v>
      </c>
      <c r="L1649" s="6">
        <f>ROUNDUP(L731*最重要的表!$J$44,0)</f>
        <v>16590</v>
      </c>
      <c r="M1649" s="6">
        <f>ROUNDUP(M731*最重要的表!$J$44,0)</f>
        <v>8054</v>
      </c>
      <c r="N1649" s="6">
        <f>ROUNDUP(N731*最重要的表!$J$44,0)</f>
        <v>2496</v>
      </c>
      <c r="O1649" s="6">
        <f>ROUNDUP(O731*最重要的表!$J$44,0)</f>
        <v>258</v>
      </c>
      <c r="P1649" s="6">
        <f>ROUNDUP(P731*最重要的表!$J$44,0)</f>
        <v>126</v>
      </c>
      <c r="Q1649" s="1">
        <f t="shared" si="176"/>
        <v>358246</v>
      </c>
      <c r="R1649" s="1">
        <f t="shared" si="177"/>
        <v>36972</v>
      </c>
      <c r="S1649" s="1">
        <f t="shared" si="178"/>
        <v>18008</v>
      </c>
      <c r="T1649" s="1">
        <v>64000</v>
      </c>
      <c r="U1649" s="1">
        <v>0</v>
      </c>
      <c r="V1649" s="1">
        <v>8400000</v>
      </c>
    </row>
    <row r="1650" spans="1:22" x14ac:dyDescent="0.25">
      <c r="A1650" s="1">
        <f t="shared" si="175"/>
        <v>61185</v>
      </c>
      <c r="B1650" s="1">
        <v>6</v>
      </c>
      <c r="C1650" s="1" t="s">
        <v>180</v>
      </c>
      <c r="D1650" s="1">
        <v>15</v>
      </c>
      <c r="E1650" s="1" t="s">
        <v>508</v>
      </c>
      <c r="F1650" s="1">
        <v>38</v>
      </c>
      <c r="G1650" s="1">
        <v>7</v>
      </c>
      <c r="H1650" s="1">
        <v>3</v>
      </c>
      <c r="I1650" s="1">
        <v>80</v>
      </c>
      <c r="J1650" s="1">
        <v>75</v>
      </c>
      <c r="K1650" s="6">
        <f>ROUNDUP(K732*最重要的表!$J$44,0)</f>
        <v>168321</v>
      </c>
      <c r="L1650" s="6">
        <f>ROUNDUP(L732*最重要的表!$J$44,0)</f>
        <v>17337</v>
      </c>
      <c r="M1650" s="6">
        <f>ROUNDUP(M732*最重要的表!$J$44,0)</f>
        <v>8417</v>
      </c>
      <c r="N1650" s="6">
        <f>ROUNDUP(N732*最重要的表!$J$44,0)</f>
        <v>2616</v>
      </c>
      <c r="O1650" s="6">
        <f>ROUNDUP(O732*最重要的表!$J$44,0)</f>
        <v>270</v>
      </c>
      <c r="P1650" s="6">
        <f>ROUNDUP(P732*最重要的表!$J$44,0)</f>
        <v>132</v>
      </c>
      <c r="Q1650" s="1">
        <f t="shared" si="176"/>
        <v>374985</v>
      </c>
      <c r="R1650" s="1">
        <f t="shared" si="177"/>
        <v>38667</v>
      </c>
      <c r="S1650" s="1">
        <f t="shared" si="178"/>
        <v>18845</v>
      </c>
      <c r="T1650" s="1">
        <v>65000</v>
      </c>
      <c r="U1650" s="1">
        <v>0</v>
      </c>
      <c r="V1650" s="1">
        <v>8500000</v>
      </c>
    </row>
    <row r="1651" spans="1:22" x14ac:dyDescent="0.25">
      <c r="A1651" s="1">
        <f t="shared" si="175"/>
        <v>61191</v>
      </c>
      <c r="B1651" s="1">
        <v>6</v>
      </c>
      <c r="C1651" s="1" t="s">
        <v>180</v>
      </c>
      <c r="D1651" s="1">
        <v>15</v>
      </c>
      <c r="E1651" s="1" t="s">
        <v>509</v>
      </c>
      <c r="F1651" s="1">
        <v>39</v>
      </c>
      <c r="G1651" s="1">
        <v>7</v>
      </c>
      <c r="H1651" s="1">
        <v>4</v>
      </c>
      <c r="I1651" s="1">
        <v>84</v>
      </c>
      <c r="J1651" s="1">
        <v>80</v>
      </c>
      <c r="K1651" s="6">
        <f>ROUNDUP(K733*最重要的表!$J$44,0)</f>
        <v>175579</v>
      </c>
      <c r="L1651" s="6">
        <f>ROUNDUP(L733*最重要的表!$J$44,0)</f>
        <v>18085</v>
      </c>
      <c r="M1651" s="6">
        <f>ROUNDUP(M733*最重要的表!$J$44,0)</f>
        <v>8780</v>
      </c>
      <c r="N1651" s="6">
        <f>ROUNDUP(N733*最重要的表!$J$44,0)</f>
        <v>2734</v>
      </c>
      <c r="O1651" s="6">
        <f>ROUNDUP(O733*最重要的表!$J$44,0)</f>
        <v>282</v>
      </c>
      <c r="P1651" s="6">
        <f>ROUNDUP(P733*最重要的表!$J$44,0)</f>
        <v>137</v>
      </c>
      <c r="Q1651" s="1">
        <f t="shared" si="176"/>
        <v>391565</v>
      </c>
      <c r="R1651" s="1">
        <f t="shared" si="177"/>
        <v>40363</v>
      </c>
      <c r="S1651" s="1">
        <f t="shared" si="178"/>
        <v>19603</v>
      </c>
      <c r="T1651" s="1">
        <v>66000</v>
      </c>
      <c r="U1651" s="1">
        <v>0</v>
      </c>
      <c r="V1651" s="1">
        <v>8600000</v>
      </c>
    </row>
    <row r="1652" spans="1:22" x14ac:dyDescent="0.25">
      <c r="A1652" s="1">
        <f t="shared" si="175"/>
        <v>61192</v>
      </c>
      <c r="B1652" s="1">
        <v>6</v>
      </c>
      <c r="C1652" s="1" t="s">
        <v>180</v>
      </c>
      <c r="D1652" s="1">
        <v>15</v>
      </c>
      <c r="E1652" s="1" t="s">
        <v>510</v>
      </c>
      <c r="F1652" s="1">
        <v>40</v>
      </c>
      <c r="G1652" s="1">
        <v>8</v>
      </c>
      <c r="H1652" s="1">
        <v>0</v>
      </c>
      <c r="I1652" s="1">
        <v>84</v>
      </c>
      <c r="J1652" s="1">
        <v>80</v>
      </c>
      <c r="K1652" s="6">
        <f>ROUNDUP(K734*最重要的表!$J$44,0)</f>
        <v>194910</v>
      </c>
      <c r="L1652" s="6">
        <f>ROUNDUP(L734*最重要的表!$J$44,0)</f>
        <v>20076</v>
      </c>
      <c r="M1652" s="6">
        <f>ROUNDUP(M734*最重要的表!$J$44,0)</f>
        <v>9747</v>
      </c>
      <c r="N1652" s="6">
        <f>ROUNDUP(N734*最重要的表!$J$44,0)</f>
        <v>3012</v>
      </c>
      <c r="O1652" s="6">
        <f>ROUNDUP(O734*最重要的表!$J$44,0)</f>
        <v>311</v>
      </c>
      <c r="P1652" s="6">
        <f>ROUNDUP(P734*最重要的表!$J$44,0)</f>
        <v>151</v>
      </c>
      <c r="Q1652" s="6">
        <f t="shared" si="176"/>
        <v>432858</v>
      </c>
      <c r="R1652" s="7">
        <f t="shared" si="177"/>
        <v>44645</v>
      </c>
      <c r="S1652" s="8">
        <f t="shared" si="178"/>
        <v>21676</v>
      </c>
      <c r="T1652" s="1">
        <v>67000</v>
      </c>
      <c r="U1652" s="1">
        <v>0</v>
      </c>
      <c r="V1652" s="1">
        <v>8700000</v>
      </c>
    </row>
    <row r="1653" spans="1:22" x14ac:dyDescent="0.25">
      <c r="A1653" s="1">
        <f t="shared" si="175"/>
        <v>61193</v>
      </c>
      <c r="B1653" s="1">
        <v>6</v>
      </c>
      <c r="C1653" s="1" t="s">
        <v>180</v>
      </c>
      <c r="D1653" s="1">
        <v>15</v>
      </c>
      <c r="E1653" s="1" t="s">
        <v>511</v>
      </c>
      <c r="F1653" s="1">
        <v>41</v>
      </c>
      <c r="G1653" s="1">
        <v>8</v>
      </c>
      <c r="H1653" s="1">
        <v>1</v>
      </c>
      <c r="I1653" s="1">
        <v>84</v>
      </c>
      <c r="J1653" s="1">
        <v>80</v>
      </c>
      <c r="K1653" s="6">
        <f>ROUNDUP(K735*最重要的表!$J$44,0)</f>
        <v>204566</v>
      </c>
      <c r="L1653" s="6">
        <f>ROUNDUP(L735*最重要的表!$J$44,0)</f>
        <v>21071</v>
      </c>
      <c r="M1653" s="6">
        <f>ROUNDUP(M735*最重要的表!$J$44,0)</f>
        <v>10229</v>
      </c>
      <c r="N1653" s="6">
        <f>ROUNDUP(N735*最重要的表!$J$44,0)</f>
        <v>3170</v>
      </c>
      <c r="O1653" s="6">
        <f>ROUNDUP(O735*最重要的表!$J$44,0)</f>
        <v>327</v>
      </c>
      <c r="P1653" s="6">
        <f>ROUNDUP(P735*最重要的表!$J$44,0)</f>
        <v>160</v>
      </c>
      <c r="Q1653" s="1">
        <f t="shared" si="176"/>
        <v>454996</v>
      </c>
      <c r="R1653" s="1">
        <f t="shared" si="177"/>
        <v>46904</v>
      </c>
      <c r="S1653" s="1">
        <f t="shared" si="178"/>
        <v>22869</v>
      </c>
      <c r="T1653" s="1">
        <v>68000</v>
      </c>
      <c r="U1653" s="1">
        <v>0</v>
      </c>
      <c r="V1653" s="1">
        <v>8800000</v>
      </c>
    </row>
    <row r="1654" spans="1:22" x14ac:dyDescent="0.25">
      <c r="A1654" s="1">
        <f t="shared" si="175"/>
        <v>61194</v>
      </c>
      <c r="B1654" s="1">
        <v>6</v>
      </c>
      <c r="C1654" s="1" t="s">
        <v>180</v>
      </c>
      <c r="D1654" s="1">
        <v>15</v>
      </c>
      <c r="E1654" s="1" t="s">
        <v>512</v>
      </c>
      <c r="F1654" s="1">
        <v>42</v>
      </c>
      <c r="G1654" s="1">
        <v>8</v>
      </c>
      <c r="H1654" s="1">
        <v>2</v>
      </c>
      <c r="I1654" s="1">
        <v>84</v>
      </c>
      <c r="J1654" s="1">
        <v>80</v>
      </c>
      <c r="K1654" s="6">
        <f>ROUNDUP(K736*最重要的表!$J$44,0)</f>
        <v>214221</v>
      </c>
      <c r="L1654" s="6">
        <f>ROUNDUP(L736*最重要的表!$J$44,0)</f>
        <v>22065</v>
      </c>
      <c r="M1654" s="6">
        <f>ROUNDUP(M736*最重要的表!$J$44,0)</f>
        <v>10712</v>
      </c>
      <c r="N1654" s="6">
        <f>ROUNDUP(N736*最重要的表!$J$44,0)</f>
        <v>3329</v>
      </c>
      <c r="O1654" s="6">
        <f>ROUNDUP(O736*最重要的表!$J$44,0)</f>
        <v>343</v>
      </c>
      <c r="P1654" s="6">
        <f>ROUNDUP(P736*最重要的表!$J$44,0)</f>
        <v>168</v>
      </c>
      <c r="Q1654" s="1">
        <f t="shared" si="176"/>
        <v>477212</v>
      </c>
      <c r="R1654" s="1">
        <f t="shared" si="177"/>
        <v>49162</v>
      </c>
      <c r="S1654" s="1">
        <f t="shared" si="178"/>
        <v>23984</v>
      </c>
      <c r="T1654" s="1">
        <v>69000</v>
      </c>
      <c r="U1654" s="1">
        <v>0</v>
      </c>
      <c r="V1654" s="1">
        <v>8900000</v>
      </c>
    </row>
    <row r="1655" spans="1:22" x14ac:dyDescent="0.25">
      <c r="A1655" s="1">
        <f t="shared" si="175"/>
        <v>61195</v>
      </c>
      <c r="B1655" s="1">
        <v>6</v>
      </c>
      <c r="C1655" s="1" t="s">
        <v>180</v>
      </c>
      <c r="D1655" s="1">
        <v>15</v>
      </c>
      <c r="E1655" s="1" t="s">
        <v>513</v>
      </c>
      <c r="F1655" s="1">
        <v>43</v>
      </c>
      <c r="G1655" s="1">
        <v>8</v>
      </c>
      <c r="H1655" s="1">
        <v>3</v>
      </c>
      <c r="I1655" s="1">
        <v>84</v>
      </c>
      <c r="J1655" s="1">
        <v>80</v>
      </c>
      <c r="K1655" s="6">
        <f>ROUNDUP(K737*最重要的表!$J$44,0)</f>
        <v>223876</v>
      </c>
      <c r="L1655" s="6">
        <f>ROUNDUP(L737*最重要的表!$J$44,0)</f>
        <v>23060</v>
      </c>
      <c r="M1655" s="6">
        <f>ROUNDUP(M737*最重要的表!$J$44,0)</f>
        <v>11195</v>
      </c>
      <c r="N1655" s="6">
        <f>ROUNDUP(N737*最重要的表!$J$44,0)</f>
        <v>3487</v>
      </c>
      <c r="O1655" s="6">
        <f>ROUNDUP(O737*最重要的表!$J$44,0)</f>
        <v>360</v>
      </c>
      <c r="P1655" s="6">
        <f>ROUNDUP(P737*最重要的表!$J$44,0)</f>
        <v>175</v>
      </c>
      <c r="Q1655" s="1">
        <f t="shared" si="176"/>
        <v>499349</v>
      </c>
      <c r="R1655" s="1">
        <f t="shared" si="177"/>
        <v>51500</v>
      </c>
      <c r="S1655" s="1">
        <f t="shared" si="178"/>
        <v>25020</v>
      </c>
      <c r="T1655" s="1">
        <v>70000</v>
      </c>
      <c r="U1655" s="1">
        <v>0</v>
      </c>
      <c r="V1655" s="1">
        <v>9000000</v>
      </c>
    </row>
    <row r="1656" spans="1:22" x14ac:dyDescent="0.25">
      <c r="A1656" s="1">
        <f t="shared" si="175"/>
        <v>61201</v>
      </c>
      <c r="B1656" s="1">
        <v>6</v>
      </c>
      <c r="C1656" s="1" t="s">
        <v>180</v>
      </c>
      <c r="D1656" s="1">
        <v>15</v>
      </c>
      <c r="E1656" s="1" t="s">
        <v>514</v>
      </c>
      <c r="F1656" s="1">
        <v>44</v>
      </c>
      <c r="G1656" s="1">
        <v>8</v>
      </c>
      <c r="H1656" s="1">
        <v>4</v>
      </c>
      <c r="I1656" s="1">
        <v>87</v>
      </c>
      <c r="J1656" s="1">
        <v>85</v>
      </c>
      <c r="K1656" s="6">
        <f>ROUNDUP(K738*最重要的表!$J$44,0)</f>
        <v>233532</v>
      </c>
      <c r="L1656" s="6">
        <f>ROUNDUP(L738*最重要的表!$J$44,0)</f>
        <v>24054</v>
      </c>
      <c r="M1656" s="6">
        <f>ROUNDUP(M738*最重要的表!$J$44,0)</f>
        <v>11677</v>
      </c>
      <c r="N1656" s="6">
        <f>ROUNDUP(N738*最重要的表!$J$44,0)</f>
        <v>3645</v>
      </c>
      <c r="O1656" s="6">
        <f>ROUNDUP(O738*最重要的表!$J$44,0)</f>
        <v>376</v>
      </c>
      <c r="P1656" s="6">
        <f>ROUNDUP(P738*最重要的表!$J$44,0)</f>
        <v>183</v>
      </c>
      <c r="Q1656" s="1">
        <f t="shared" si="176"/>
        <v>521487</v>
      </c>
      <c r="R1656" s="1">
        <f t="shared" si="177"/>
        <v>53758</v>
      </c>
      <c r="S1656" s="1">
        <f t="shared" si="178"/>
        <v>26134</v>
      </c>
      <c r="T1656" s="1">
        <v>71000</v>
      </c>
      <c r="U1656" s="1">
        <v>0</v>
      </c>
      <c r="V1656" s="1">
        <v>9100000</v>
      </c>
    </row>
    <row r="1657" spans="1:22" x14ac:dyDescent="0.25">
      <c r="A1657" s="1">
        <f t="shared" si="175"/>
        <v>61202</v>
      </c>
      <c r="B1657" s="1">
        <v>6</v>
      </c>
      <c r="C1657" s="1" t="s">
        <v>180</v>
      </c>
      <c r="D1657" s="1">
        <v>15</v>
      </c>
      <c r="E1657" s="1" t="s">
        <v>515</v>
      </c>
      <c r="F1657" s="1">
        <v>45</v>
      </c>
      <c r="G1657" s="1">
        <v>9</v>
      </c>
      <c r="H1657" s="1">
        <v>0</v>
      </c>
      <c r="I1657" s="1">
        <v>87</v>
      </c>
      <c r="J1657" s="1">
        <v>85</v>
      </c>
      <c r="K1657" s="6">
        <f>ROUNDUP(K739*最重要的表!$J$44,0)</f>
        <v>259240</v>
      </c>
      <c r="L1657" s="6">
        <f>ROUNDUP(L739*最重要的表!$J$44,0)</f>
        <v>26702</v>
      </c>
      <c r="M1657" s="6">
        <f>ROUNDUP(M739*最重要的表!$J$44,0)</f>
        <v>12963</v>
      </c>
      <c r="N1657" s="6">
        <f>ROUNDUP(N739*最重要的表!$J$44,0)</f>
        <v>4012</v>
      </c>
      <c r="O1657" s="6">
        <f>ROUNDUP(O739*最重要的表!$J$44,0)</f>
        <v>414</v>
      </c>
      <c r="P1657" s="6">
        <f>ROUNDUP(P739*最重要的表!$J$44,0)</f>
        <v>201</v>
      </c>
      <c r="Q1657" s="6">
        <f t="shared" si="176"/>
        <v>576188</v>
      </c>
      <c r="R1657" s="7">
        <f t="shared" si="177"/>
        <v>59408</v>
      </c>
      <c r="S1657" s="8">
        <f t="shared" si="178"/>
        <v>28842</v>
      </c>
      <c r="T1657" s="1">
        <v>72000</v>
      </c>
      <c r="U1657" s="1">
        <v>0</v>
      </c>
      <c r="V1657" s="1">
        <v>9200000</v>
      </c>
    </row>
    <row r="1658" spans="1:22" x14ac:dyDescent="0.25">
      <c r="A1658" s="1">
        <f t="shared" si="175"/>
        <v>61203</v>
      </c>
      <c r="B1658" s="1">
        <v>6</v>
      </c>
      <c r="C1658" s="1" t="s">
        <v>180</v>
      </c>
      <c r="D1658" s="1">
        <v>15</v>
      </c>
      <c r="E1658" s="1" t="s">
        <v>516</v>
      </c>
      <c r="F1658" s="1">
        <v>46</v>
      </c>
      <c r="G1658" s="1">
        <v>9</v>
      </c>
      <c r="H1658" s="1">
        <v>1</v>
      </c>
      <c r="I1658" s="1">
        <v>87</v>
      </c>
      <c r="J1658" s="1">
        <v>85</v>
      </c>
      <c r="K1658" s="6">
        <f>ROUNDUP(K740*最重要的表!$J$44,0)</f>
        <v>272073</v>
      </c>
      <c r="L1658" s="6">
        <f>ROUNDUP(L740*最重要的表!$J$44,0)</f>
        <v>28024</v>
      </c>
      <c r="M1658" s="6">
        <f>ROUNDUP(M740*最重要的表!$J$44,0)</f>
        <v>13604</v>
      </c>
      <c r="N1658" s="6">
        <f>ROUNDUP(N740*最重要的表!$J$44,0)</f>
        <v>4219</v>
      </c>
      <c r="O1658" s="6">
        <f>ROUNDUP(O740*最重要的表!$J$44,0)</f>
        <v>435</v>
      </c>
      <c r="P1658" s="6">
        <f>ROUNDUP(P740*最重要的表!$J$44,0)</f>
        <v>212</v>
      </c>
      <c r="Q1658" s="1">
        <f t="shared" si="176"/>
        <v>605374</v>
      </c>
      <c r="R1658" s="1">
        <f t="shared" si="177"/>
        <v>62389</v>
      </c>
      <c r="S1658" s="1">
        <f t="shared" si="178"/>
        <v>30352</v>
      </c>
      <c r="T1658" s="1">
        <v>73000</v>
      </c>
      <c r="U1658" s="1">
        <v>0</v>
      </c>
      <c r="V1658" s="1">
        <v>9300000</v>
      </c>
    </row>
    <row r="1659" spans="1:22" x14ac:dyDescent="0.25">
      <c r="A1659" s="1">
        <f t="shared" si="175"/>
        <v>61204</v>
      </c>
      <c r="B1659" s="1">
        <v>6</v>
      </c>
      <c r="C1659" s="1" t="s">
        <v>180</v>
      </c>
      <c r="D1659" s="1">
        <v>15</v>
      </c>
      <c r="E1659" s="1" t="s">
        <v>517</v>
      </c>
      <c r="F1659" s="1">
        <v>47</v>
      </c>
      <c r="G1659" s="1">
        <v>9</v>
      </c>
      <c r="H1659" s="1">
        <v>2</v>
      </c>
      <c r="I1659" s="1">
        <v>87</v>
      </c>
      <c r="J1659" s="1">
        <v>85</v>
      </c>
      <c r="K1659" s="6">
        <f>ROUNDUP(K741*最重要的表!$J$44,0)</f>
        <v>284908</v>
      </c>
      <c r="L1659" s="6">
        <f>ROUNDUP(L741*最重要的表!$J$44,0)</f>
        <v>29346</v>
      </c>
      <c r="M1659" s="6">
        <f>ROUNDUP(M741*最重要的表!$J$44,0)</f>
        <v>14247</v>
      </c>
      <c r="N1659" s="6">
        <f>ROUNDUP(N741*最重要的表!$J$44,0)</f>
        <v>4427</v>
      </c>
      <c r="O1659" s="6">
        <f>ROUNDUP(O741*最重要的表!$J$44,0)</f>
        <v>456</v>
      </c>
      <c r="P1659" s="6">
        <f>ROUNDUP(P741*最重要的表!$J$44,0)</f>
        <v>222</v>
      </c>
      <c r="Q1659" s="1">
        <f t="shared" si="176"/>
        <v>634641</v>
      </c>
      <c r="R1659" s="1">
        <f t="shared" si="177"/>
        <v>65370</v>
      </c>
      <c r="S1659" s="1">
        <f t="shared" si="178"/>
        <v>31785</v>
      </c>
      <c r="T1659" s="1">
        <v>74000</v>
      </c>
      <c r="U1659" s="1">
        <v>0</v>
      </c>
      <c r="V1659" s="1">
        <v>9400000</v>
      </c>
    </row>
    <row r="1660" spans="1:22" x14ac:dyDescent="0.25">
      <c r="A1660" s="1">
        <f t="shared" si="175"/>
        <v>61205</v>
      </c>
      <c r="B1660" s="1">
        <v>6</v>
      </c>
      <c r="C1660" s="1" t="s">
        <v>180</v>
      </c>
      <c r="D1660" s="1">
        <v>15</v>
      </c>
      <c r="E1660" s="1" t="s">
        <v>518</v>
      </c>
      <c r="F1660" s="1">
        <v>48</v>
      </c>
      <c r="G1660" s="1">
        <v>9</v>
      </c>
      <c r="H1660" s="1">
        <v>3</v>
      </c>
      <c r="I1660" s="1">
        <v>87</v>
      </c>
      <c r="J1660" s="1">
        <v>85</v>
      </c>
      <c r="K1660" s="6">
        <f>ROUNDUP(K742*最重要的表!$J$44,0)</f>
        <v>297742</v>
      </c>
      <c r="L1660" s="6">
        <f>ROUNDUP(L742*最重要的表!$J$44,0)</f>
        <v>30668</v>
      </c>
      <c r="M1660" s="6">
        <f>ROUNDUP(M742*最重要的表!$J$44,0)</f>
        <v>14888</v>
      </c>
      <c r="N1660" s="6">
        <f>ROUNDUP(N742*最重要的表!$J$44,0)</f>
        <v>4635</v>
      </c>
      <c r="O1660" s="6">
        <f>ROUNDUP(O742*最重要的表!$J$44,0)</f>
        <v>478</v>
      </c>
      <c r="P1660" s="6">
        <f>ROUNDUP(P742*最重要的表!$J$44,0)</f>
        <v>233</v>
      </c>
      <c r="Q1660" s="1">
        <f t="shared" si="176"/>
        <v>663907</v>
      </c>
      <c r="R1660" s="1">
        <f t="shared" si="177"/>
        <v>68430</v>
      </c>
      <c r="S1660" s="1">
        <f t="shared" si="178"/>
        <v>33295</v>
      </c>
      <c r="T1660" s="1">
        <v>75000</v>
      </c>
      <c r="U1660" s="1">
        <v>0</v>
      </c>
      <c r="V1660" s="1">
        <v>9500000</v>
      </c>
    </row>
    <row r="1661" spans="1:22" x14ac:dyDescent="0.25">
      <c r="A1661" s="1">
        <f t="shared" si="175"/>
        <v>61211</v>
      </c>
      <c r="B1661" s="1">
        <v>6</v>
      </c>
      <c r="C1661" s="1" t="s">
        <v>180</v>
      </c>
      <c r="D1661" s="1">
        <v>15</v>
      </c>
      <c r="E1661" s="1" t="s">
        <v>519</v>
      </c>
      <c r="F1661" s="1">
        <v>49</v>
      </c>
      <c r="G1661" s="1">
        <v>9</v>
      </c>
      <c r="H1661" s="1">
        <v>4</v>
      </c>
      <c r="I1661" s="1">
        <v>90</v>
      </c>
      <c r="J1661" s="1">
        <v>90</v>
      </c>
      <c r="K1661" s="6">
        <f>ROUNDUP(K743*最重要的表!$J$44,0)</f>
        <v>310576</v>
      </c>
      <c r="L1661" s="6">
        <f>ROUNDUP(L743*最重要的表!$J$44,0)</f>
        <v>31990</v>
      </c>
      <c r="M1661" s="6">
        <f>ROUNDUP(M743*最重要的表!$J$44,0)</f>
        <v>15530</v>
      </c>
      <c r="N1661" s="6">
        <f>ROUNDUP(N743*最重要的表!$J$44,0)</f>
        <v>4843</v>
      </c>
      <c r="O1661" s="6">
        <f>ROUNDUP(O743*最重要的表!$J$44,0)</f>
        <v>499</v>
      </c>
      <c r="P1661" s="6">
        <f>ROUNDUP(P743*最重要的表!$J$44,0)</f>
        <v>243</v>
      </c>
      <c r="Q1661" s="1">
        <f t="shared" si="176"/>
        <v>693173</v>
      </c>
      <c r="R1661" s="1">
        <f t="shared" si="177"/>
        <v>71411</v>
      </c>
      <c r="S1661" s="1">
        <f t="shared" si="178"/>
        <v>34727</v>
      </c>
      <c r="T1661" s="1">
        <v>76000</v>
      </c>
      <c r="U1661" s="1">
        <v>0</v>
      </c>
      <c r="V1661" s="1">
        <v>9600000</v>
      </c>
    </row>
    <row r="1662" spans="1:22" x14ac:dyDescent="0.25">
      <c r="A1662" s="1">
        <f t="shared" si="175"/>
        <v>61212</v>
      </c>
      <c r="B1662" s="1">
        <v>6</v>
      </c>
      <c r="C1662" s="1" t="s">
        <v>180</v>
      </c>
      <c r="D1662" s="1">
        <v>15</v>
      </c>
      <c r="E1662" s="1" t="s">
        <v>520</v>
      </c>
      <c r="F1662" s="1">
        <v>50</v>
      </c>
      <c r="G1662" s="1">
        <v>10</v>
      </c>
      <c r="H1662" s="1">
        <v>0</v>
      </c>
      <c r="I1662" s="1">
        <v>0</v>
      </c>
      <c r="J1662" s="1">
        <v>90</v>
      </c>
      <c r="K1662" s="6">
        <f>ROUNDUP(K744*最重要的表!$J$44,0)</f>
        <v>344791</v>
      </c>
      <c r="L1662" s="6">
        <f>ROUNDUP(L744*最重要的表!$J$44,0)</f>
        <v>35514</v>
      </c>
      <c r="M1662" s="6">
        <f>ROUNDUP(M744*最重要的表!$J$44,0)</f>
        <v>17241</v>
      </c>
      <c r="N1662" s="6">
        <f>ROUNDUP(N744*最重要的表!$J$44,0)</f>
        <v>5339</v>
      </c>
      <c r="O1662" s="6">
        <f>ROUNDUP(O744*最重要的表!$J$44,0)</f>
        <v>550</v>
      </c>
      <c r="P1662" s="6">
        <f>ROUNDUP(P744*最重要的表!$J$44,0)</f>
        <v>268</v>
      </c>
      <c r="Q1662" s="6">
        <f t="shared" si="176"/>
        <v>766572</v>
      </c>
      <c r="R1662" s="7">
        <f t="shared" si="177"/>
        <v>78964</v>
      </c>
      <c r="S1662" s="8">
        <f t="shared" si="178"/>
        <v>38413</v>
      </c>
      <c r="T1662" s="1">
        <v>0</v>
      </c>
      <c r="U1662" s="1">
        <v>0</v>
      </c>
      <c r="V1662" s="1">
        <v>0</v>
      </c>
    </row>
    <row r="1663" spans="1:22" x14ac:dyDescent="0.25">
      <c r="A1663" s="1">
        <f t="shared" si="175"/>
        <v>61213</v>
      </c>
      <c r="B1663" s="1">
        <v>6</v>
      </c>
      <c r="C1663" s="1" t="s">
        <v>180</v>
      </c>
      <c r="D1663" s="1">
        <v>13</v>
      </c>
      <c r="E1663" s="1" t="s">
        <v>369</v>
      </c>
      <c r="F1663" s="1">
        <v>0</v>
      </c>
      <c r="G1663" s="1">
        <v>0</v>
      </c>
      <c r="H1663" s="1">
        <v>0</v>
      </c>
      <c r="I1663" s="1">
        <v>1</v>
      </c>
      <c r="J1663" s="1">
        <v>0</v>
      </c>
      <c r="K1663" s="6">
        <f>ROUNDUP(K745*最重要的表!$J$45,0)</f>
        <v>8218</v>
      </c>
      <c r="L1663" s="6">
        <f>ROUNDUP(L745*最重要的表!$J$45,0)</f>
        <v>847</v>
      </c>
      <c r="M1663" s="6">
        <f>ROUNDUP(M745*最重要的表!$J$45,0)</f>
        <v>412</v>
      </c>
      <c r="N1663" s="6">
        <f>ROUNDUP(N745*最重要的表!$J$45,0)</f>
        <v>124</v>
      </c>
      <c r="O1663" s="6">
        <f>ROUNDUP(O745*最重要的表!$J$45,0)</f>
        <v>13</v>
      </c>
      <c r="P1663" s="6">
        <f>ROUNDUP(P745*最重要的表!$J$45,0)</f>
        <v>7</v>
      </c>
      <c r="Q1663" s="6">
        <f t="shared" si="176"/>
        <v>18014</v>
      </c>
      <c r="R1663" s="7">
        <f t="shared" si="177"/>
        <v>1874</v>
      </c>
      <c r="S1663" s="8">
        <f t="shared" si="178"/>
        <v>965</v>
      </c>
      <c r="T1663" s="6">
        <v>50</v>
      </c>
      <c r="U1663" s="7">
        <v>0</v>
      </c>
      <c r="V1663" s="8">
        <v>9000</v>
      </c>
    </row>
    <row r="1664" spans="1:22" x14ac:dyDescent="0.25">
      <c r="A1664" s="1">
        <f t="shared" si="175"/>
        <v>61214</v>
      </c>
      <c r="B1664" s="1">
        <v>6</v>
      </c>
      <c r="C1664" s="1" t="s">
        <v>180</v>
      </c>
      <c r="D1664" s="1">
        <v>13</v>
      </c>
      <c r="E1664" s="1" t="s">
        <v>370</v>
      </c>
      <c r="F1664" s="1">
        <v>1</v>
      </c>
      <c r="G1664" s="1">
        <v>0</v>
      </c>
      <c r="H1664" s="1">
        <v>1</v>
      </c>
      <c r="I1664" s="1">
        <v>5</v>
      </c>
      <c r="J1664" s="1">
        <v>0</v>
      </c>
      <c r="K1664" s="6">
        <f>ROUNDUP(K746*最重要的表!$J$45,0)</f>
        <v>9458</v>
      </c>
      <c r="L1664" s="6">
        <f>ROUNDUP(L746*最重要的表!$J$45,0)</f>
        <v>975</v>
      </c>
      <c r="M1664" s="6">
        <f>ROUNDUP(M746*最重要的表!$J$45,0)</f>
        <v>474</v>
      </c>
      <c r="N1664" s="6">
        <f>ROUNDUP(N746*最重要的表!$J$45,0)</f>
        <v>147</v>
      </c>
      <c r="O1664" s="6">
        <f>ROUNDUP(O746*最重要的表!$J$45,0)</f>
        <v>15</v>
      </c>
      <c r="P1664" s="6">
        <f>ROUNDUP(P746*最重要的表!$J$45,0)</f>
        <v>9</v>
      </c>
      <c r="Q1664" s="1">
        <f t="shared" si="176"/>
        <v>21071</v>
      </c>
      <c r="R1664" s="1">
        <f t="shared" si="177"/>
        <v>2160</v>
      </c>
      <c r="S1664" s="1">
        <f t="shared" si="178"/>
        <v>1185</v>
      </c>
      <c r="T1664" s="1">
        <v>180</v>
      </c>
      <c r="U1664" s="1">
        <v>0</v>
      </c>
      <c r="V1664" s="1">
        <v>25000</v>
      </c>
    </row>
    <row r="1665" spans="1:22" x14ac:dyDescent="0.25">
      <c r="A1665" s="1">
        <f t="shared" si="175"/>
        <v>61215</v>
      </c>
      <c r="B1665" s="1">
        <v>6</v>
      </c>
      <c r="C1665" s="1" t="s">
        <v>180</v>
      </c>
      <c r="D1665" s="1">
        <v>13</v>
      </c>
      <c r="E1665" s="1" t="s">
        <v>113</v>
      </c>
      <c r="F1665" s="1">
        <v>2</v>
      </c>
      <c r="G1665" s="1">
        <v>0</v>
      </c>
      <c r="H1665" s="1">
        <v>2</v>
      </c>
      <c r="I1665" s="1">
        <v>5</v>
      </c>
      <c r="J1665" s="1">
        <v>0</v>
      </c>
      <c r="K1665" s="6">
        <f>ROUNDUP(K747*最重要的表!$J$45,0)</f>
        <v>10697</v>
      </c>
      <c r="L1665" s="6">
        <f>ROUNDUP(L747*最重要的表!$J$45,0)</f>
        <v>1102</v>
      </c>
      <c r="M1665" s="6">
        <f>ROUNDUP(M747*最重要的表!$J$45,0)</f>
        <v>536</v>
      </c>
      <c r="N1665" s="6">
        <f>ROUNDUP(N747*最重要的表!$J$45,0)</f>
        <v>168</v>
      </c>
      <c r="O1665" s="6">
        <f>ROUNDUP(O747*最重要的表!$J$45,0)</f>
        <v>18</v>
      </c>
      <c r="P1665" s="6">
        <f>ROUNDUP(P747*最重要的表!$J$45,0)</f>
        <v>10</v>
      </c>
      <c r="Q1665" s="1">
        <f t="shared" si="176"/>
        <v>23969</v>
      </c>
      <c r="R1665" s="1">
        <f t="shared" si="177"/>
        <v>2524</v>
      </c>
      <c r="S1665" s="1">
        <f t="shared" si="178"/>
        <v>1326</v>
      </c>
      <c r="T1665" s="1">
        <v>350</v>
      </c>
      <c r="U1665" s="1">
        <v>0</v>
      </c>
      <c r="V1665" s="1">
        <v>43000</v>
      </c>
    </row>
    <row r="1666" spans="1:22" x14ac:dyDescent="0.25">
      <c r="A1666" s="1">
        <f t="shared" si="175"/>
        <v>61221</v>
      </c>
      <c r="B1666" s="1">
        <v>6</v>
      </c>
      <c r="C1666" s="1" t="s">
        <v>180</v>
      </c>
      <c r="D1666" s="1">
        <v>13</v>
      </c>
      <c r="E1666" s="1" t="s">
        <v>155</v>
      </c>
      <c r="F1666" s="1">
        <v>3</v>
      </c>
      <c r="G1666" s="1">
        <v>0</v>
      </c>
      <c r="H1666" s="1">
        <v>3</v>
      </c>
      <c r="I1666" s="1">
        <v>5</v>
      </c>
      <c r="J1666" s="1">
        <v>0</v>
      </c>
      <c r="K1666" s="6">
        <f>ROUNDUP(K748*最重要的表!$J$45,0)</f>
        <v>11936</v>
      </c>
      <c r="L1666" s="6">
        <f>ROUNDUP(L748*最重要的表!$J$45,0)</f>
        <v>1230</v>
      </c>
      <c r="M1666" s="6">
        <f>ROUNDUP(M748*最重要的表!$J$45,0)</f>
        <v>597</v>
      </c>
      <c r="N1666" s="6">
        <f>ROUNDUP(N748*最重要的表!$J$45,0)</f>
        <v>191</v>
      </c>
      <c r="O1666" s="6">
        <f>ROUNDUP(O748*最重要的表!$J$45,0)</f>
        <v>20</v>
      </c>
      <c r="P1666" s="6">
        <f>ROUNDUP(P748*最重要的表!$J$45,0)</f>
        <v>11</v>
      </c>
      <c r="Q1666" s="1">
        <f t="shared" si="176"/>
        <v>27025</v>
      </c>
      <c r="R1666" s="1">
        <f t="shared" si="177"/>
        <v>2810</v>
      </c>
      <c r="S1666" s="1">
        <f t="shared" si="178"/>
        <v>1466</v>
      </c>
      <c r="T1666" s="1">
        <v>600</v>
      </c>
      <c r="U1666" s="1">
        <v>0</v>
      </c>
      <c r="V1666" s="1">
        <v>67000</v>
      </c>
    </row>
    <row r="1667" spans="1:22" x14ac:dyDescent="0.25">
      <c r="A1667" s="1">
        <f t="shared" si="175"/>
        <v>61222</v>
      </c>
      <c r="B1667" s="1">
        <v>6</v>
      </c>
      <c r="C1667" s="1" t="s">
        <v>180</v>
      </c>
      <c r="D1667" s="1">
        <v>13</v>
      </c>
      <c r="E1667" s="1" t="s">
        <v>156</v>
      </c>
      <c r="F1667" s="1">
        <v>4</v>
      </c>
      <c r="G1667" s="1">
        <v>0</v>
      </c>
      <c r="H1667" s="1">
        <v>4</v>
      </c>
      <c r="I1667" s="1">
        <v>20</v>
      </c>
      <c r="J1667" s="1">
        <v>5</v>
      </c>
      <c r="K1667" s="6">
        <f>ROUNDUP(K749*最重要的表!$J$45,0)</f>
        <v>13176</v>
      </c>
      <c r="L1667" s="6">
        <f>ROUNDUP(L749*最重要的表!$J$45,0)</f>
        <v>1357</v>
      </c>
      <c r="M1667" s="6">
        <f>ROUNDUP(M749*最重要的表!$J$45,0)</f>
        <v>659</v>
      </c>
      <c r="N1667" s="6">
        <f>ROUNDUP(N749*最重要的表!$J$45,0)</f>
        <v>213</v>
      </c>
      <c r="O1667" s="6">
        <f>ROUNDUP(O749*最重要的表!$J$45,0)</f>
        <v>22</v>
      </c>
      <c r="P1667" s="6">
        <f>ROUNDUP(P749*最重要的表!$J$45,0)</f>
        <v>12</v>
      </c>
      <c r="Q1667" s="1">
        <f t="shared" si="176"/>
        <v>30003</v>
      </c>
      <c r="R1667" s="1">
        <f t="shared" si="177"/>
        <v>3095</v>
      </c>
      <c r="S1667" s="1">
        <f t="shared" si="178"/>
        <v>1607</v>
      </c>
      <c r="T1667" s="1">
        <v>1000</v>
      </c>
      <c r="U1667" s="1">
        <v>0</v>
      </c>
      <c r="V1667" s="1">
        <v>100000</v>
      </c>
    </row>
    <row r="1668" spans="1:22" x14ac:dyDescent="0.25">
      <c r="A1668" s="1">
        <f t="shared" si="175"/>
        <v>61223</v>
      </c>
      <c r="B1668" s="1">
        <v>6</v>
      </c>
      <c r="C1668" s="1" t="s">
        <v>180</v>
      </c>
      <c r="D1668" s="1">
        <v>13</v>
      </c>
      <c r="E1668" s="1" t="s">
        <v>47</v>
      </c>
      <c r="F1668" s="1">
        <v>5</v>
      </c>
      <c r="G1668" s="1">
        <v>1</v>
      </c>
      <c r="H1668" s="1">
        <v>0</v>
      </c>
      <c r="I1668" s="1">
        <v>20</v>
      </c>
      <c r="J1668" s="1">
        <v>5</v>
      </c>
      <c r="K1668" s="6">
        <f>ROUNDUP(K750*最重要的表!$J$45,0)</f>
        <v>16436</v>
      </c>
      <c r="L1668" s="6">
        <f>ROUNDUP(L750*最重要的表!$J$45,0)</f>
        <v>1693</v>
      </c>
      <c r="M1668" s="6">
        <f>ROUNDUP(M750*最重要的表!$J$45,0)</f>
        <v>823</v>
      </c>
      <c r="N1668" s="6">
        <f>ROUNDUP(N750*最重要的表!$J$45,0)</f>
        <v>247</v>
      </c>
      <c r="O1668" s="6">
        <f>ROUNDUP(O750*最重要的表!$J$45,0)</f>
        <v>26</v>
      </c>
      <c r="P1668" s="6">
        <f>ROUNDUP(P750*最重要的表!$J$45,0)</f>
        <v>13</v>
      </c>
      <c r="Q1668" s="6">
        <f t="shared" si="176"/>
        <v>35949</v>
      </c>
      <c r="R1668" s="7">
        <f t="shared" si="177"/>
        <v>3747</v>
      </c>
      <c r="S1668" s="8">
        <f t="shared" si="178"/>
        <v>1850</v>
      </c>
      <c r="T1668" s="6">
        <v>1500</v>
      </c>
      <c r="U1668" s="7">
        <v>0</v>
      </c>
      <c r="V1668" s="8">
        <v>140000</v>
      </c>
    </row>
    <row r="1669" spans="1:22" x14ac:dyDescent="0.25">
      <c r="A1669" s="1">
        <f t="shared" si="175"/>
        <v>61224</v>
      </c>
      <c r="B1669" s="1">
        <v>6</v>
      </c>
      <c r="C1669" s="1" t="s">
        <v>180</v>
      </c>
      <c r="D1669" s="1">
        <v>13</v>
      </c>
      <c r="E1669" s="1" t="s">
        <v>371</v>
      </c>
      <c r="F1669" s="1">
        <v>6</v>
      </c>
      <c r="G1669" s="1">
        <v>1</v>
      </c>
      <c r="H1669" s="1">
        <v>1</v>
      </c>
      <c r="I1669" s="1">
        <v>20</v>
      </c>
      <c r="J1669" s="1">
        <v>5</v>
      </c>
      <c r="K1669" s="6">
        <f>ROUNDUP(K751*最重要的表!$J$45,0)</f>
        <v>18167</v>
      </c>
      <c r="L1669" s="6">
        <f>ROUNDUP(L751*最重要的表!$J$45,0)</f>
        <v>1872</v>
      </c>
      <c r="M1669" s="6">
        <f>ROUNDUP(M751*最重要的表!$J$45,0)</f>
        <v>909</v>
      </c>
      <c r="N1669" s="6">
        <f>ROUNDUP(N751*最重要的表!$J$45,0)</f>
        <v>280</v>
      </c>
      <c r="O1669" s="6">
        <f>ROUNDUP(O751*最重要的表!$J$45,0)</f>
        <v>29</v>
      </c>
      <c r="P1669" s="6">
        <f>ROUNDUP(P751*最重要的表!$J$45,0)</f>
        <v>15</v>
      </c>
      <c r="Q1669" s="1">
        <f t="shared" si="176"/>
        <v>40287</v>
      </c>
      <c r="R1669" s="1">
        <f t="shared" si="177"/>
        <v>4163</v>
      </c>
      <c r="S1669" s="1">
        <f t="shared" si="178"/>
        <v>2094</v>
      </c>
      <c r="T1669" s="1">
        <v>2500</v>
      </c>
      <c r="U1669" s="1">
        <v>0</v>
      </c>
      <c r="V1669" s="1">
        <v>210000</v>
      </c>
    </row>
    <row r="1670" spans="1:22" x14ac:dyDescent="0.25">
      <c r="A1670" s="1">
        <f t="shared" si="175"/>
        <v>61225</v>
      </c>
      <c r="B1670" s="1">
        <v>6</v>
      </c>
      <c r="C1670" s="1" t="s">
        <v>180</v>
      </c>
      <c r="D1670" s="1">
        <v>13</v>
      </c>
      <c r="E1670" s="1" t="s">
        <v>114</v>
      </c>
      <c r="F1670" s="1">
        <v>7</v>
      </c>
      <c r="G1670" s="1">
        <v>1</v>
      </c>
      <c r="H1670" s="1">
        <v>2</v>
      </c>
      <c r="I1670" s="1">
        <v>20</v>
      </c>
      <c r="J1670" s="1">
        <v>5</v>
      </c>
      <c r="K1670" s="6">
        <f>ROUNDUP(K752*最重要的表!$J$45,0)</f>
        <v>19897</v>
      </c>
      <c r="L1670" s="6">
        <f>ROUNDUP(L752*最重要的表!$J$45,0)</f>
        <v>2050</v>
      </c>
      <c r="M1670" s="6">
        <f>ROUNDUP(M752*最重要的表!$J$45,0)</f>
        <v>996</v>
      </c>
      <c r="N1670" s="6">
        <f>ROUNDUP(N752*最重要的表!$J$45,0)</f>
        <v>313</v>
      </c>
      <c r="O1670" s="6">
        <f>ROUNDUP(O752*最重要的表!$J$45,0)</f>
        <v>33</v>
      </c>
      <c r="P1670" s="6">
        <f>ROUNDUP(P752*最重要的表!$J$45,0)</f>
        <v>17</v>
      </c>
      <c r="Q1670" s="1">
        <f t="shared" si="176"/>
        <v>44624</v>
      </c>
      <c r="R1670" s="1">
        <f t="shared" si="177"/>
        <v>4657</v>
      </c>
      <c r="S1670" s="1">
        <f t="shared" si="178"/>
        <v>2339</v>
      </c>
      <c r="T1670" s="1">
        <v>3500</v>
      </c>
      <c r="U1670" s="1">
        <v>0</v>
      </c>
      <c r="V1670" s="1">
        <v>270000</v>
      </c>
    </row>
    <row r="1671" spans="1:22" x14ac:dyDescent="0.25">
      <c r="A1671" s="1">
        <f t="shared" si="175"/>
        <v>61231</v>
      </c>
      <c r="B1671" s="1">
        <v>6</v>
      </c>
      <c r="C1671" s="1" t="s">
        <v>180</v>
      </c>
      <c r="D1671" s="1">
        <v>13</v>
      </c>
      <c r="E1671" s="1" t="s">
        <v>115</v>
      </c>
      <c r="F1671" s="1">
        <v>8</v>
      </c>
      <c r="G1671" s="1">
        <v>1</v>
      </c>
      <c r="H1671" s="1">
        <v>3</v>
      </c>
      <c r="I1671" s="1">
        <v>20</v>
      </c>
      <c r="J1671" s="1">
        <v>5</v>
      </c>
      <c r="K1671" s="6">
        <f>ROUNDUP(K753*最重要的表!$J$45,0)</f>
        <v>21627</v>
      </c>
      <c r="L1671" s="6">
        <f>ROUNDUP(L753*最重要的表!$J$45,0)</f>
        <v>2228</v>
      </c>
      <c r="M1671" s="6">
        <f>ROUNDUP(M753*最重要的表!$J$45,0)</f>
        <v>1083</v>
      </c>
      <c r="N1671" s="6">
        <f>ROUNDUP(N753*最重要的表!$J$45,0)</f>
        <v>347</v>
      </c>
      <c r="O1671" s="6">
        <f>ROUNDUP(O753*最重要的表!$J$45,0)</f>
        <v>36</v>
      </c>
      <c r="P1671" s="6">
        <f>ROUNDUP(P753*最重要的表!$J$45,0)</f>
        <v>19</v>
      </c>
      <c r="Q1671" s="1">
        <f t="shared" si="176"/>
        <v>49040</v>
      </c>
      <c r="R1671" s="1">
        <f t="shared" si="177"/>
        <v>5072</v>
      </c>
      <c r="S1671" s="1">
        <f t="shared" si="178"/>
        <v>2584</v>
      </c>
      <c r="T1671" s="1">
        <v>5000</v>
      </c>
      <c r="U1671" s="1">
        <v>0</v>
      </c>
      <c r="V1671" s="1">
        <v>360000</v>
      </c>
    </row>
    <row r="1672" spans="1:22" x14ac:dyDescent="0.25">
      <c r="A1672" s="1">
        <f t="shared" si="175"/>
        <v>61232</v>
      </c>
      <c r="B1672" s="1">
        <v>6</v>
      </c>
      <c r="C1672" s="1" t="s">
        <v>180</v>
      </c>
      <c r="D1672" s="1">
        <v>13</v>
      </c>
      <c r="E1672" s="1" t="s">
        <v>116</v>
      </c>
      <c r="F1672" s="1">
        <v>9</v>
      </c>
      <c r="G1672" s="1">
        <v>1</v>
      </c>
      <c r="H1672" s="1">
        <v>4</v>
      </c>
      <c r="I1672" s="1">
        <v>30</v>
      </c>
      <c r="J1672" s="1">
        <v>15</v>
      </c>
      <c r="K1672" s="6">
        <f>ROUNDUP(K754*最重要的表!$J$45,0)</f>
        <v>23358</v>
      </c>
      <c r="L1672" s="6">
        <f>ROUNDUP(L754*最重要的表!$J$45,0)</f>
        <v>2406</v>
      </c>
      <c r="M1672" s="6">
        <f>ROUNDUP(M754*最重要的表!$J$45,0)</f>
        <v>1169</v>
      </c>
      <c r="N1672" s="6">
        <f>ROUNDUP(N754*最重要的表!$J$45,0)</f>
        <v>381</v>
      </c>
      <c r="O1672" s="6">
        <f>ROUNDUP(O754*最重要的表!$J$45,0)</f>
        <v>40</v>
      </c>
      <c r="P1672" s="6">
        <f>ROUNDUP(P754*最重要的表!$J$45,0)</f>
        <v>20</v>
      </c>
      <c r="Q1672" s="1">
        <f t="shared" si="176"/>
        <v>53457</v>
      </c>
      <c r="R1672" s="1">
        <f t="shared" si="177"/>
        <v>5566</v>
      </c>
      <c r="S1672" s="1">
        <f t="shared" si="178"/>
        <v>2749</v>
      </c>
      <c r="T1672" s="1">
        <v>6500</v>
      </c>
      <c r="U1672" s="1">
        <v>0</v>
      </c>
      <c r="V1672" s="1">
        <v>450000</v>
      </c>
    </row>
    <row r="1673" spans="1:22" x14ac:dyDescent="0.25">
      <c r="A1673" s="1">
        <f t="shared" si="175"/>
        <v>61233</v>
      </c>
      <c r="B1673" s="1">
        <v>6</v>
      </c>
      <c r="C1673" s="1" t="s">
        <v>180</v>
      </c>
      <c r="D1673" s="1">
        <v>13</v>
      </c>
      <c r="E1673" s="1" t="s">
        <v>48</v>
      </c>
      <c r="F1673" s="1">
        <v>10</v>
      </c>
      <c r="G1673" s="1">
        <v>2</v>
      </c>
      <c r="H1673" s="1">
        <v>0</v>
      </c>
      <c r="I1673" s="1">
        <v>30</v>
      </c>
      <c r="J1673" s="1">
        <v>15</v>
      </c>
      <c r="K1673" s="6">
        <f>ROUNDUP(K755*最重要的表!$J$45,0)</f>
        <v>27947</v>
      </c>
      <c r="L1673" s="6">
        <f>ROUNDUP(L755*最重要的表!$J$45,0)</f>
        <v>2879</v>
      </c>
      <c r="M1673" s="6">
        <f>ROUNDUP(M755*最重要的表!$J$45,0)</f>
        <v>1399</v>
      </c>
      <c r="N1673" s="6">
        <f>ROUNDUP(N755*最重要的表!$J$45,0)</f>
        <v>425</v>
      </c>
      <c r="O1673" s="6">
        <f>ROUNDUP(O755*最重要的表!$J$45,0)</f>
        <v>44</v>
      </c>
      <c r="P1673" s="6">
        <f>ROUNDUP(P755*最重要的表!$J$45,0)</f>
        <v>22</v>
      </c>
      <c r="Q1673" s="6">
        <f t="shared" si="176"/>
        <v>61522</v>
      </c>
      <c r="R1673" s="7">
        <f t="shared" si="177"/>
        <v>6355</v>
      </c>
      <c r="S1673" s="8">
        <f t="shared" si="178"/>
        <v>3137</v>
      </c>
      <c r="T1673" s="6">
        <v>7500</v>
      </c>
      <c r="U1673" s="7">
        <v>0</v>
      </c>
      <c r="V1673" s="8">
        <v>580000</v>
      </c>
    </row>
    <row r="1674" spans="1:22" x14ac:dyDescent="0.25">
      <c r="A1674" s="1">
        <f t="shared" si="175"/>
        <v>61234</v>
      </c>
      <c r="B1674" s="1">
        <v>6</v>
      </c>
      <c r="C1674" s="1" t="s">
        <v>180</v>
      </c>
      <c r="D1674" s="1">
        <v>13</v>
      </c>
      <c r="E1674" s="1" t="s">
        <v>372</v>
      </c>
      <c r="F1674" s="1">
        <v>11</v>
      </c>
      <c r="G1674" s="1">
        <v>2</v>
      </c>
      <c r="H1674" s="1">
        <v>1</v>
      </c>
      <c r="I1674" s="1">
        <v>30</v>
      </c>
      <c r="J1674" s="1">
        <v>15</v>
      </c>
      <c r="K1674" s="6">
        <f>ROUNDUP(K756*最重要的表!$J$45,0)</f>
        <v>30471</v>
      </c>
      <c r="L1674" s="6">
        <f>ROUNDUP(L756*最重要的表!$J$45,0)</f>
        <v>3139</v>
      </c>
      <c r="M1674" s="6">
        <f>ROUNDUP(M756*最重要的表!$J$45,0)</f>
        <v>1524</v>
      </c>
      <c r="N1674" s="6">
        <f>ROUNDUP(N756*最重要的表!$J$45,0)</f>
        <v>470</v>
      </c>
      <c r="O1674" s="6">
        <f>ROUNDUP(O756*最重要的表!$J$45,0)</f>
        <v>49</v>
      </c>
      <c r="P1674" s="6">
        <f>ROUNDUP(P756*最重要的表!$J$45,0)</f>
        <v>25</v>
      </c>
      <c r="Q1674" s="1">
        <f t="shared" si="176"/>
        <v>67601</v>
      </c>
      <c r="R1674" s="1">
        <f t="shared" si="177"/>
        <v>7010</v>
      </c>
      <c r="S1674" s="1">
        <f t="shared" si="178"/>
        <v>3499</v>
      </c>
      <c r="T1674" s="1">
        <v>8500</v>
      </c>
      <c r="U1674" s="1">
        <v>0</v>
      </c>
      <c r="V1674" s="1">
        <v>730000</v>
      </c>
    </row>
    <row r="1675" spans="1:22" x14ac:dyDescent="0.25">
      <c r="A1675" s="1">
        <f t="shared" si="175"/>
        <v>61235</v>
      </c>
      <c r="B1675" s="1">
        <v>6</v>
      </c>
      <c r="C1675" s="1" t="s">
        <v>180</v>
      </c>
      <c r="D1675" s="1">
        <v>13</v>
      </c>
      <c r="E1675" s="1" t="s">
        <v>117</v>
      </c>
      <c r="F1675" s="1">
        <v>12</v>
      </c>
      <c r="G1675" s="1">
        <v>2</v>
      </c>
      <c r="H1675" s="1">
        <v>2</v>
      </c>
      <c r="I1675" s="1">
        <v>30</v>
      </c>
      <c r="J1675" s="1">
        <v>15</v>
      </c>
      <c r="K1675" s="6">
        <f>ROUNDUP(K757*最重要的表!$J$45,0)</f>
        <v>32994</v>
      </c>
      <c r="L1675" s="6">
        <f>ROUNDUP(L757*最重要的表!$J$45,0)</f>
        <v>3399</v>
      </c>
      <c r="M1675" s="6">
        <f>ROUNDUP(M757*最重要的表!$J$45,0)</f>
        <v>1651</v>
      </c>
      <c r="N1675" s="6">
        <f>ROUNDUP(N757*最重要的表!$J$45,0)</f>
        <v>515</v>
      </c>
      <c r="O1675" s="6">
        <f>ROUNDUP(O757*最重要的表!$J$45,0)</f>
        <v>53</v>
      </c>
      <c r="P1675" s="6">
        <f>ROUNDUP(P757*最重要的表!$J$45,0)</f>
        <v>27</v>
      </c>
      <c r="Q1675" s="1">
        <f t="shared" si="176"/>
        <v>73679</v>
      </c>
      <c r="R1675" s="1">
        <f t="shared" si="177"/>
        <v>7586</v>
      </c>
      <c r="S1675" s="1">
        <f t="shared" si="178"/>
        <v>3784</v>
      </c>
      <c r="T1675" s="1">
        <v>9000</v>
      </c>
      <c r="U1675" s="1">
        <v>0</v>
      </c>
      <c r="V1675" s="1">
        <v>870000</v>
      </c>
    </row>
    <row r="1676" spans="1:22" x14ac:dyDescent="0.25">
      <c r="A1676" s="1">
        <f t="shared" si="175"/>
        <v>61241</v>
      </c>
      <c r="B1676" s="1">
        <v>6</v>
      </c>
      <c r="C1676" s="1" t="s">
        <v>180</v>
      </c>
      <c r="D1676" s="1">
        <v>13</v>
      </c>
      <c r="E1676" s="1" t="s">
        <v>118</v>
      </c>
      <c r="F1676" s="1">
        <v>13</v>
      </c>
      <c r="G1676" s="1">
        <v>2</v>
      </c>
      <c r="H1676" s="1">
        <v>3</v>
      </c>
      <c r="I1676" s="1">
        <v>30</v>
      </c>
      <c r="J1676" s="1">
        <v>15</v>
      </c>
      <c r="K1676" s="6">
        <f>ROUNDUP(K758*最重要的表!$J$45,0)</f>
        <v>35517</v>
      </c>
      <c r="L1676" s="6">
        <f>ROUNDUP(L758*最重要的表!$J$45,0)</f>
        <v>3659</v>
      </c>
      <c r="M1676" s="6">
        <f>ROUNDUP(M758*最重要的表!$J$45,0)</f>
        <v>1777</v>
      </c>
      <c r="N1676" s="6">
        <f>ROUNDUP(N758*最重要的表!$J$45,0)</f>
        <v>559</v>
      </c>
      <c r="O1676" s="6">
        <f>ROUNDUP(O758*最重要的表!$J$45,0)</f>
        <v>58</v>
      </c>
      <c r="P1676" s="6">
        <f>ROUNDUP(P758*最重要的表!$J$45,0)</f>
        <v>29</v>
      </c>
      <c r="Q1676" s="1">
        <f t="shared" si="176"/>
        <v>79678</v>
      </c>
      <c r="R1676" s="1">
        <f t="shared" si="177"/>
        <v>8241</v>
      </c>
      <c r="S1676" s="1">
        <f t="shared" si="178"/>
        <v>4068</v>
      </c>
      <c r="T1676" s="1">
        <v>10000</v>
      </c>
      <c r="U1676" s="1">
        <v>0</v>
      </c>
      <c r="V1676" s="1">
        <v>1050000</v>
      </c>
    </row>
    <row r="1677" spans="1:22" x14ac:dyDescent="0.25">
      <c r="A1677" s="1">
        <f t="shared" si="175"/>
        <v>61242</v>
      </c>
      <c r="B1677" s="1">
        <v>6</v>
      </c>
      <c r="C1677" s="1" t="s">
        <v>180</v>
      </c>
      <c r="D1677" s="1">
        <v>13</v>
      </c>
      <c r="E1677" s="1" t="s">
        <v>119</v>
      </c>
      <c r="F1677" s="1">
        <v>14</v>
      </c>
      <c r="G1677" s="1">
        <v>2</v>
      </c>
      <c r="H1677" s="1">
        <v>4</v>
      </c>
      <c r="I1677" s="1">
        <v>40</v>
      </c>
      <c r="J1677" s="1">
        <v>35</v>
      </c>
      <c r="K1677" s="6">
        <f>ROUNDUP(K759*最重要的表!$J$45,0)</f>
        <v>38040</v>
      </c>
      <c r="L1677" s="6">
        <f>ROUNDUP(L759*最重要的表!$J$45,0)</f>
        <v>3919</v>
      </c>
      <c r="M1677" s="6">
        <f>ROUNDUP(M759*最重要的表!$J$45,0)</f>
        <v>1903</v>
      </c>
      <c r="N1677" s="6">
        <f>ROUNDUP(N759*最重要的表!$J$45,0)</f>
        <v>604</v>
      </c>
      <c r="O1677" s="6">
        <f>ROUNDUP(O759*最重要的表!$J$45,0)</f>
        <v>63</v>
      </c>
      <c r="P1677" s="6">
        <f>ROUNDUP(P759*最重要的表!$J$45,0)</f>
        <v>32</v>
      </c>
      <c r="Q1677" s="1">
        <f t="shared" si="176"/>
        <v>85756</v>
      </c>
      <c r="R1677" s="1">
        <f t="shared" si="177"/>
        <v>8896</v>
      </c>
      <c r="S1677" s="1">
        <f t="shared" si="178"/>
        <v>4431</v>
      </c>
      <c r="T1677" s="1">
        <v>11500</v>
      </c>
      <c r="U1677" s="1">
        <v>0</v>
      </c>
      <c r="V1677" s="1">
        <v>1270000</v>
      </c>
    </row>
    <row r="1678" spans="1:22" x14ac:dyDescent="0.25">
      <c r="A1678" s="1">
        <f t="shared" si="175"/>
        <v>61243</v>
      </c>
      <c r="B1678" s="1">
        <v>6</v>
      </c>
      <c r="C1678" s="1" t="s">
        <v>180</v>
      </c>
      <c r="D1678" s="1">
        <v>13</v>
      </c>
      <c r="E1678" s="1" t="s">
        <v>49</v>
      </c>
      <c r="F1678" s="1">
        <v>15</v>
      </c>
      <c r="G1678" s="1">
        <v>3</v>
      </c>
      <c r="H1678" s="1">
        <v>0</v>
      </c>
      <c r="I1678" s="1">
        <v>40</v>
      </c>
      <c r="J1678" s="1">
        <v>35</v>
      </c>
      <c r="K1678" s="6">
        <f>ROUNDUP(K760*最重要的表!$J$45,0)</f>
        <v>44717</v>
      </c>
      <c r="L1678" s="6">
        <f>ROUNDUP(L760*最重要的表!$J$45,0)</f>
        <v>4606</v>
      </c>
      <c r="M1678" s="6">
        <f>ROUNDUP(M760*最重要的表!$J$45,0)</f>
        <v>2237</v>
      </c>
      <c r="N1678" s="6">
        <f>ROUNDUP(N760*最重要的表!$J$45,0)</f>
        <v>682</v>
      </c>
      <c r="O1678" s="6">
        <f>ROUNDUP(O760*最重要的表!$J$45,0)</f>
        <v>71</v>
      </c>
      <c r="P1678" s="6">
        <f>ROUNDUP(P760*最重要的表!$J$45,0)</f>
        <v>35</v>
      </c>
      <c r="Q1678" s="6">
        <f t="shared" si="176"/>
        <v>98595</v>
      </c>
      <c r="R1678" s="7">
        <f t="shared" si="177"/>
        <v>10215</v>
      </c>
      <c r="S1678" s="8">
        <f t="shared" si="178"/>
        <v>5002</v>
      </c>
      <c r="T1678" s="6">
        <v>13500</v>
      </c>
      <c r="U1678" s="7">
        <v>0</v>
      </c>
      <c r="V1678" s="8">
        <v>1500000</v>
      </c>
    </row>
    <row r="1679" spans="1:22" x14ac:dyDescent="0.25">
      <c r="A1679" s="1">
        <f t="shared" si="175"/>
        <v>61244</v>
      </c>
      <c r="B1679" s="1">
        <v>6</v>
      </c>
      <c r="C1679" s="1" t="s">
        <v>180</v>
      </c>
      <c r="D1679" s="1">
        <v>13</v>
      </c>
      <c r="E1679" s="1" t="s">
        <v>211</v>
      </c>
      <c r="F1679" s="1">
        <v>16</v>
      </c>
      <c r="G1679" s="1">
        <v>3</v>
      </c>
      <c r="H1679" s="1">
        <v>1</v>
      </c>
      <c r="I1679" s="1">
        <v>40</v>
      </c>
      <c r="J1679" s="1">
        <v>35</v>
      </c>
      <c r="K1679" s="6">
        <f>ROUNDUP(K761*最重要的表!$J$45,0)</f>
        <v>46303</v>
      </c>
      <c r="L1679" s="6">
        <f>ROUNDUP(L761*最重要的表!$J$45,0)</f>
        <v>4770</v>
      </c>
      <c r="M1679" s="6">
        <f>ROUNDUP(M761*最重要的表!$J$45,0)</f>
        <v>2317</v>
      </c>
      <c r="N1679" s="6">
        <f>ROUNDUP(N761*最重要的表!$J$45,0)</f>
        <v>716</v>
      </c>
      <c r="O1679" s="6">
        <f>ROUNDUP(O761*最重要的表!$J$45,0)</f>
        <v>74</v>
      </c>
      <c r="P1679" s="6">
        <f>ROUNDUP(P761*最重要的表!$J$45,0)</f>
        <v>37</v>
      </c>
      <c r="Q1679" s="1">
        <f t="shared" si="176"/>
        <v>102867</v>
      </c>
      <c r="R1679" s="1">
        <f t="shared" si="177"/>
        <v>10616</v>
      </c>
      <c r="S1679" s="1">
        <f t="shared" si="178"/>
        <v>5240</v>
      </c>
      <c r="T1679" s="1">
        <v>15000</v>
      </c>
      <c r="U1679" s="1">
        <v>0</v>
      </c>
      <c r="V1679" s="1">
        <v>1760000</v>
      </c>
    </row>
    <row r="1680" spans="1:22" x14ac:dyDescent="0.25">
      <c r="A1680" s="1">
        <f t="shared" si="175"/>
        <v>61245</v>
      </c>
      <c r="B1680" s="1">
        <v>6</v>
      </c>
      <c r="C1680" s="1" t="s">
        <v>180</v>
      </c>
      <c r="D1680" s="1">
        <v>13</v>
      </c>
      <c r="E1680" s="1" t="s">
        <v>212</v>
      </c>
      <c r="F1680" s="1">
        <v>17</v>
      </c>
      <c r="G1680" s="1">
        <v>3</v>
      </c>
      <c r="H1680" s="1">
        <v>2</v>
      </c>
      <c r="I1680" s="1">
        <v>40</v>
      </c>
      <c r="J1680" s="1">
        <v>35</v>
      </c>
      <c r="K1680" s="6">
        <f>ROUNDUP(K762*最重要的表!$J$45,0)</f>
        <v>47888</v>
      </c>
      <c r="L1680" s="6">
        <f>ROUNDUP(L762*最重要的表!$J$45,0)</f>
        <v>4933</v>
      </c>
      <c r="M1680" s="6">
        <f>ROUNDUP(M762*最重要的表!$J$45,0)</f>
        <v>2396</v>
      </c>
      <c r="N1680" s="6">
        <f>ROUNDUP(N762*最重要的表!$J$45,0)</f>
        <v>749</v>
      </c>
      <c r="O1680" s="6">
        <f>ROUNDUP(O762*最重要的表!$J$45,0)</f>
        <v>78</v>
      </c>
      <c r="P1680" s="6">
        <f>ROUNDUP(P762*最重要的表!$J$45,0)</f>
        <v>38</v>
      </c>
      <c r="Q1680" s="1">
        <f t="shared" si="176"/>
        <v>107059</v>
      </c>
      <c r="R1680" s="1">
        <f t="shared" si="177"/>
        <v>11095</v>
      </c>
      <c r="S1680" s="1">
        <f t="shared" si="178"/>
        <v>5398</v>
      </c>
      <c r="T1680" s="1">
        <v>17000</v>
      </c>
      <c r="U1680" s="1">
        <v>0</v>
      </c>
      <c r="V1680" s="1">
        <v>2000000</v>
      </c>
    </row>
    <row r="1681" spans="1:22" x14ac:dyDescent="0.25">
      <c r="A1681" s="1">
        <f t="shared" si="175"/>
        <v>61251</v>
      </c>
      <c r="B1681" s="1">
        <v>6</v>
      </c>
      <c r="C1681" s="1" t="s">
        <v>180</v>
      </c>
      <c r="D1681" s="1">
        <v>13</v>
      </c>
      <c r="E1681" s="1" t="s">
        <v>213</v>
      </c>
      <c r="F1681" s="1">
        <v>18</v>
      </c>
      <c r="G1681" s="1">
        <v>3</v>
      </c>
      <c r="H1681" s="1">
        <v>3</v>
      </c>
      <c r="I1681" s="1">
        <v>40</v>
      </c>
      <c r="J1681" s="1">
        <v>35</v>
      </c>
      <c r="K1681" s="6">
        <f>ROUNDUP(K763*最重要的表!$J$45,0)</f>
        <v>49473</v>
      </c>
      <c r="L1681" s="6">
        <f>ROUNDUP(L763*最重要的表!$J$45,0)</f>
        <v>5096</v>
      </c>
      <c r="M1681" s="6">
        <f>ROUNDUP(M763*最重要的表!$J$45,0)</f>
        <v>2474</v>
      </c>
      <c r="N1681" s="6">
        <f>ROUNDUP(N763*最重要的表!$J$45,0)</f>
        <v>782</v>
      </c>
      <c r="O1681" s="6">
        <f>ROUNDUP(O763*最重要的表!$J$45,0)</f>
        <v>81</v>
      </c>
      <c r="P1681" s="6">
        <f>ROUNDUP(P763*最重要的表!$J$45,0)</f>
        <v>40</v>
      </c>
      <c r="Q1681" s="1">
        <f t="shared" si="176"/>
        <v>111251</v>
      </c>
      <c r="R1681" s="1">
        <f t="shared" si="177"/>
        <v>11495</v>
      </c>
      <c r="S1681" s="1">
        <f t="shared" si="178"/>
        <v>5634</v>
      </c>
      <c r="T1681" s="1">
        <v>18500</v>
      </c>
      <c r="U1681" s="1">
        <v>0</v>
      </c>
      <c r="V1681" s="1">
        <v>2300000</v>
      </c>
    </row>
    <row r="1682" spans="1:22" x14ac:dyDescent="0.25">
      <c r="A1682" s="1">
        <f t="shared" si="175"/>
        <v>61252</v>
      </c>
      <c r="B1682" s="1">
        <v>6</v>
      </c>
      <c r="C1682" s="1" t="s">
        <v>180</v>
      </c>
      <c r="D1682" s="1">
        <v>13</v>
      </c>
      <c r="E1682" s="1" t="s">
        <v>214</v>
      </c>
      <c r="F1682" s="1">
        <v>19</v>
      </c>
      <c r="G1682" s="1">
        <v>3</v>
      </c>
      <c r="H1682" s="1">
        <v>4</v>
      </c>
      <c r="I1682" s="1">
        <v>50</v>
      </c>
      <c r="J1682" s="1">
        <v>45</v>
      </c>
      <c r="K1682" s="6">
        <f>ROUNDUP(K764*最重要的表!$J$45,0)</f>
        <v>51059</v>
      </c>
      <c r="L1682" s="6">
        <f>ROUNDUP(L764*最重要的表!$J$45,0)</f>
        <v>5259</v>
      </c>
      <c r="M1682" s="6">
        <f>ROUNDUP(M764*最重要的表!$J$45,0)</f>
        <v>2553</v>
      </c>
      <c r="N1682" s="6">
        <f>ROUNDUP(N764*最重要的表!$J$45,0)</f>
        <v>816</v>
      </c>
      <c r="O1682" s="6">
        <f>ROUNDUP(O764*最重要的表!$J$45,0)</f>
        <v>84</v>
      </c>
      <c r="P1682" s="6">
        <f>ROUNDUP(P764*最重要的表!$J$45,0)</f>
        <v>42</v>
      </c>
      <c r="Q1682" s="1">
        <f t="shared" si="176"/>
        <v>115523</v>
      </c>
      <c r="R1682" s="1">
        <f t="shared" si="177"/>
        <v>11895</v>
      </c>
      <c r="S1682" s="1">
        <f t="shared" si="178"/>
        <v>5871</v>
      </c>
      <c r="T1682" s="1">
        <v>21000</v>
      </c>
      <c r="U1682" s="1">
        <v>0</v>
      </c>
      <c r="V1682" s="1">
        <v>2600000</v>
      </c>
    </row>
    <row r="1683" spans="1:22" x14ac:dyDescent="0.25">
      <c r="A1683" s="1">
        <f t="shared" si="175"/>
        <v>61253</v>
      </c>
      <c r="B1683" s="1">
        <v>6</v>
      </c>
      <c r="C1683" s="1" t="s">
        <v>180</v>
      </c>
      <c r="D1683" s="1">
        <v>13</v>
      </c>
      <c r="E1683" s="1" t="s">
        <v>215</v>
      </c>
      <c r="F1683" s="1">
        <v>20</v>
      </c>
      <c r="G1683" s="1">
        <v>4</v>
      </c>
      <c r="H1683" s="1">
        <v>0</v>
      </c>
      <c r="I1683" s="1">
        <v>50</v>
      </c>
      <c r="J1683" s="1">
        <v>45</v>
      </c>
      <c r="K1683" s="6">
        <f>ROUNDUP(K765*最重要的表!$J$45,0)</f>
        <v>55235</v>
      </c>
      <c r="L1683" s="6">
        <f>ROUNDUP(L765*最重要的表!$J$45,0)</f>
        <v>5690</v>
      </c>
      <c r="M1683" s="6">
        <f>ROUNDUP(M765*最重要的表!$J$45,0)</f>
        <v>2763</v>
      </c>
      <c r="N1683" s="6">
        <f>ROUNDUP(N765*最重要的表!$J$45,0)</f>
        <v>849</v>
      </c>
      <c r="O1683" s="6">
        <f>ROUNDUP(O765*最重要的表!$J$45,0)</f>
        <v>88</v>
      </c>
      <c r="P1683" s="6">
        <f>ROUNDUP(P765*最重要的表!$J$45,0)</f>
        <v>43</v>
      </c>
      <c r="Q1683" s="6">
        <f t="shared" si="176"/>
        <v>122306</v>
      </c>
      <c r="R1683" s="7">
        <f t="shared" si="177"/>
        <v>12642</v>
      </c>
      <c r="S1683" s="8">
        <f t="shared" si="178"/>
        <v>6160</v>
      </c>
      <c r="T1683" s="6">
        <v>23500</v>
      </c>
      <c r="U1683" s="7">
        <v>0</v>
      </c>
      <c r="V1683" s="8">
        <v>2900000</v>
      </c>
    </row>
    <row r="1684" spans="1:22" x14ac:dyDescent="0.25">
      <c r="A1684" s="1">
        <f t="shared" si="175"/>
        <v>61254</v>
      </c>
      <c r="B1684" s="1">
        <v>6</v>
      </c>
      <c r="C1684" s="1" t="s">
        <v>180</v>
      </c>
      <c r="D1684" s="1">
        <v>13</v>
      </c>
      <c r="E1684" s="1" t="s">
        <v>216</v>
      </c>
      <c r="F1684" s="1">
        <v>21</v>
      </c>
      <c r="G1684" s="1">
        <v>4</v>
      </c>
      <c r="H1684" s="1">
        <v>1</v>
      </c>
      <c r="I1684" s="1">
        <v>50</v>
      </c>
      <c r="J1684" s="1">
        <v>45</v>
      </c>
      <c r="K1684" s="6">
        <f>ROUNDUP(K766*最重要的表!$J$45,0)</f>
        <v>57189</v>
      </c>
      <c r="L1684" s="6">
        <f>ROUNDUP(L766*最重要的表!$J$45,0)</f>
        <v>5891</v>
      </c>
      <c r="M1684" s="6">
        <f>ROUNDUP(M766*最重要的表!$J$45,0)</f>
        <v>2861</v>
      </c>
      <c r="N1684" s="6">
        <f>ROUNDUP(N766*最重要的表!$J$45,0)</f>
        <v>883</v>
      </c>
      <c r="O1684" s="6">
        <f>ROUNDUP(O766*最重要的表!$J$45,0)</f>
        <v>91</v>
      </c>
      <c r="P1684" s="6">
        <f>ROUNDUP(P766*最重要的表!$J$45,0)</f>
        <v>45</v>
      </c>
      <c r="Q1684" s="1">
        <f t="shared" si="176"/>
        <v>126946</v>
      </c>
      <c r="R1684" s="1">
        <f t="shared" si="177"/>
        <v>13080</v>
      </c>
      <c r="S1684" s="1">
        <f t="shared" si="178"/>
        <v>6416</v>
      </c>
      <c r="T1684" s="1">
        <v>26000</v>
      </c>
      <c r="U1684" s="1">
        <v>0</v>
      </c>
      <c r="V1684" s="1">
        <v>3200000</v>
      </c>
    </row>
    <row r="1685" spans="1:22" x14ac:dyDescent="0.25">
      <c r="A1685" s="1">
        <f t="shared" si="175"/>
        <v>61255</v>
      </c>
      <c r="B1685" s="1">
        <v>6</v>
      </c>
      <c r="C1685" s="1" t="s">
        <v>180</v>
      </c>
      <c r="D1685" s="1">
        <v>13</v>
      </c>
      <c r="E1685" s="1" t="s">
        <v>217</v>
      </c>
      <c r="F1685" s="1">
        <v>22</v>
      </c>
      <c r="G1685" s="1">
        <v>4</v>
      </c>
      <c r="H1685" s="1">
        <v>2</v>
      </c>
      <c r="I1685" s="1">
        <v>50</v>
      </c>
      <c r="J1685" s="1">
        <v>45</v>
      </c>
      <c r="K1685" s="6">
        <f>ROUNDUP(K767*最重要的表!$J$45,0)</f>
        <v>59143</v>
      </c>
      <c r="L1685" s="6">
        <f>ROUNDUP(L767*最重要的表!$J$45,0)</f>
        <v>6092</v>
      </c>
      <c r="M1685" s="6">
        <f>ROUNDUP(M767*最重要的表!$J$45,0)</f>
        <v>2958</v>
      </c>
      <c r="N1685" s="6">
        <f>ROUNDUP(N767*最重要的表!$J$45,0)</f>
        <v>917</v>
      </c>
      <c r="O1685" s="6">
        <f>ROUNDUP(O767*最重要的表!$J$45,0)</f>
        <v>95</v>
      </c>
      <c r="P1685" s="6">
        <f>ROUNDUP(P767*最重要的表!$J$45,0)</f>
        <v>46</v>
      </c>
      <c r="Q1685" s="1">
        <f t="shared" si="176"/>
        <v>131586</v>
      </c>
      <c r="R1685" s="1">
        <f t="shared" si="177"/>
        <v>13597</v>
      </c>
      <c r="S1685" s="1">
        <f t="shared" si="178"/>
        <v>6592</v>
      </c>
      <c r="T1685" s="1">
        <v>28500</v>
      </c>
      <c r="U1685" s="1">
        <v>0</v>
      </c>
      <c r="V1685" s="1">
        <v>3600000</v>
      </c>
    </row>
    <row r="1686" spans="1:22" x14ac:dyDescent="0.25">
      <c r="A1686" s="1">
        <f t="shared" si="175"/>
        <v>61261</v>
      </c>
      <c r="B1686" s="1">
        <v>6</v>
      </c>
      <c r="C1686" s="1" t="s">
        <v>180</v>
      </c>
      <c r="D1686" s="1">
        <v>13</v>
      </c>
      <c r="E1686" s="1" t="s">
        <v>218</v>
      </c>
      <c r="F1686" s="1">
        <v>23</v>
      </c>
      <c r="G1686" s="1">
        <v>4</v>
      </c>
      <c r="H1686" s="1">
        <v>3</v>
      </c>
      <c r="I1686" s="1">
        <v>50</v>
      </c>
      <c r="J1686" s="1">
        <v>45</v>
      </c>
      <c r="K1686" s="6">
        <f>ROUNDUP(K768*最重要的表!$J$45,0)</f>
        <v>61097</v>
      </c>
      <c r="L1686" s="6">
        <f>ROUNDUP(L768*最重要的表!$J$45,0)</f>
        <v>6293</v>
      </c>
      <c r="M1686" s="6">
        <f>ROUNDUP(M768*最重要的表!$J$45,0)</f>
        <v>3056</v>
      </c>
      <c r="N1686" s="6">
        <f>ROUNDUP(N768*最重要的表!$J$45,0)</f>
        <v>950</v>
      </c>
      <c r="O1686" s="6">
        <f>ROUNDUP(O768*最重要的表!$J$45,0)</f>
        <v>98</v>
      </c>
      <c r="P1686" s="6">
        <f>ROUNDUP(P768*最重要的表!$J$45,0)</f>
        <v>49</v>
      </c>
      <c r="Q1686" s="1">
        <f t="shared" si="176"/>
        <v>136147</v>
      </c>
      <c r="R1686" s="1">
        <f t="shared" si="177"/>
        <v>14035</v>
      </c>
      <c r="S1686" s="1">
        <f t="shared" si="178"/>
        <v>6927</v>
      </c>
      <c r="T1686" s="1">
        <v>31000</v>
      </c>
      <c r="U1686" s="1">
        <v>0</v>
      </c>
      <c r="V1686" s="1">
        <v>4000000</v>
      </c>
    </row>
    <row r="1687" spans="1:22" x14ac:dyDescent="0.25">
      <c r="A1687" s="1">
        <f t="shared" si="175"/>
        <v>61262</v>
      </c>
      <c r="B1687" s="1">
        <v>6</v>
      </c>
      <c r="C1687" s="1" t="s">
        <v>180</v>
      </c>
      <c r="D1687" s="1">
        <v>13</v>
      </c>
      <c r="E1687" s="1" t="s">
        <v>219</v>
      </c>
      <c r="F1687" s="1">
        <v>24</v>
      </c>
      <c r="G1687" s="1">
        <v>4</v>
      </c>
      <c r="H1687" s="1">
        <v>4</v>
      </c>
      <c r="I1687" s="1">
        <v>60</v>
      </c>
      <c r="J1687" s="1">
        <v>55</v>
      </c>
      <c r="K1687" s="6">
        <f>ROUNDUP(K769*最重要的表!$J$45,0)</f>
        <v>63050</v>
      </c>
      <c r="L1687" s="6">
        <f>ROUNDUP(L769*最重要的表!$J$45,0)</f>
        <v>6495</v>
      </c>
      <c r="M1687" s="6">
        <f>ROUNDUP(M769*最重要的表!$J$45,0)</f>
        <v>3154</v>
      </c>
      <c r="N1687" s="6">
        <f>ROUNDUP(N769*最重要的表!$J$45,0)</f>
        <v>984</v>
      </c>
      <c r="O1687" s="6">
        <f>ROUNDUP(O769*最重要的表!$J$45,0)</f>
        <v>102</v>
      </c>
      <c r="P1687" s="6">
        <f>ROUNDUP(P769*最重要的表!$J$45,0)</f>
        <v>50</v>
      </c>
      <c r="Q1687" s="1">
        <f t="shared" si="176"/>
        <v>140786</v>
      </c>
      <c r="R1687" s="1">
        <f t="shared" si="177"/>
        <v>14553</v>
      </c>
      <c r="S1687" s="1">
        <f t="shared" si="178"/>
        <v>7104</v>
      </c>
      <c r="T1687" s="1">
        <v>33500</v>
      </c>
      <c r="U1687" s="1">
        <v>0</v>
      </c>
      <c r="V1687" s="1">
        <v>4400000</v>
      </c>
    </row>
    <row r="1688" spans="1:22" x14ac:dyDescent="0.25">
      <c r="A1688" s="1">
        <f t="shared" si="175"/>
        <v>61263</v>
      </c>
      <c r="B1688" s="1">
        <v>6</v>
      </c>
      <c r="C1688" s="1" t="s">
        <v>180</v>
      </c>
      <c r="D1688" s="1">
        <v>13</v>
      </c>
      <c r="E1688" s="1" t="s">
        <v>220</v>
      </c>
      <c r="F1688" s="1">
        <v>25</v>
      </c>
      <c r="G1688" s="1">
        <v>5</v>
      </c>
      <c r="H1688" s="1">
        <v>0</v>
      </c>
      <c r="I1688" s="1">
        <v>60</v>
      </c>
      <c r="J1688" s="1">
        <v>55</v>
      </c>
      <c r="K1688" s="6">
        <f>ROUNDUP(K770*最重要的表!$J$45,0)</f>
        <v>68220</v>
      </c>
      <c r="L1688" s="6">
        <f>ROUNDUP(L770*最重要的表!$J$45,0)</f>
        <v>7027</v>
      </c>
      <c r="M1688" s="6">
        <f>ROUNDUP(M770*最重要的表!$J$45,0)</f>
        <v>3413</v>
      </c>
      <c r="N1688" s="6">
        <f>ROUNDUP(N770*最重要的表!$J$45,0)</f>
        <v>1050</v>
      </c>
      <c r="O1688" s="6">
        <f>ROUNDUP(O770*最重要的表!$J$45,0)</f>
        <v>109</v>
      </c>
      <c r="P1688" s="6">
        <f>ROUNDUP(P770*最重要的表!$J$45,0)</f>
        <v>53</v>
      </c>
      <c r="Q1688" s="6">
        <f t="shared" si="176"/>
        <v>151170</v>
      </c>
      <c r="R1688" s="7">
        <f t="shared" si="177"/>
        <v>15638</v>
      </c>
      <c r="S1688" s="8">
        <f t="shared" si="178"/>
        <v>7600</v>
      </c>
      <c r="T1688" s="6">
        <v>36000</v>
      </c>
      <c r="U1688" s="7">
        <v>0</v>
      </c>
      <c r="V1688" s="8">
        <v>4800000</v>
      </c>
    </row>
    <row r="1689" spans="1:22" x14ac:dyDescent="0.25">
      <c r="A1689" s="1">
        <f t="shared" si="175"/>
        <v>61264</v>
      </c>
      <c r="B1689" s="1">
        <v>6</v>
      </c>
      <c r="C1689" s="1" t="s">
        <v>180</v>
      </c>
      <c r="D1689" s="1">
        <v>13</v>
      </c>
      <c r="E1689" s="1" t="s">
        <v>221</v>
      </c>
      <c r="F1689" s="1">
        <v>26</v>
      </c>
      <c r="G1689" s="1">
        <v>5</v>
      </c>
      <c r="H1689" s="1">
        <v>1</v>
      </c>
      <c r="I1689" s="1">
        <v>60</v>
      </c>
      <c r="J1689" s="1">
        <v>55</v>
      </c>
      <c r="K1689" s="6">
        <f>ROUNDUP(K771*最重要的表!$J$45,0)</f>
        <v>70631</v>
      </c>
      <c r="L1689" s="6">
        <f>ROUNDUP(L771*最重要的表!$J$45,0)</f>
        <v>7275</v>
      </c>
      <c r="M1689" s="6">
        <f>ROUNDUP(M771*最重要的表!$J$45,0)</f>
        <v>3532</v>
      </c>
      <c r="N1689" s="6">
        <f>ROUNDUP(N771*最重要的表!$J$45,0)</f>
        <v>1095</v>
      </c>
      <c r="O1689" s="6">
        <f>ROUNDUP(O771*最重要的表!$J$45,0)</f>
        <v>113</v>
      </c>
      <c r="P1689" s="6">
        <f>ROUNDUP(P771*最重要的表!$J$45,0)</f>
        <v>56</v>
      </c>
      <c r="Q1689" s="1">
        <f t="shared" si="176"/>
        <v>157136</v>
      </c>
      <c r="R1689" s="1">
        <f t="shared" si="177"/>
        <v>16202</v>
      </c>
      <c r="S1689" s="1">
        <f t="shared" si="178"/>
        <v>7956</v>
      </c>
      <c r="T1689" s="1">
        <v>39000</v>
      </c>
      <c r="U1689" s="1">
        <v>0</v>
      </c>
      <c r="V1689" s="1">
        <v>5200000</v>
      </c>
    </row>
    <row r="1690" spans="1:22" x14ac:dyDescent="0.25">
      <c r="A1690" s="1">
        <f t="shared" si="175"/>
        <v>61265</v>
      </c>
      <c r="B1690" s="1">
        <v>6</v>
      </c>
      <c r="C1690" s="1" t="s">
        <v>180</v>
      </c>
      <c r="D1690" s="1">
        <v>13</v>
      </c>
      <c r="E1690" s="1" t="s">
        <v>222</v>
      </c>
      <c r="F1690" s="1">
        <v>27</v>
      </c>
      <c r="G1690" s="1">
        <v>5</v>
      </c>
      <c r="H1690" s="1">
        <v>2</v>
      </c>
      <c r="I1690" s="1">
        <v>60</v>
      </c>
      <c r="J1690" s="1">
        <v>55</v>
      </c>
      <c r="K1690" s="6">
        <f>ROUNDUP(K772*最重要的表!$J$45,0)</f>
        <v>73043</v>
      </c>
      <c r="L1690" s="6">
        <f>ROUNDUP(L772*最重要的表!$J$45,0)</f>
        <v>7524</v>
      </c>
      <c r="M1690" s="6">
        <f>ROUNDUP(M772*最重要的表!$J$45,0)</f>
        <v>3653</v>
      </c>
      <c r="N1690" s="6">
        <f>ROUNDUP(N772*最重要的表!$J$45,0)</f>
        <v>1140</v>
      </c>
      <c r="O1690" s="6">
        <f>ROUNDUP(O772*最重要的表!$J$45,0)</f>
        <v>118</v>
      </c>
      <c r="P1690" s="6">
        <f>ROUNDUP(P772*最重要的表!$J$45,0)</f>
        <v>58</v>
      </c>
      <c r="Q1690" s="1">
        <f t="shared" si="176"/>
        <v>163103</v>
      </c>
      <c r="R1690" s="1">
        <f t="shared" si="177"/>
        <v>16846</v>
      </c>
      <c r="S1690" s="1">
        <f t="shared" si="178"/>
        <v>8235</v>
      </c>
      <c r="T1690" s="1">
        <v>42000</v>
      </c>
      <c r="U1690" s="1">
        <v>0</v>
      </c>
      <c r="V1690" s="1">
        <v>5600000</v>
      </c>
    </row>
    <row r="1691" spans="1:22" x14ac:dyDescent="0.25">
      <c r="A1691" s="1">
        <f t="shared" si="175"/>
        <v>61271</v>
      </c>
      <c r="B1691" s="1">
        <v>6</v>
      </c>
      <c r="C1691" s="1" t="s">
        <v>180</v>
      </c>
      <c r="D1691" s="1">
        <v>13</v>
      </c>
      <c r="E1691" s="1" t="s">
        <v>223</v>
      </c>
      <c r="F1691" s="1">
        <v>28</v>
      </c>
      <c r="G1691" s="1">
        <v>5</v>
      </c>
      <c r="H1691" s="1">
        <v>3</v>
      </c>
      <c r="I1691" s="1">
        <v>60</v>
      </c>
      <c r="J1691" s="1">
        <v>55</v>
      </c>
      <c r="K1691" s="6">
        <f>ROUNDUP(K773*最重要的表!$J$45,0)</f>
        <v>75454</v>
      </c>
      <c r="L1691" s="6">
        <f>ROUNDUP(L773*最重要的表!$J$45,0)</f>
        <v>7772</v>
      </c>
      <c r="M1691" s="6">
        <f>ROUNDUP(M773*最重要的表!$J$45,0)</f>
        <v>3774</v>
      </c>
      <c r="N1691" s="6">
        <f>ROUNDUP(N773*最重要的表!$J$45,0)</f>
        <v>1185</v>
      </c>
      <c r="O1691" s="6">
        <f>ROUNDUP(O773*最重要的表!$J$45,0)</f>
        <v>122</v>
      </c>
      <c r="P1691" s="6">
        <f>ROUNDUP(P773*最重要的表!$J$45,0)</f>
        <v>60</v>
      </c>
      <c r="Q1691" s="1">
        <f t="shared" si="176"/>
        <v>169069</v>
      </c>
      <c r="R1691" s="1">
        <f t="shared" si="177"/>
        <v>17410</v>
      </c>
      <c r="S1691" s="1">
        <f t="shared" si="178"/>
        <v>8514</v>
      </c>
      <c r="T1691" s="1">
        <v>45000</v>
      </c>
      <c r="U1691" s="1">
        <v>0</v>
      </c>
      <c r="V1691" s="1">
        <v>6000000</v>
      </c>
    </row>
    <row r="1692" spans="1:22" x14ac:dyDescent="0.25">
      <c r="A1692" s="1">
        <f t="shared" si="175"/>
        <v>61272</v>
      </c>
      <c r="B1692" s="1">
        <v>6</v>
      </c>
      <c r="C1692" s="1" t="s">
        <v>180</v>
      </c>
      <c r="D1692" s="1">
        <v>13</v>
      </c>
      <c r="E1692" s="1" t="s">
        <v>224</v>
      </c>
      <c r="F1692" s="1">
        <v>29</v>
      </c>
      <c r="G1692" s="1">
        <v>5</v>
      </c>
      <c r="H1692" s="1">
        <v>4</v>
      </c>
      <c r="I1692" s="1">
        <v>70</v>
      </c>
      <c r="J1692" s="1">
        <v>65</v>
      </c>
      <c r="K1692" s="6">
        <f>ROUNDUP(K774*最重要的表!$J$45,0)</f>
        <v>77866</v>
      </c>
      <c r="L1692" s="6">
        <f>ROUNDUP(L774*最重要的表!$J$45,0)</f>
        <v>8021</v>
      </c>
      <c r="M1692" s="6">
        <f>ROUNDUP(M774*最重要的表!$J$45,0)</f>
        <v>3894</v>
      </c>
      <c r="N1692" s="6">
        <f>ROUNDUP(N774*最重要的表!$J$45,0)</f>
        <v>1229</v>
      </c>
      <c r="O1692" s="6">
        <f>ROUNDUP(O774*最重要的表!$J$45,0)</f>
        <v>127</v>
      </c>
      <c r="P1692" s="6">
        <f>ROUNDUP(P774*最重要的表!$J$45,0)</f>
        <v>63</v>
      </c>
      <c r="Q1692" s="1">
        <f t="shared" si="176"/>
        <v>174957</v>
      </c>
      <c r="R1692" s="1">
        <f t="shared" si="177"/>
        <v>18054</v>
      </c>
      <c r="S1692" s="1">
        <f t="shared" si="178"/>
        <v>8871</v>
      </c>
      <c r="T1692" s="1">
        <v>48000</v>
      </c>
      <c r="U1692" s="1">
        <v>0</v>
      </c>
      <c r="V1692" s="1">
        <v>6400000</v>
      </c>
    </row>
    <row r="1693" spans="1:22" x14ac:dyDescent="0.25">
      <c r="A1693" s="1">
        <f t="shared" si="175"/>
        <v>61273</v>
      </c>
      <c r="B1693" s="1">
        <v>6</v>
      </c>
      <c r="C1693" s="1" t="s">
        <v>180</v>
      </c>
      <c r="D1693" s="1">
        <v>13</v>
      </c>
      <c r="E1693" s="1" t="s">
        <v>385</v>
      </c>
      <c r="F1693" s="1">
        <v>30</v>
      </c>
      <c r="G1693" s="1">
        <v>6</v>
      </c>
      <c r="H1693" s="1">
        <v>0</v>
      </c>
      <c r="I1693" s="1">
        <v>70</v>
      </c>
      <c r="J1693" s="1">
        <v>65</v>
      </c>
      <c r="K1693" s="6">
        <f>ROUNDUP(K775*最重要的表!$J$45,0)</f>
        <v>84253</v>
      </c>
      <c r="L1693" s="6">
        <f>ROUNDUP(L775*最重要的表!$J$45,0)</f>
        <v>8678</v>
      </c>
      <c r="M1693" s="6">
        <f>ROUNDUP(M775*最重要的表!$J$45,0)</f>
        <v>4214</v>
      </c>
      <c r="N1693" s="6">
        <f>ROUNDUP(N775*最重要的表!$J$45,0)</f>
        <v>1307</v>
      </c>
      <c r="O1693" s="6">
        <f>ROUNDUP(O775*最重要的表!$J$45,0)</f>
        <v>135</v>
      </c>
      <c r="P1693" s="6">
        <f>ROUNDUP(P775*最重要的表!$J$45,0)</f>
        <v>66</v>
      </c>
      <c r="Q1693" s="6">
        <f t="shared" si="176"/>
        <v>187506</v>
      </c>
      <c r="R1693" s="7">
        <f t="shared" si="177"/>
        <v>19343</v>
      </c>
      <c r="S1693" s="8">
        <f t="shared" si="178"/>
        <v>9428</v>
      </c>
      <c r="T1693" s="1">
        <v>51000</v>
      </c>
      <c r="U1693" s="1">
        <v>0</v>
      </c>
      <c r="V1693" s="8">
        <v>6800000</v>
      </c>
    </row>
    <row r="1694" spans="1:22" x14ac:dyDescent="0.25">
      <c r="A1694" s="1">
        <f t="shared" si="175"/>
        <v>61274</v>
      </c>
      <c r="B1694" s="1">
        <v>6</v>
      </c>
      <c r="C1694" s="1" t="s">
        <v>180</v>
      </c>
      <c r="D1694" s="1">
        <v>13</v>
      </c>
      <c r="E1694" s="1" t="s">
        <v>481</v>
      </c>
      <c r="F1694" s="1">
        <v>31</v>
      </c>
      <c r="G1694" s="1">
        <v>6</v>
      </c>
      <c r="H1694" s="1">
        <v>1</v>
      </c>
      <c r="I1694" s="1">
        <v>70</v>
      </c>
      <c r="J1694" s="1">
        <v>65</v>
      </c>
      <c r="K1694" s="6">
        <f>ROUNDUP(K776*最重要的表!$J$45,0)</f>
        <v>87234</v>
      </c>
      <c r="L1694" s="6">
        <f>ROUNDUP(L776*最重要的表!$J$45,0)</f>
        <v>8985</v>
      </c>
      <c r="M1694" s="6">
        <f>ROUNDUP(M776*最重要的表!$J$45,0)</f>
        <v>4362</v>
      </c>
      <c r="N1694" s="6">
        <f>ROUNDUP(N776*最重要的表!$J$45,0)</f>
        <v>1363</v>
      </c>
      <c r="O1694" s="6">
        <f>ROUNDUP(O776*最重要的表!$J$45,0)</f>
        <v>141</v>
      </c>
      <c r="P1694" s="6">
        <f>ROUNDUP(P776*最重要的表!$J$45,0)</f>
        <v>69</v>
      </c>
      <c r="Q1694" s="1">
        <f t="shared" si="176"/>
        <v>194911</v>
      </c>
      <c r="R1694" s="1">
        <f t="shared" si="177"/>
        <v>20124</v>
      </c>
      <c r="S1694" s="1">
        <f t="shared" si="178"/>
        <v>9813</v>
      </c>
      <c r="T1694" s="1">
        <v>54000</v>
      </c>
      <c r="U1694" s="1">
        <v>0</v>
      </c>
      <c r="V1694" s="1">
        <v>7200000</v>
      </c>
    </row>
    <row r="1695" spans="1:22" x14ac:dyDescent="0.25">
      <c r="A1695" s="1">
        <f t="shared" ref="A1695:A1758" si="179">A1690+10</f>
        <v>61275</v>
      </c>
      <c r="B1695" s="1">
        <v>6</v>
      </c>
      <c r="C1695" s="1" t="s">
        <v>180</v>
      </c>
      <c r="D1695" s="1">
        <v>13</v>
      </c>
      <c r="E1695" s="1" t="s">
        <v>482</v>
      </c>
      <c r="F1695" s="1">
        <v>32</v>
      </c>
      <c r="G1695" s="1">
        <v>6</v>
      </c>
      <c r="H1695" s="1">
        <v>2</v>
      </c>
      <c r="I1695" s="1">
        <v>70</v>
      </c>
      <c r="J1695" s="1">
        <v>65</v>
      </c>
      <c r="K1695" s="6">
        <f>ROUNDUP(K777*最重要的表!$J$45,0)</f>
        <v>90215</v>
      </c>
      <c r="L1695" s="6">
        <f>ROUNDUP(L777*最重要的表!$J$45,0)</f>
        <v>9292</v>
      </c>
      <c r="M1695" s="6">
        <f>ROUNDUP(M777*最重要的表!$J$45,0)</f>
        <v>4512</v>
      </c>
      <c r="N1695" s="6">
        <f>ROUNDUP(N777*最重要的表!$J$45,0)</f>
        <v>1420</v>
      </c>
      <c r="O1695" s="6">
        <f>ROUNDUP(O777*最重要的表!$J$45,0)</f>
        <v>147</v>
      </c>
      <c r="P1695" s="6">
        <f>ROUNDUP(P777*最重要的表!$J$45,0)</f>
        <v>72</v>
      </c>
      <c r="Q1695" s="1">
        <f t="shared" si="176"/>
        <v>202395</v>
      </c>
      <c r="R1695" s="1">
        <f t="shared" si="177"/>
        <v>20905</v>
      </c>
      <c r="S1695" s="1">
        <f t="shared" si="178"/>
        <v>10200</v>
      </c>
      <c r="T1695" s="1">
        <v>57000</v>
      </c>
      <c r="U1695" s="1">
        <v>0</v>
      </c>
      <c r="V1695" s="1">
        <v>7600000</v>
      </c>
    </row>
    <row r="1696" spans="1:22" x14ac:dyDescent="0.25">
      <c r="A1696" s="1">
        <f t="shared" si="179"/>
        <v>61281</v>
      </c>
      <c r="B1696" s="1">
        <v>6</v>
      </c>
      <c r="C1696" s="1" t="s">
        <v>180</v>
      </c>
      <c r="D1696" s="1">
        <v>13</v>
      </c>
      <c r="E1696" s="1" t="s">
        <v>483</v>
      </c>
      <c r="F1696" s="1">
        <v>33</v>
      </c>
      <c r="G1696" s="1">
        <v>6</v>
      </c>
      <c r="H1696" s="1">
        <v>3</v>
      </c>
      <c r="I1696" s="1">
        <v>70</v>
      </c>
      <c r="J1696" s="1">
        <v>65</v>
      </c>
      <c r="K1696" s="6">
        <f>ROUNDUP(K778*最重要的表!$J$45,0)</f>
        <v>93195</v>
      </c>
      <c r="L1696" s="6">
        <f>ROUNDUP(L778*最重要的表!$J$45,0)</f>
        <v>9600</v>
      </c>
      <c r="M1696" s="6">
        <f>ROUNDUP(M778*最重要的表!$J$45,0)</f>
        <v>4660</v>
      </c>
      <c r="N1696" s="6">
        <f>ROUNDUP(N778*最重要的表!$J$45,0)</f>
        <v>1475</v>
      </c>
      <c r="O1696" s="6">
        <f>ROUNDUP(O778*最重要的表!$J$45,0)</f>
        <v>152</v>
      </c>
      <c r="P1696" s="6">
        <f>ROUNDUP(P778*最重要的表!$J$45,0)</f>
        <v>75</v>
      </c>
      <c r="Q1696" s="1">
        <f t="shared" ref="Q1696:Q1759" si="180">K1696+N1696*79</f>
        <v>209720</v>
      </c>
      <c r="R1696" s="1">
        <f t="shared" ref="R1696:R1759" si="181">L1696+O1696*79</f>
        <v>21608</v>
      </c>
      <c r="S1696" s="1">
        <f t="shared" ref="S1696:S1759" si="182">M1696+P1696*79</f>
        <v>10585</v>
      </c>
      <c r="T1696" s="1">
        <v>60000</v>
      </c>
      <c r="U1696" s="1">
        <v>0</v>
      </c>
      <c r="V1696" s="1">
        <v>8000000</v>
      </c>
    </row>
    <row r="1697" spans="1:22" x14ac:dyDescent="0.25">
      <c r="A1697" s="1">
        <f t="shared" si="179"/>
        <v>61282</v>
      </c>
      <c r="B1697" s="1">
        <v>6</v>
      </c>
      <c r="C1697" s="1" t="s">
        <v>180</v>
      </c>
      <c r="D1697" s="1">
        <v>13</v>
      </c>
      <c r="E1697" s="1" t="s">
        <v>484</v>
      </c>
      <c r="F1697" s="1">
        <v>34</v>
      </c>
      <c r="G1697" s="1">
        <v>6</v>
      </c>
      <c r="H1697" s="1">
        <v>4</v>
      </c>
      <c r="I1697" s="1">
        <v>80</v>
      </c>
      <c r="J1697" s="1">
        <v>75</v>
      </c>
      <c r="K1697" s="6">
        <f>ROUNDUP(K779*最重要的表!$J$45,0)</f>
        <v>96177</v>
      </c>
      <c r="L1697" s="6">
        <f>ROUNDUP(L779*最重要的表!$J$45,0)</f>
        <v>9907</v>
      </c>
      <c r="M1697" s="6">
        <f>ROUNDUP(M779*最重要的表!$J$45,0)</f>
        <v>4810</v>
      </c>
      <c r="N1697" s="6">
        <f>ROUNDUP(N779*最重要的表!$J$45,0)</f>
        <v>1531</v>
      </c>
      <c r="O1697" s="6">
        <f>ROUNDUP(O779*最重要的表!$J$45,0)</f>
        <v>158</v>
      </c>
      <c r="P1697" s="6">
        <f>ROUNDUP(P779*最重要的表!$J$45,0)</f>
        <v>78</v>
      </c>
      <c r="Q1697" s="1">
        <f t="shared" si="180"/>
        <v>217126</v>
      </c>
      <c r="R1697" s="1">
        <f t="shared" si="181"/>
        <v>22389</v>
      </c>
      <c r="S1697" s="1">
        <f t="shared" si="182"/>
        <v>10972</v>
      </c>
      <c r="T1697" s="1">
        <v>61000</v>
      </c>
      <c r="U1697" s="1">
        <v>0</v>
      </c>
      <c r="V1697" s="1">
        <v>8100000</v>
      </c>
    </row>
    <row r="1698" spans="1:22" x14ac:dyDescent="0.25">
      <c r="A1698" s="1">
        <f t="shared" si="179"/>
        <v>61283</v>
      </c>
      <c r="B1698" s="1">
        <v>6</v>
      </c>
      <c r="C1698" s="1" t="s">
        <v>180</v>
      </c>
      <c r="D1698" s="1">
        <v>13</v>
      </c>
      <c r="E1698" s="1" t="s">
        <v>485</v>
      </c>
      <c r="F1698" s="1">
        <v>35</v>
      </c>
      <c r="G1698" s="1">
        <v>7</v>
      </c>
      <c r="H1698" s="1">
        <v>0</v>
      </c>
      <c r="I1698" s="1">
        <v>80</v>
      </c>
      <c r="J1698" s="1">
        <v>75</v>
      </c>
      <c r="K1698" s="6">
        <f>ROUNDUP(K780*最重要的表!$J$45,0)</f>
        <v>104059</v>
      </c>
      <c r="L1698" s="6">
        <f>ROUNDUP(L780*最重要的表!$J$45,0)</f>
        <v>10718</v>
      </c>
      <c r="M1698" s="6">
        <f>ROUNDUP(M780*最重要的表!$J$45,0)</f>
        <v>5204</v>
      </c>
      <c r="N1698" s="6">
        <f>ROUNDUP(N780*最重要的表!$J$45,0)</f>
        <v>1620</v>
      </c>
      <c r="O1698" s="6">
        <f>ROUNDUP(O780*最重要的表!$J$45,0)</f>
        <v>167</v>
      </c>
      <c r="P1698" s="6">
        <f>ROUNDUP(P780*最重要的表!$J$45,0)</f>
        <v>82</v>
      </c>
      <c r="Q1698" s="6">
        <f t="shared" si="180"/>
        <v>232039</v>
      </c>
      <c r="R1698" s="7">
        <f t="shared" si="181"/>
        <v>23911</v>
      </c>
      <c r="S1698" s="8">
        <f t="shared" si="182"/>
        <v>11682</v>
      </c>
      <c r="T1698" s="1">
        <v>62000</v>
      </c>
      <c r="U1698" s="1">
        <v>0</v>
      </c>
      <c r="V1698" s="1">
        <v>8200000</v>
      </c>
    </row>
    <row r="1699" spans="1:22" x14ac:dyDescent="0.25">
      <c r="A1699" s="1">
        <f t="shared" si="179"/>
        <v>61284</v>
      </c>
      <c r="B1699" s="1">
        <v>6</v>
      </c>
      <c r="C1699" s="1" t="s">
        <v>180</v>
      </c>
      <c r="D1699" s="1">
        <v>13</v>
      </c>
      <c r="E1699" s="1" t="s">
        <v>486</v>
      </c>
      <c r="F1699" s="1">
        <v>36</v>
      </c>
      <c r="G1699" s="1">
        <v>7</v>
      </c>
      <c r="H1699" s="1">
        <v>1</v>
      </c>
      <c r="I1699" s="1">
        <v>80</v>
      </c>
      <c r="J1699" s="1">
        <v>75</v>
      </c>
      <c r="K1699" s="6">
        <f>ROUNDUP(K781*最重要的表!$J$45,0)</f>
        <v>107732</v>
      </c>
      <c r="L1699" s="6">
        <f>ROUNDUP(L781*最重要的表!$J$45,0)</f>
        <v>11097</v>
      </c>
      <c r="M1699" s="6">
        <f>ROUNDUP(M781*最重要的表!$J$45,0)</f>
        <v>5387</v>
      </c>
      <c r="N1699" s="6">
        <f>ROUNDUP(N781*最重要的表!$J$45,0)</f>
        <v>1688</v>
      </c>
      <c r="O1699" s="6">
        <f>ROUNDUP(O781*最重要的表!$J$45,0)</f>
        <v>174</v>
      </c>
      <c r="P1699" s="6">
        <f>ROUNDUP(P781*最重要的表!$J$45,0)</f>
        <v>86</v>
      </c>
      <c r="Q1699" s="1">
        <f t="shared" si="180"/>
        <v>241084</v>
      </c>
      <c r="R1699" s="1">
        <f t="shared" si="181"/>
        <v>24843</v>
      </c>
      <c r="S1699" s="1">
        <f t="shared" si="182"/>
        <v>12181</v>
      </c>
      <c r="T1699" s="1">
        <v>63000</v>
      </c>
      <c r="U1699" s="1">
        <v>0</v>
      </c>
      <c r="V1699" s="1">
        <v>8300000</v>
      </c>
    </row>
    <row r="1700" spans="1:22" x14ac:dyDescent="0.25">
      <c r="A1700" s="1">
        <f t="shared" si="179"/>
        <v>61285</v>
      </c>
      <c r="B1700" s="1">
        <v>6</v>
      </c>
      <c r="C1700" s="1" t="s">
        <v>180</v>
      </c>
      <c r="D1700" s="1">
        <v>13</v>
      </c>
      <c r="E1700" s="1" t="s">
        <v>487</v>
      </c>
      <c r="F1700" s="1">
        <v>37</v>
      </c>
      <c r="G1700" s="1">
        <v>7</v>
      </c>
      <c r="H1700" s="1">
        <v>2</v>
      </c>
      <c r="I1700" s="1">
        <v>80</v>
      </c>
      <c r="J1700" s="1">
        <v>75</v>
      </c>
      <c r="K1700" s="6">
        <f>ROUNDUP(K782*最重要的表!$J$45,0)</f>
        <v>111406</v>
      </c>
      <c r="L1700" s="6">
        <f>ROUNDUP(L782*最重要的表!$J$45,0)</f>
        <v>11475</v>
      </c>
      <c r="M1700" s="6">
        <f>ROUNDUP(M782*最重要的表!$J$45,0)</f>
        <v>5571</v>
      </c>
      <c r="N1700" s="6">
        <f>ROUNDUP(N782*最重要的表!$J$45,0)</f>
        <v>1754</v>
      </c>
      <c r="O1700" s="6">
        <f>ROUNDUP(O782*最重要的表!$J$45,0)</f>
        <v>181</v>
      </c>
      <c r="P1700" s="6">
        <f>ROUNDUP(P782*最重要的表!$J$45,0)</f>
        <v>89</v>
      </c>
      <c r="Q1700" s="1">
        <f t="shared" si="180"/>
        <v>249972</v>
      </c>
      <c r="R1700" s="1">
        <f t="shared" si="181"/>
        <v>25774</v>
      </c>
      <c r="S1700" s="1">
        <f t="shared" si="182"/>
        <v>12602</v>
      </c>
      <c r="T1700" s="1">
        <v>64000</v>
      </c>
      <c r="U1700" s="1">
        <v>0</v>
      </c>
      <c r="V1700" s="1">
        <v>8400000</v>
      </c>
    </row>
    <row r="1701" spans="1:22" x14ac:dyDescent="0.25">
      <c r="A1701" s="1">
        <f t="shared" si="179"/>
        <v>61291</v>
      </c>
      <c r="B1701" s="1">
        <v>6</v>
      </c>
      <c r="C1701" s="1" t="s">
        <v>180</v>
      </c>
      <c r="D1701" s="1">
        <v>13</v>
      </c>
      <c r="E1701" s="1" t="s">
        <v>488</v>
      </c>
      <c r="F1701" s="1">
        <v>38</v>
      </c>
      <c r="G1701" s="1">
        <v>7</v>
      </c>
      <c r="H1701" s="1">
        <v>3</v>
      </c>
      <c r="I1701" s="1">
        <v>80</v>
      </c>
      <c r="J1701" s="1">
        <v>75</v>
      </c>
      <c r="K1701" s="6">
        <f>ROUNDUP(K783*最重要的表!$J$45,0)</f>
        <v>115079</v>
      </c>
      <c r="L1701" s="6">
        <f>ROUNDUP(L783*最重要的表!$J$45,0)</f>
        <v>11854</v>
      </c>
      <c r="M1701" s="6">
        <f>ROUNDUP(M783*最重要的表!$J$45,0)</f>
        <v>5755</v>
      </c>
      <c r="N1701" s="6">
        <f>ROUNDUP(N783*最重要的表!$J$45,0)</f>
        <v>1821</v>
      </c>
      <c r="O1701" s="6">
        <f>ROUNDUP(O783*最重要的表!$J$45,0)</f>
        <v>188</v>
      </c>
      <c r="P1701" s="6">
        <f>ROUNDUP(P783*最重要的表!$J$45,0)</f>
        <v>92</v>
      </c>
      <c r="Q1701" s="1">
        <f t="shared" si="180"/>
        <v>258938</v>
      </c>
      <c r="R1701" s="1">
        <f t="shared" si="181"/>
        <v>26706</v>
      </c>
      <c r="S1701" s="1">
        <f t="shared" si="182"/>
        <v>13023</v>
      </c>
      <c r="T1701" s="1">
        <v>65000</v>
      </c>
      <c r="U1701" s="1">
        <v>0</v>
      </c>
      <c r="V1701" s="1">
        <v>8500000</v>
      </c>
    </row>
    <row r="1702" spans="1:22" x14ac:dyDescent="0.25">
      <c r="A1702" s="1">
        <f t="shared" si="179"/>
        <v>61292</v>
      </c>
      <c r="B1702" s="1">
        <v>6</v>
      </c>
      <c r="C1702" s="1" t="s">
        <v>180</v>
      </c>
      <c r="D1702" s="1">
        <v>13</v>
      </c>
      <c r="E1702" s="1" t="s">
        <v>489</v>
      </c>
      <c r="F1702" s="1">
        <v>39</v>
      </c>
      <c r="G1702" s="1">
        <v>7</v>
      </c>
      <c r="H1702" s="1">
        <v>4</v>
      </c>
      <c r="I1702" s="1">
        <v>84</v>
      </c>
      <c r="J1702" s="1">
        <v>80</v>
      </c>
      <c r="K1702" s="6">
        <f>ROUNDUP(K784*最重要的表!$J$45,0)</f>
        <v>118753</v>
      </c>
      <c r="L1702" s="6">
        <f>ROUNDUP(L784*最重要的表!$J$45,0)</f>
        <v>12232</v>
      </c>
      <c r="M1702" s="6">
        <f>ROUNDUP(M784*最重要的表!$J$45,0)</f>
        <v>5939</v>
      </c>
      <c r="N1702" s="6">
        <f>ROUNDUP(N784*最重要的表!$J$45,0)</f>
        <v>1888</v>
      </c>
      <c r="O1702" s="6">
        <f>ROUNDUP(O784*最重要的表!$J$45,0)</f>
        <v>195</v>
      </c>
      <c r="P1702" s="6">
        <f>ROUNDUP(P784*最重要的表!$J$45,0)</f>
        <v>96</v>
      </c>
      <c r="Q1702" s="1">
        <f t="shared" si="180"/>
        <v>267905</v>
      </c>
      <c r="R1702" s="1">
        <f t="shared" si="181"/>
        <v>27637</v>
      </c>
      <c r="S1702" s="1">
        <f t="shared" si="182"/>
        <v>13523</v>
      </c>
      <c r="T1702" s="1">
        <v>66000</v>
      </c>
      <c r="U1702" s="1">
        <v>0</v>
      </c>
      <c r="V1702" s="1">
        <v>8600000</v>
      </c>
    </row>
    <row r="1703" spans="1:22" x14ac:dyDescent="0.25">
      <c r="A1703" s="1">
        <f t="shared" si="179"/>
        <v>61293</v>
      </c>
      <c r="B1703" s="1">
        <v>6</v>
      </c>
      <c r="C1703" s="1" t="s">
        <v>180</v>
      </c>
      <c r="D1703" s="1">
        <v>13</v>
      </c>
      <c r="E1703" s="1" t="s">
        <v>490</v>
      </c>
      <c r="F1703" s="1">
        <v>40</v>
      </c>
      <c r="G1703" s="1">
        <v>8</v>
      </c>
      <c r="H1703" s="1">
        <v>0</v>
      </c>
      <c r="I1703" s="1">
        <v>84</v>
      </c>
      <c r="J1703" s="1">
        <v>80</v>
      </c>
      <c r="K1703" s="6">
        <f>ROUNDUP(K785*最重要的表!$J$45,0)</f>
        <v>128522</v>
      </c>
      <c r="L1703" s="6">
        <f>ROUNDUP(L785*最重要的表!$J$45,0)</f>
        <v>13238</v>
      </c>
      <c r="M1703" s="6">
        <f>ROUNDUP(M785*最重要的表!$J$45,0)</f>
        <v>6427</v>
      </c>
      <c r="N1703" s="6">
        <f>ROUNDUP(N785*最重要的表!$J$45,0)</f>
        <v>2011</v>
      </c>
      <c r="O1703" s="6">
        <f>ROUNDUP(O785*最重要的表!$J$45,0)</f>
        <v>207</v>
      </c>
      <c r="P1703" s="6">
        <f>ROUNDUP(P785*最重要的表!$J$45,0)</f>
        <v>102</v>
      </c>
      <c r="Q1703" s="6">
        <f t="shared" si="180"/>
        <v>287391</v>
      </c>
      <c r="R1703" s="7">
        <f t="shared" si="181"/>
        <v>29591</v>
      </c>
      <c r="S1703" s="8">
        <f t="shared" si="182"/>
        <v>14485</v>
      </c>
      <c r="T1703" s="1">
        <v>67000</v>
      </c>
      <c r="U1703" s="1">
        <v>0</v>
      </c>
      <c r="V1703" s="1">
        <v>8700000</v>
      </c>
    </row>
    <row r="1704" spans="1:22" x14ac:dyDescent="0.25">
      <c r="A1704" s="1">
        <f t="shared" si="179"/>
        <v>61294</v>
      </c>
      <c r="B1704" s="1">
        <v>6</v>
      </c>
      <c r="C1704" s="1" t="s">
        <v>180</v>
      </c>
      <c r="D1704" s="1">
        <v>13</v>
      </c>
      <c r="E1704" s="1" t="s">
        <v>491</v>
      </c>
      <c r="F1704" s="1">
        <v>41</v>
      </c>
      <c r="G1704" s="1">
        <v>8</v>
      </c>
      <c r="H1704" s="1">
        <v>1</v>
      </c>
      <c r="I1704" s="1">
        <v>84</v>
      </c>
      <c r="J1704" s="1">
        <v>80</v>
      </c>
      <c r="K1704" s="6">
        <f>ROUNDUP(K786*最重要的表!$J$45,0)</f>
        <v>133055</v>
      </c>
      <c r="L1704" s="6">
        <f>ROUNDUP(L786*最重要的表!$J$45,0)</f>
        <v>13705</v>
      </c>
      <c r="M1704" s="6">
        <f>ROUNDUP(M786*最重要的表!$J$45,0)</f>
        <v>6653</v>
      </c>
      <c r="N1704" s="6">
        <f>ROUNDUP(N786*最重要的表!$J$45,0)</f>
        <v>2089</v>
      </c>
      <c r="O1704" s="6">
        <f>ROUNDUP(O786*最重要的表!$J$45,0)</f>
        <v>216</v>
      </c>
      <c r="P1704" s="6">
        <f>ROUNDUP(P786*最重要的表!$J$45,0)</f>
        <v>105</v>
      </c>
      <c r="Q1704" s="1">
        <f t="shared" si="180"/>
        <v>298086</v>
      </c>
      <c r="R1704" s="1">
        <f t="shared" si="181"/>
        <v>30769</v>
      </c>
      <c r="S1704" s="1">
        <f t="shared" si="182"/>
        <v>14948</v>
      </c>
      <c r="T1704" s="1">
        <v>68000</v>
      </c>
      <c r="U1704" s="1">
        <v>0</v>
      </c>
      <c r="V1704" s="1">
        <v>8800000</v>
      </c>
    </row>
    <row r="1705" spans="1:22" x14ac:dyDescent="0.25">
      <c r="A1705" s="1">
        <f t="shared" si="179"/>
        <v>61295</v>
      </c>
      <c r="B1705" s="1">
        <v>6</v>
      </c>
      <c r="C1705" s="1" t="s">
        <v>180</v>
      </c>
      <c r="D1705" s="1">
        <v>13</v>
      </c>
      <c r="E1705" s="1" t="s">
        <v>492</v>
      </c>
      <c r="F1705" s="1">
        <v>42</v>
      </c>
      <c r="G1705" s="1">
        <v>8</v>
      </c>
      <c r="H1705" s="1">
        <v>2</v>
      </c>
      <c r="I1705" s="1">
        <v>84</v>
      </c>
      <c r="J1705" s="1">
        <v>80</v>
      </c>
      <c r="K1705" s="6">
        <f>ROUNDUP(K787*最重要的表!$J$45,0)</f>
        <v>137588</v>
      </c>
      <c r="L1705" s="6">
        <f>ROUNDUP(L787*最重要的表!$J$45,0)</f>
        <v>14172</v>
      </c>
      <c r="M1705" s="6">
        <f>ROUNDUP(M787*最重要的表!$J$45,0)</f>
        <v>6881</v>
      </c>
      <c r="N1705" s="6">
        <f>ROUNDUP(N787*最重要的表!$J$45,0)</f>
        <v>2167</v>
      </c>
      <c r="O1705" s="6">
        <f>ROUNDUP(O787*最重要的表!$J$45,0)</f>
        <v>224</v>
      </c>
      <c r="P1705" s="6">
        <f>ROUNDUP(P787*最重要的表!$J$45,0)</f>
        <v>110</v>
      </c>
      <c r="Q1705" s="1">
        <f t="shared" si="180"/>
        <v>308781</v>
      </c>
      <c r="R1705" s="1">
        <f t="shared" si="181"/>
        <v>31868</v>
      </c>
      <c r="S1705" s="1">
        <f t="shared" si="182"/>
        <v>15571</v>
      </c>
      <c r="T1705" s="1">
        <v>69000</v>
      </c>
      <c r="U1705" s="1">
        <v>0</v>
      </c>
      <c r="V1705" s="1">
        <v>8900000</v>
      </c>
    </row>
    <row r="1706" spans="1:22" x14ac:dyDescent="0.25">
      <c r="A1706" s="1">
        <f t="shared" si="179"/>
        <v>61301</v>
      </c>
      <c r="B1706" s="1">
        <v>6</v>
      </c>
      <c r="C1706" s="1" t="s">
        <v>180</v>
      </c>
      <c r="D1706" s="1">
        <v>13</v>
      </c>
      <c r="E1706" s="1" t="s">
        <v>493</v>
      </c>
      <c r="F1706" s="1">
        <v>43</v>
      </c>
      <c r="G1706" s="1">
        <v>8</v>
      </c>
      <c r="H1706" s="1">
        <v>3</v>
      </c>
      <c r="I1706" s="1">
        <v>84</v>
      </c>
      <c r="J1706" s="1">
        <v>80</v>
      </c>
      <c r="K1706" s="6">
        <f>ROUNDUP(K788*最重要的表!$J$45,0)</f>
        <v>142121</v>
      </c>
      <c r="L1706" s="6">
        <f>ROUNDUP(L788*最重要的表!$J$45,0)</f>
        <v>14639</v>
      </c>
      <c r="M1706" s="6">
        <f>ROUNDUP(M788*最重要的表!$J$45,0)</f>
        <v>7107</v>
      </c>
      <c r="N1706" s="6">
        <f>ROUNDUP(N788*最重要的表!$J$45,0)</f>
        <v>2245</v>
      </c>
      <c r="O1706" s="6">
        <f>ROUNDUP(O788*最重要的表!$J$45,0)</f>
        <v>232</v>
      </c>
      <c r="P1706" s="6">
        <f>ROUNDUP(P788*最重要的表!$J$45,0)</f>
        <v>113</v>
      </c>
      <c r="Q1706" s="1">
        <f t="shared" si="180"/>
        <v>319476</v>
      </c>
      <c r="R1706" s="1">
        <f t="shared" si="181"/>
        <v>32967</v>
      </c>
      <c r="S1706" s="1">
        <f t="shared" si="182"/>
        <v>16034</v>
      </c>
      <c r="T1706" s="1">
        <v>70000</v>
      </c>
      <c r="U1706" s="1">
        <v>0</v>
      </c>
      <c r="V1706" s="1">
        <v>9000000</v>
      </c>
    </row>
    <row r="1707" spans="1:22" x14ac:dyDescent="0.25">
      <c r="A1707" s="1">
        <f t="shared" si="179"/>
        <v>61302</v>
      </c>
      <c r="B1707" s="1">
        <v>6</v>
      </c>
      <c r="C1707" s="1" t="s">
        <v>180</v>
      </c>
      <c r="D1707" s="1">
        <v>13</v>
      </c>
      <c r="E1707" s="1" t="s">
        <v>494</v>
      </c>
      <c r="F1707" s="1">
        <v>44</v>
      </c>
      <c r="G1707" s="1">
        <v>8</v>
      </c>
      <c r="H1707" s="1">
        <v>4</v>
      </c>
      <c r="I1707" s="1">
        <v>87</v>
      </c>
      <c r="J1707" s="1">
        <v>85</v>
      </c>
      <c r="K1707" s="6">
        <f>ROUNDUP(K789*最重要的表!$J$45,0)</f>
        <v>146654</v>
      </c>
      <c r="L1707" s="6">
        <f>ROUNDUP(L789*最重要的表!$J$45,0)</f>
        <v>15106</v>
      </c>
      <c r="M1707" s="6">
        <f>ROUNDUP(M789*最重要的表!$J$45,0)</f>
        <v>7334</v>
      </c>
      <c r="N1707" s="6">
        <f>ROUNDUP(N789*最重要的表!$J$45,0)</f>
        <v>2323</v>
      </c>
      <c r="O1707" s="6">
        <f>ROUNDUP(O789*最重要的表!$J$45,0)</f>
        <v>240</v>
      </c>
      <c r="P1707" s="6">
        <f>ROUNDUP(P789*最重要的表!$J$45,0)</f>
        <v>117</v>
      </c>
      <c r="Q1707" s="1">
        <f t="shared" si="180"/>
        <v>330171</v>
      </c>
      <c r="R1707" s="1">
        <f t="shared" si="181"/>
        <v>34066</v>
      </c>
      <c r="S1707" s="1">
        <f t="shared" si="182"/>
        <v>16577</v>
      </c>
      <c r="T1707" s="1">
        <v>71000</v>
      </c>
      <c r="U1707" s="1">
        <v>0</v>
      </c>
      <c r="V1707" s="1">
        <v>9100000</v>
      </c>
    </row>
    <row r="1708" spans="1:22" x14ac:dyDescent="0.25">
      <c r="A1708" s="1">
        <f t="shared" si="179"/>
        <v>61303</v>
      </c>
      <c r="B1708" s="1">
        <v>6</v>
      </c>
      <c r="C1708" s="1" t="s">
        <v>180</v>
      </c>
      <c r="D1708" s="1">
        <v>13</v>
      </c>
      <c r="E1708" s="1" t="s">
        <v>495</v>
      </c>
      <c r="F1708" s="1">
        <v>45</v>
      </c>
      <c r="G1708" s="1">
        <v>9</v>
      </c>
      <c r="H1708" s="1">
        <v>0</v>
      </c>
      <c r="I1708" s="1">
        <v>87</v>
      </c>
      <c r="J1708" s="1">
        <v>85</v>
      </c>
      <c r="K1708" s="6">
        <f>ROUNDUP(K790*最重要的表!$J$45,0)</f>
        <v>158735</v>
      </c>
      <c r="L1708" s="6">
        <f>ROUNDUP(L790*最重要的表!$J$45,0)</f>
        <v>16350</v>
      </c>
      <c r="M1708" s="6">
        <f>ROUNDUP(M790*最重要的表!$J$45,0)</f>
        <v>7938</v>
      </c>
      <c r="N1708" s="6">
        <f>ROUNDUP(N790*最重要的表!$J$45,0)</f>
        <v>2491</v>
      </c>
      <c r="O1708" s="6">
        <f>ROUNDUP(O790*最重要的表!$J$45,0)</f>
        <v>257</v>
      </c>
      <c r="P1708" s="6">
        <f>ROUNDUP(P790*最重要的表!$J$45,0)</f>
        <v>126</v>
      </c>
      <c r="Q1708" s="6">
        <f t="shared" si="180"/>
        <v>355524</v>
      </c>
      <c r="R1708" s="7">
        <f t="shared" si="181"/>
        <v>36653</v>
      </c>
      <c r="S1708" s="8">
        <f t="shared" si="182"/>
        <v>17892</v>
      </c>
      <c r="T1708" s="1">
        <v>72000</v>
      </c>
      <c r="U1708" s="1">
        <v>0</v>
      </c>
      <c r="V1708" s="1">
        <v>9200000</v>
      </c>
    </row>
    <row r="1709" spans="1:22" x14ac:dyDescent="0.25">
      <c r="A1709" s="1">
        <f t="shared" si="179"/>
        <v>61304</v>
      </c>
      <c r="B1709" s="1">
        <v>6</v>
      </c>
      <c r="C1709" s="1" t="s">
        <v>180</v>
      </c>
      <c r="D1709" s="1">
        <v>13</v>
      </c>
      <c r="E1709" s="1" t="s">
        <v>496</v>
      </c>
      <c r="F1709" s="1">
        <v>46</v>
      </c>
      <c r="G1709" s="1">
        <v>9</v>
      </c>
      <c r="H1709" s="1">
        <v>1</v>
      </c>
      <c r="I1709" s="1">
        <v>87</v>
      </c>
      <c r="J1709" s="1">
        <v>85</v>
      </c>
      <c r="K1709" s="6">
        <f>ROUNDUP(K791*最重要的表!$J$45,0)</f>
        <v>164339</v>
      </c>
      <c r="L1709" s="6">
        <f>ROUNDUP(L791*最重要的表!$J$45,0)</f>
        <v>16927</v>
      </c>
      <c r="M1709" s="6">
        <f>ROUNDUP(M791*最重要的表!$J$45,0)</f>
        <v>8218</v>
      </c>
      <c r="N1709" s="6">
        <f>ROUNDUP(N791*最重要的表!$J$45,0)</f>
        <v>2580</v>
      </c>
      <c r="O1709" s="6">
        <f>ROUNDUP(O791*最重要的表!$J$45,0)</f>
        <v>266</v>
      </c>
      <c r="P1709" s="6">
        <f>ROUNDUP(P791*最重要的表!$J$45,0)</f>
        <v>130</v>
      </c>
      <c r="Q1709" s="1">
        <f t="shared" si="180"/>
        <v>368159</v>
      </c>
      <c r="R1709" s="1">
        <f t="shared" si="181"/>
        <v>37941</v>
      </c>
      <c r="S1709" s="1">
        <f t="shared" si="182"/>
        <v>18488</v>
      </c>
      <c r="T1709" s="1">
        <v>73000</v>
      </c>
      <c r="U1709" s="1">
        <v>0</v>
      </c>
      <c r="V1709" s="1">
        <v>9300000</v>
      </c>
    </row>
    <row r="1710" spans="1:22" x14ac:dyDescent="0.25">
      <c r="A1710" s="1">
        <f t="shared" si="179"/>
        <v>61305</v>
      </c>
      <c r="B1710" s="1">
        <v>6</v>
      </c>
      <c r="C1710" s="1" t="s">
        <v>180</v>
      </c>
      <c r="D1710" s="1">
        <v>13</v>
      </c>
      <c r="E1710" s="1" t="s">
        <v>497</v>
      </c>
      <c r="F1710" s="1">
        <v>47</v>
      </c>
      <c r="G1710" s="1">
        <v>9</v>
      </c>
      <c r="H1710" s="1">
        <v>2</v>
      </c>
      <c r="I1710" s="1">
        <v>87</v>
      </c>
      <c r="J1710" s="1">
        <v>85</v>
      </c>
      <c r="K1710" s="6">
        <f>ROUNDUP(K792*最重要的表!$J$45,0)</f>
        <v>169944</v>
      </c>
      <c r="L1710" s="6">
        <f>ROUNDUP(L792*最重要的表!$J$45,0)</f>
        <v>17505</v>
      </c>
      <c r="M1710" s="6">
        <f>ROUNDUP(M792*最重要的表!$J$45,0)</f>
        <v>8498</v>
      </c>
      <c r="N1710" s="6">
        <f>ROUNDUP(N792*最重要的表!$J$45,0)</f>
        <v>2670</v>
      </c>
      <c r="O1710" s="6">
        <f>ROUNDUP(O792*最重要的表!$J$45,0)</f>
        <v>275</v>
      </c>
      <c r="P1710" s="6">
        <f>ROUNDUP(P792*最重要的表!$J$45,0)</f>
        <v>135</v>
      </c>
      <c r="Q1710" s="1">
        <f t="shared" si="180"/>
        <v>380874</v>
      </c>
      <c r="R1710" s="1">
        <f t="shared" si="181"/>
        <v>39230</v>
      </c>
      <c r="S1710" s="1">
        <f t="shared" si="182"/>
        <v>19163</v>
      </c>
      <c r="T1710" s="1">
        <v>74000</v>
      </c>
      <c r="U1710" s="1">
        <v>0</v>
      </c>
      <c r="V1710" s="1">
        <v>9400000</v>
      </c>
    </row>
    <row r="1711" spans="1:22" x14ac:dyDescent="0.25">
      <c r="A1711" s="1">
        <f t="shared" si="179"/>
        <v>61311</v>
      </c>
      <c r="B1711" s="1">
        <v>6</v>
      </c>
      <c r="C1711" s="1" t="s">
        <v>180</v>
      </c>
      <c r="D1711" s="1">
        <v>13</v>
      </c>
      <c r="E1711" s="1" t="s">
        <v>498</v>
      </c>
      <c r="F1711" s="1">
        <v>48</v>
      </c>
      <c r="G1711" s="1">
        <v>9</v>
      </c>
      <c r="H1711" s="1">
        <v>3</v>
      </c>
      <c r="I1711" s="1">
        <v>87</v>
      </c>
      <c r="J1711" s="1">
        <v>85</v>
      </c>
      <c r="K1711" s="6">
        <f>ROUNDUP(K793*最重要的表!$J$45,0)</f>
        <v>175549</v>
      </c>
      <c r="L1711" s="6">
        <f>ROUNDUP(L793*最重要的表!$J$45,0)</f>
        <v>18082</v>
      </c>
      <c r="M1711" s="6">
        <f>ROUNDUP(M793*最重要的表!$J$45,0)</f>
        <v>8778</v>
      </c>
      <c r="N1711" s="6">
        <f>ROUNDUP(N793*最重要的表!$J$45,0)</f>
        <v>2759</v>
      </c>
      <c r="O1711" s="6">
        <f>ROUNDUP(O793*最重要的表!$J$45,0)</f>
        <v>285</v>
      </c>
      <c r="P1711" s="6">
        <f>ROUNDUP(P793*最重要的表!$J$45,0)</f>
        <v>138</v>
      </c>
      <c r="Q1711" s="1">
        <f t="shared" si="180"/>
        <v>393510</v>
      </c>
      <c r="R1711" s="1">
        <f t="shared" si="181"/>
        <v>40597</v>
      </c>
      <c r="S1711" s="1">
        <f t="shared" si="182"/>
        <v>19680</v>
      </c>
      <c r="T1711" s="1">
        <v>75000</v>
      </c>
      <c r="U1711" s="1">
        <v>0</v>
      </c>
      <c r="V1711" s="1">
        <v>9500000</v>
      </c>
    </row>
    <row r="1712" spans="1:22" x14ac:dyDescent="0.25">
      <c r="A1712" s="1">
        <f t="shared" si="179"/>
        <v>61312</v>
      </c>
      <c r="B1712" s="1">
        <v>6</v>
      </c>
      <c r="C1712" s="1" t="s">
        <v>180</v>
      </c>
      <c r="D1712" s="1">
        <v>13</v>
      </c>
      <c r="E1712" s="1" t="s">
        <v>499</v>
      </c>
      <c r="F1712" s="1">
        <v>49</v>
      </c>
      <c r="G1712" s="1">
        <v>9</v>
      </c>
      <c r="H1712" s="1">
        <v>4</v>
      </c>
      <c r="I1712" s="1">
        <v>90</v>
      </c>
      <c r="J1712" s="1">
        <v>90</v>
      </c>
      <c r="K1712" s="6">
        <f>ROUNDUP(K794*最重要的表!$J$45,0)</f>
        <v>181154</v>
      </c>
      <c r="L1712" s="6">
        <f>ROUNDUP(L794*最重要的表!$J$45,0)</f>
        <v>18659</v>
      </c>
      <c r="M1712" s="6">
        <f>ROUNDUP(M794*最重要的表!$J$45,0)</f>
        <v>9059</v>
      </c>
      <c r="N1712" s="6">
        <f>ROUNDUP(N794*最重要的表!$J$45,0)</f>
        <v>2848</v>
      </c>
      <c r="O1712" s="6">
        <f>ROUNDUP(O794*最重要的表!$J$45,0)</f>
        <v>294</v>
      </c>
      <c r="P1712" s="6">
        <f>ROUNDUP(P794*最重要的表!$J$45,0)</f>
        <v>143</v>
      </c>
      <c r="Q1712" s="1">
        <f t="shared" si="180"/>
        <v>406146</v>
      </c>
      <c r="R1712" s="1">
        <f t="shared" si="181"/>
        <v>41885</v>
      </c>
      <c r="S1712" s="1">
        <f t="shared" si="182"/>
        <v>20356</v>
      </c>
      <c r="T1712" s="1">
        <v>76000</v>
      </c>
      <c r="U1712" s="1">
        <v>0</v>
      </c>
      <c r="V1712" s="1">
        <v>9600000</v>
      </c>
    </row>
    <row r="1713" spans="1:22" x14ac:dyDescent="0.25">
      <c r="A1713" s="1">
        <f t="shared" si="179"/>
        <v>61313</v>
      </c>
      <c r="B1713" s="1">
        <v>6</v>
      </c>
      <c r="C1713" s="1" t="s">
        <v>180</v>
      </c>
      <c r="D1713" s="1">
        <v>13</v>
      </c>
      <c r="E1713" s="1" t="s">
        <v>500</v>
      </c>
      <c r="F1713" s="1">
        <v>50</v>
      </c>
      <c r="G1713" s="1">
        <v>10</v>
      </c>
      <c r="H1713" s="1">
        <v>0</v>
      </c>
      <c r="I1713" s="1">
        <v>0</v>
      </c>
      <c r="J1713" s="1">
        <v>90</v>
      </c>
      <c r="K1713" s="6">
        <f>ROUNDUP(K795*最重要的表!$J$45,0)</f>
        <v>196038</v>
      </c>
      <c r="L1713" s="6">
        <f>ROUNDUP(L795*最重要的表!$J$45,0)</f>
        <v>20192</v>
      </c>
      <c r="M1713" s="6">
        <f>ROUNDUP(M795*最重要的表!$J$45,0)</f>
        <v>9803</v>
      </c>
      <c r="N1713" s="6">
        <f>ROUNDUP(N795*最重要的表!$J$45,0)</f>
        <v>3082</v>
      </c>
      <c r="O1713" s="6">
        <f>ROUNDUP(O795*最重要的表!$J$45,0)</f>
        <v>318</v>
      </c>
      <c r="P1713" s="6">
        <f>ROUNDUP(P795*最重要的表!$J$45,0)</f>
        <v>155</v>
      </c>
      <c r="Q1713" s="6">
        <f t="shared" si="180"/>
        <v>439516</v>
      </c>
      <c r="R1713" s="7">
        <f t="shared" si="181"/>
        <v>45314</v>
      </c>
      <c r="S1713" s="8">
        <f t="shared" si="182"/>
        <v>22048</v>
      </c>
      <c r="T1713" s="1">
        <v>0</v>
      </c>
      <c r="U1713" s="1">
        <v>0</v>
      </c>
      <c r="V1713" s="1">
        <v>0</v>
      </c>
    </row>
    <row r="1714" spans="1:22" x14ac:dyDescent="0.25">
      <c r="A1714" s="1">
        <f t="shared" si="179"/>
        <v>61314</v>
      </c>
      <c r="B1714" s="1">
        <v>6</v>
      </c>
      <c r="C1714" s="1" t="s">
        <v>180</v>
      </c>
      <c r="D1714" s="1">
        <v>10</v>
      </c>
      <c r="E1714" s="1" t="s">
        <v>373</v>
      </c>
      <c r="F1714" s="1">
        <v>0</v>
      </c>
      <c r="G1714" s="1">
        <v>0</v>
      </c>
      <c r="H1714" s="1">
        <v>0</v>
      </c>
      <c r="I1714" s="1">
        <v>1</v>
      </c>
      <c r="J1714" s="1">
        <v>0</v>
      </c>
      <c r="K1714" s="6">
        <f>ROUNDUP(K796*最重要的表!$J$46,0)</f>
        <v>5004</v>
      </c>
      <c r="L1714" s="6">
        <f>ROUNDUP(L796*最重要的表!$J$46,0)</f>
        <v>516</v>
      </c>
      <c r="M1714" s="6">
        <f>ROUNDUP(M796*最重要的表!$J$46,0)</f>
        <v>251</v>
      </c>
      <c r="N1714" s="6">
        <f>ROUNDUP(N796*最重要的表!$J$46,0)</f>
        <v>86</v>
      </c>
      <c r="O1714" s="6">
        <f>ROUNDUP(O796*最重要的表!$J$46,0)</f>
        <v>9</v>
      </c>
      <c r="P1714" s="6">
        <f>ROUNDUP(P796*最重要的表!$J$46,0)</f>
        <v>6</v>
      </c>
      <c r="Q1714" s="6">
        <f t="shared" si="180"/>
        <v>11798</v>
      </c>
      <c r="R1714" s="7">
        <f t="shared" si="181"/>
        <v>1227</v>
      </c>
      <c r="S1714" s="8">
        <f t="shared" si="182"/>
        <v>725</v>
      </c>
      <c r="T1714" s="6">
        <v>50</v>
      </c>
      <c r="U1714" s="7">
        <v>0</v>
      </c>
      <c r="V1714" s="8">
        <v>9000</v>
      </c>
    </row>
    <row r="1715" spans="1:22" x14ac:dyDescent="0.25">
      <c r="A1715" s="1">
        <f t="shared" si="179"/>
        <v>61315</v>
      </c>
      <c r="B1715" s="1">
        <v>6</v>
      </c>
      <c r="C1715" s="1" t="s">
        <v>180</v>
      </c>
      <c r="D1715" s="1">
        <v>10</v>
      </c>
      <c r="E1715" s="24" t="s">
        <v>374</v>
      </c>
      <c r="F1715" s="1">
        <v>1</v>
      </c>
      <c r="G1715" s="1">
        <v>0</v>
      </c>
      <c r="H1715" s="1">
        <v>1</v>
      </c>
      <c r="I1715" s="1">
        <v>5</v>
      </c>
      <c r="J1715" s="1">
        <v>0</v>
      </c>
      <c r="K1715" s="6">
        <f>ROUNDUP(K797*最重要的表!$J$46,0)</f>
        <v>5762</v>
      </c>
      <c r="L1715" s="6">
        <f>ROUNDUP(L797*最重要的表!$J$46,0)</f>
        <v>594</v>
      </c>
      <c r="M1715" s="6">
        <f>ROUNDUP(M797*最重要的表!$J$46,0)</f>
        <v>289</v>
      </c>
      <c r="N1715" s="6">
        <f>ROUNDUP(N797*最重要的表!$J$46,0)</f>
        <v>111</v>
      </c>
      <c r="O1715" s="6">
        <f>ROUNDUP(O797*最重要的表!$J$46,0)</f>
        <v>12</v>
      </c>
      <c r="P1715" s="6">
        <f>ROUNDUP(P797*最重要的表!$J$46,0)</f>
        <v>7</v>
      </c>
      <c r="Q1715" s="24">
        <f t="shared" si="180"/>
        <v>14531</v>
      </c>
      <c r="R1715" s="24">
        <f t="shared" si="181"/>
        <v>1542</v>
      </c>
      <c r="S1715" s="24">
        <f t="shared" si="182"/>
        <v>842</v>
      </c>
      <c r="T1715" s="1">
        <v>180</v>
      </c>
      <c r="U1715" s="1">
        <v>0</v>
      </c>
      <c r="V1715" s="1">
        <v>25000</v>
      </c>
    </row>
    <row r="1716" spans="1:22" x14ac:dyDescent="0.25">
      <c r="A1716" s="1">
        <f t="shared" si="179"/>
        <v>61321</v>
      </c>
      <c r="B1716" s="1">
        <v>6</v>
      </c>
      <c r="C1716" s="1" t="s">
        <v>180</v>
      </c>
      <c r="D1716" s="1">
        <v>10</v>
      </c>
      <c r="E1716" s="24" t="s">
        <v>120</v>
      </c>
      <c r="F1716" s="1">
        <v>2</v>
      </c>
      <c r="G1716" s="1">
        <v>0</v>
      </c>
      <c r="H1716" s="1">
        <v>2</v>
      </c>
      <c r="I1716" s="1">
        <v>5</v>
      </c>
      <c r="J1716" s="1">
        <v>0</v>
      </c>
      <c r="K1716" s="6">
        <f>ROUNDUP(K798*最重要的表!$J$46,0)</f>
        <v>6521</v>
      </c>
      <c r="L1716" s="6">
        <f>ROUNDUP(L798*最重要的表!$J$46,0)</f>
        <v>672</v>
      </c>
      <c r="M1716" s="6">
        <f>ROUNDUP(M798*最重要的表!$J$46,0)</f>
        <v>327</v>
      </c>
      <c r="N1716" s="6">
        <f>ROUNDUP(N798*最重要的表!$J$46,0)</f>
        <v>135</v>
      </c>
      <c r="O1716" s="6">
        <f>ROUNDUP(O798*最重要的表!$J$46,0)</f>
        <v>14</v>
      </c>
      <c r="P1716" s="6">
        <f>ROUNDUP(P798*最重要的表!$J$46,0)</f>
        <v>8</v>
      </c>
      <c r="Q1716" s="24">
        <f t="shared" si="180"/>
        <v>17186</v>
      </c>
      <c r="R1716" s="24">
        <f t="shared" si="181"/>
        <v>1778</v>
      </c>
      <c r="S1716" s="24">
        <f t="shared" si="182"/>
        <v>959</v>
      </c>
      <c r="T1716" s="1">
        <v>350</v>
      </c>
      <c r="U1716" s="1">
        <v>0</v>
      </c>
      <c r="V1716" s="1">
        <v>43000</v>
      </c>
    </row>
    <row r="1717" spans="1:22" x14ac:dyDescent="0.25">
      <c r="A1717" s="1">
        <f t="shared" si="179"/>
        <v>61322</v>
      </c>
      <c r="B1717" s="1">
        <v>6</v>
      </c>
      <c r="C1717" s="1" t="s">
        <v>180</v>
      </c>
      <c r="D1717" s="1">
        <v>10</v>
      </c>
      <c r="E1717" s="24" t="s">
        <v>157</v>
      </c>
      <c r="F1717" s="1">
        <v>3</v>
      </c>
      <c r="G1717" s="1">
        <v>0</v>
      </c>
      <c r="H1717" s="1">
        <v>3</v>
      </c>
      <c r="I1717" s="1">
        <v>5</v>
      </c>
      <c r="J1717" s="1">
        <v>0</v>
      </c>
      <c r="K1717" s="6">
        <f>ROUNDUP(K799*最重要的表!$J$46,0)</f>
        <v>7280</v>
      </c>
      <c r="L1717" s="6">
        <f>ROUNDUP(L799*最重要的表!$J$46,0)</f>
        <v>750</v>
      </c>
      <c r="M1717" s="6">
        <f>ROUNDUP(M799*最重要的表!$J$46,0)</f>
        <v>365</v>
      </c>
      <c r="N1717" s="6">
        <f>ROUNDUP(N799*最重要的表!$J$46,0)</f>
        <v>161</v>
      </c>
      <c r="O1717" s="6">
        <f>ROUNDUP(O799*最重要的表!$J$46,0)</f>
        <v>17</v>
      </c>
      <c r="P1717" s="6">
        <f>ROUNDUP(P799*最重要的表!$J$46,0)</f>
        <v>9</v>
      </c>
      <c r="Q1717" s="24">
        <f t="shared" si="180"/>
        <v>19999</v>
      </c>
      <c r="R1717" s="24">
        <f t="shared" si="181"/>
        <v>2093</v>
      </c>
      <c r="S1717" s="24">
        <f t="shared" si="182"/>
        <v>1076</v>
      </c>
      <c r="T1717" s="1">
        <v>600</v>
      </c>
      <c r="U1717" s="1">
        <v>0</v>
      </c>
      <c r="V1717" s="1">
        <v>67000</v>
      </c>
    </row>
    <row r="1718" spans="1:22" x14ac:dyDescent="0.25">
      <c r="A1718" s="1">
        <f t="shared" si="179"/>
        <v>61323</v>
      </c>
      <c r="B1718" s="1">
        <v>6</v>
      </c>
      <c r="C1718" s="1" t="s">
        <v>180</v>
      </c>
      <c r="D1718" s="1">
        <v>10</v>
      </c>
      <c r="E1718" s="24" t="s">
        <v>158</v>
      </c>
      <c r="F1718" s="1">
        <v>4</v>
      </c>
      <c r="G1718" s="1">
        <v>0</v>
      </c>
      <c r="H1718" s="1">
        <v>4</v>
      </c>
      <c r="I1718" s="1">
        <v>20</v>
      </c>
      <c r="J1718" s="1">
        <v>5</v>
      </c>
      <c r="K1718" s="6">
        <f>ROUNDUP(K800*最重要的表!$J$46,0)</f>
        <v>8038</v>
      </c>
      <c r="L1718" s="6">
        <f>ROUNDUP(L800*最重要的表!$J$46,0)</f>
        <v>828</v>
      </c>
      <c r="M1718" s="6">
        <f>ROUNDUP(M800*最重要的表!$J$46,0)</f>
        <v>402</v>
      </c>
      <c r="N1718" s="6">
        <f>ROUNDUP(N800*最重要的表!$J$46,0)</f>
        <v>172</v>
      </c>
      <c r="O1718" s="6">
        <f>ROUNDUP(O800*最重要的表!$J$46,0)</f>
        <v>18</v>
      </c>
      <c r="P1718" s="6">
        <f>ROUNDUP(P800*最重要的表!$J$46,0)</f>
        <v>9</v>
      </c>
      <c r="Q1718" s="24">
        <f t="shared" si="180"/>
        <v>21626</v>
      </c>
      <c r="R1718" s="24">
        <f t="shared" si="181"/>
        <v>2250</v>
      </c>
      <c r="S1718" s="24">
        <f t="shared" si="182"/>
        <v>1113</v>
      </c>
      <c r="T1718" s="1">
        <v>1000</v>
      </c>
      <c r="U1718" s="1">
        <v>0</v>
      </c>
      <c r="V1718" s="1">
        <v>100000</v>
      </c>
    </row>
    <row r="1719" spans="1:22" x14ac:dyDescent="0.25">
      <c r="A1719" s="1">
        <f t="shared" si="179"/>
        <v>61324</v>
      </c>
      <c r="B1719" s="1">
        <v>6</v>
      </c>
      <c r="C1719" s="1" t="s">
        <v>180</v>
      </c>
      <c r="D1719" s="1">
        <v>10</v>
      </c>
      <c r="E1719" s="1" t="s">
        <v>51</v>
      </c>
      <c r="F1719" s="1">
        <v>5</v>
      </c>
      <c r="G1719" s="1">
        <v>1</v>
      </c>
      <c r="H1719" s="1">
        <v>0</v>
      </c>
      <c r="I1719" s="1">
        <v>20</v>
      </c>
      <c r="J1719" s="1">
        <v>5</v>
      </c>
      <c r="K1719" s="6">
        <f>ROUNDUP(K801*最重要的表!$J$46,0)</f>
        <v>10007</v>
      </c>
      <c r="L1719" s="6">
        <f>ROUNDUP(L801*最重要的表!$J$46,0)</f>
        <v>1031</v>
      </c>
      <c r="M1719" s="6">
        <f>ROUNDUP(M801*最重要的表!$J$46,0)</f>
        <v>502</v>
      </c>
      <c r="N1719" s="6">
        <f>ROUNDUP(N801*最重要的表!$J$46,0)</f>
        <v>184</v>
      </c>
      <c r="O1719" s="6">
        <f>ROUNDUP(O801*最重要的表!$J$46,0)</f>
        <v>19</v>
      </c>
      <c r="P1719" s="6">
        <f>ROUNDUP(P801*最重要的表!$J$46,0)</f>
        <v>11</v>
      </c>
      <c r="Q1719" s="6">
        <f t="shared" si="180"/>
        <v>24543</v>
      </c>
      <c r="R1719" s="7">
        <f t="shared" si="181"/>
        <v>2532</v>
      </c>
      <c r="S1719" s="8">
        <f t="shared" si="182"/>
        <v>1371</v>
      </c>
      <c r="T1719" s="6">
        <v>1500</v>
      </c>
      <c r="U1719" s="7">
        <v>0</v>
      </c>
      <c r="V1719" s="8">
        <v>140000</v>
      </c>
    </row>
    <row r="1720" spans="1:22" x14ac:dyDescent="0.25">
      <c r="A1720" s="1">
        <f t="shared" si="179"/>
        <v>61325</v>
      </c>
      <c r="B1720" s="1">
        <v>6</v>
      </c>
      <c r="C1720" s="1" t="s">
        <v>180</v>
      </c>
      <c r="D1720" s="1">
        <v>10</v>
      </c>
      <c r="E1720" s="1" t="s">
        <v>375</v>
      </c>
      <c r="F1720" s="1">
        <v>6</v>
      </c>
      <c r="G1720" s="1">
        <v>1</v>
      </c>
      <c r="H1720" s="1">
        <v>1</v>
      </c>
      <c r="I1720" s="1">
        <v>20</v>
      </c>
      <c r="J1720" s="1">
        <v>5</v>
      </c>
      <c r="K1720" s="6">
        <f>ROUNDUP(K802*最重要的表!$J$46,0)</f>
        <v>11218</v>
      </c>
      <c r="L1720" s="6">
        <f>ROUNDUP(L802*最重要的表!$J$46,0)</f>
        <v>1156</v>
      </c>
      <c r="M1720" s="6">
        <f>ROUNDUP(M802*最重要的表!$J$46,0)</f>
        <v>562</v>
      </c>
      <c r="N1720" s="6">
        <f>ROUNDUP(N802*最重要的表!$J$46,0)</f>
        <v>210</v>
      </c>
      <c r="O1720" s="6">
        <f>ROUNDUP(O802*最重要的表!$J$46,0)</f>
        <v>22</v>
      </c>
      <c r="P1720" s="6">
        <f>ROUNDUP(P802*最重要的表!$J$46,0)</f>
        <v>12</v>
      </c>
      <c r="Q1720" s="1">
        <f t="shared" si="180"/>
        <v>27808</v>
      </c>
      <c r="R1720" s="1">
        <f t="shared" si="181"/>
        <v>2894</v>
      </c>
      <c r="S1720" s="1">
        <f t="shared" si="182"/>
        <v>1510</v>
      </c>
      <c r="T1720" s="1">
        <v>2500</v>
      </c>
      <c r="U1720" s="1">
        <v>0</v>
      </c>
      <c r="V1720" s="1">
        <v>210000</v>
      </c>
    </row>
    <row r="1721" spans="1:22" x14ac:dyDescent="0.25">
      <c r="A1721" s="1">
        <f t="shared" si="179"/>
        <v>61331</v>
      </c>
      <c r="B1721" s="1">
        <v>6</v>
      </c>
      <c r="C1721" s="1" t="s">
        <v>180</v>
      </c>
      <c r="D1721" s="1">
        <v>10</v>
      </c>
      <c r="E1721" s="1" t="s">
        <v>122</v>
      </c>
      <c r="F1721" s="1">
        <v>7</v>
      </c>
      <c r="G1721" s="1">
        <v>1</v>
      </c>
      <c r="H1721" s="1">
        <v>2</v>
      </c>
      <c r="I1721" s="1">
        <v>20</v>
      </c>
      <c r="J1721" s="1">
        <v>5</v>
      </c>
      <c r="K1721" s="6">
        <f>ROUNDUP(K803*最重要的表!$J$46,0)</f>
        <v>12430</v>
      </c>
      <c r="L1721" s="6">
        <f>ROUNDUP(L803*最重要的表!$J$46,0)</f>
        <v>1281</v>
      </c>
      <c r="M1721" s="6">
        <f>ROUNDUP(M803*最重要的表!$J$46,0)</f>
        <v>623</v>
      </c>
      <c r="N1721" s="6">
        <f>ROUNDUP(N803*最重要的表!$J$46,0)</f>
        <v>234</v>
      </c>
      <c r="O1721" s="6">
        <f>ROUNDUP(O803*最重要的表!$J$46,0)</f>
        <v>24</v>
      </c>
      <c r="P1721" s="6">
        <f>ROUNDUP(P803*最重要的表!$J$46,0)</f>
        <v>13</v>
      </c>
      <c r="Q1721" s="1">
        <f t="shared" si="180"/>
        <v>30916</v>
      </c>
      <c r="R1721" s="1">
        <f t="shared" si="181"/>
        <v>3177</v>
      </c>
      <c r="S1721" s="1">
        <f t="shared" si="182"/>
        <v>1650</v>
      </c>
      <c r="T1721" s="1">
        <v>3500</v>
      </c>
      <c r="U1721" s="1">
        <v>0</v>
      </c>
      <c r="V1721" s="1">
        <v>270000</v>
      </c>
    </row>
    <row r="1722" spans="1:22" x14ac:dyDescent="0.25">
      <c r="A1722" s="1">
        <f t="shared" si="179"/>
        <v>61332</v>
      </c>
      <c r="B1722" s="1">
        <v>6</v>
      </c>
      <c r="C1722" s="1" t="s">
        <v>180</v>
      </c>
      <c r="D1722" s="1">
        <v>10</v>
      </c>
      <c r="E1722" s="1" t="s">
        <v>123</v>
      </c>
      <c r="F1722" s="1">
        <v>8</v>
      </c>
      <c r="G1722" s="1">
        <v>1</v>
      </c>
      <c r="H1722" s="1">
        <v>3</v>
      </c>
      <c r="I1722" s="1">
        <v>20</v>
      </c>
      <c r="J1722" s="1">
        <v>5</v>
      </c>
      <c r="K1722" s="6">
        <f>ROUNDUP(K804*最重要的表!$J$46,0)</f>
        <v>13641</v>
      </c>
      <c r="L1722" s="6">
        <f>ROUNDUP(L804*最重要的表!$J$46,0)</f>
        <v>1405</v>
      </c>
      <c r="M1722" s="6">
        <f>ROUNDUP(M804*最重要的表!$J$46,0)</f>
        <v>683</v>
      </c>
      <c r="N1722" s="6">
        <f>ROUNDUP(N804*最重要的表!$J$46,0)</f>
        <v>258</v>
      </c>
      <c r="O1722" s="6">
        <f>ROUNDUP(O804*最重要的表!$J$46,0)</f>
        <v>27</v>
      </c>
      <c r="P1722" s="6">
        <f>ROUNDUP(P804*最重要的表!$J$46,0)</f>
        <v>14</v>
      </c>
      <c r="Q1722" s="1">
        <f t="shared" si="180"/>
        <v>34023</v>
      </c>
      <c r="R1722" s="1">
        <f t="shared" si="181"/>
        <v>3538</v>
      </c>
      <c r="S1722" s="1">
        <f t="shared" si="182"/>
        <v>1789</v>
      </c>
      <c r="T1722" s="1">
        <v>5000</v>
      </c>
      <c r="U1722" s="1">
        <v>0</v>
      </c>
      <c r="V1722" s="1">
        <v>360000</v>
      </c>
    </row>
    <row r="1723" spans="1:22" x14ac:dyDescent="0.25">
      <c r="A1723" s="1">
        <f t="shared" si="179"/>
        <v>61333</v>
      </c>
      <c r="B1723" s="1">
        <v>6</v>
      </c>
      <c r="C1723" s="1" t="s">
        <v>180</v>
      </c>
      <c r="D1723" s="1">
        <v>10</v>
      </c>
      <c r="E1723" s="1" t="s">
        <v>124</v>
      </c>
      <c r="F1723" s="1">
        <v>9</v>
      </c>
      <c r="G1723" s="1">
        <v>1</v>
      </c>
      <c r="H1723" s="1">
        <v>4</v>
      </c>
      <c r="I1723" s="1">
        <v>30</v>
      </c>
      <c r="J1723" s="1">
        <v>15</v>
      </c>
      <c r="K1723" s="6">
        <f>ROUNDUP(K805*最重要的表!$J$46,0)</f>
        <v>14852</v>
      </c>
      <c r="L1723" s="6">
        <f>ROUNDUP(L805*最重要的表!$J$46,0)</f>
        <v>1530</v>
      </c>
      <c r="M1723" s="6">
        <f>ROUNDUP(M805*最重要的表!$J$46,0)</f>
        <v>744</v>
      </c>
      <c r="N1723" s="6">
        <f>ROUNDUP(N805*最重要的表!$J$46,0)</f>
        <v>283</v>
      </c>
      <c r="O1723" s="6">
        <f>ROUNDUP(O805*最重要的表!$J$46,0)</f>
        <v>29</v>
      </c>
      <c r="P1723" s="6">
        <f>ROUNDUP(P805*最重要的表!$J$46,0)</f>
        <v>16</v>
      </c>
      <c r="Q1723" s="1">
        <f t="shared" si="180"/>
        <v>37209</v>
      </c>
      <c r="R1723" s="1">
        <f t="shared" si="181"/>
        <v>3821</v>
      </c>
      <c r="S1723" s="1">
        <f t="shared" si="182"/>
        <v>2008</v>
      </c>
      <c r="T1723" s="1">
        <v>6500</v>
      </c>
      <c r="U1723" s="1">
        <v>0</v>
      </c>
      <c r="V1723" s="1">
        <v>450000</v>
      </c>
    </row>
    <row r="1724" spans="1:22" x14ac:dyDescent="0.25">
      <c r="A1724" s="1">
        <f t="shared" si="179"/>
        <v>61334</v>
      </c>
      <c r="B1724" s="1">
        <v>6</v>
      </c>
      <c r="C1724" s="1" t="s">
        <v>180</v>
      </c>
      <c r="D1724" s="1">
        <v>10</v>
      </c>
      <c r="E1724" s="1" t="s">
        <v>52</v>
      </c>
      <c r="F1724" s="1">
        <v>10</v>
      </c>
      <c r="G1724" s="1">
        <v>2</v>
      </c>
      <c r="H1724" s="1">
        <v>0</v>
      </c>
      <c r="I1724" s="1">
        <v>30</v>
      </c>
      <c r="J1724" s="1">
        <v>15</v>
      </c>
      <c r="K1724" s="6">
        <f>ROUNDUP(K806*最重要的表!$J$46,0)</f>
        <v>18020</v>
      </c>
      <c r="L1724" s="6">
        <f>ROUNDUP(L806*最重要的表!$J$46,0)</f>
        <v>1856</v>
      </c>
      <c r="M1724" s="6">
        <f>ROUNDUP(M806*最重要的表!$J$46,0)</f>
        <v>903</v>
      </c>
      <c r="N1724" s="6">
        <f>ROUNDUP(N806*最重要的表!$J$46,0)</f>
        <v>332</v>
      </c>
      <c r="O1724" s="6">
        <f>ROUNDUP(O806*最重要的表!$J$46,0)</f>
        <v>35</v>
      </c>
      <c r="P1724" s="6">
        <f>ROUNDUP(P806*最重要的表!$J$46,0)</f>
        <v>18</v>
      </c>
      <c r="Q1724" s="6">
        <f t="shared" si="180"/>
        <v>44248</v>
      </c>
      <c r="R1724" s="7">
        <f t="shared" si="181"/>
        <v>4621</v>
      </c>
      <c r="S1724" s="8">
        <f t="shared" si="182"/>
        <v>2325</v>
      </c>
      <c r="T1724" s="6">
        <v>7500</v>
      </c>
      <c r="U1724" s="7">
        <v>0</v>
      </c>
      <c r="V1724" s="8">
        <v>580000</v>
      </c>
    </row>
    <row r="1725" spans="1:22" x14ac:dyDescent="0.25">
      <c r="A1725" s="1">
        <f t="shared" si="179"/>
        <v>61335</v>
      </c>
      <c r="B1725" s="1">
        <v>6</v>
      </c>
      <c r="C1725" s="1" t="s">
        <v>180</v>
      </c>
      <c r="D1725" s="1">
        <v>10</v>
      </c>
      <c r="E1725" s="1" t="s">
        <v>376</v>
      </c>
      <c r="F1725" s="1">
        <v>11</v>
      </c>
      <c r="G1725" s="1">
        <v>2</v>
      </c>
      <c r="H1725" s="1">
        <v>1</v>
      </c>
      <c r="I1725" s="1">
        <v>30</v>
      </c>
      <c r="J1725" s="1">
        <v>15</v>
      </c>
      <c r="K1725" s="6">
        <f>ROUNDUP(K807*最重要的表!$J$46,0)</f>
        <v>19648</v>
      </c>
      <c r="L1725" s="6">
        <f>ROUNDUP(L807*最重要的表!$J$46,0)</f>
        <v>2024</v>
      </c>
      <c r="M1725" s="6">
        <f>ROUNDUP(M807*最重要的表!$J$46,0)</f>
        <v>983</v>
      </c>
      <c r="N1725" s="6">
        <f>ROUNDUP(N807*最重要的表!$J$46,0)</f>
        <v>368</v>
      </c>
      <c r="O1725" s="6">
        <f>ROUNDUP(O807*最重要的表!$J$46,0)</f>
        <v>38</v>
      </c>
      <c r="P1725" s="6">
        <f>ROUNDUP(P807*最重要的表!$J$46,0)</f>
        <v>19</v>
      </c>
      <c r="Q1725" s="1">
        <f t="shared" si="180"/>
        <v>48720</v>
      </c>
      <c r="R1725" s="1">
        <f t="shared" si="181"/>
        <v>5026</v>
      </c>
      <c r="S1725" s="1">
        <f t="shared" si="182"/>
        <v>2484</v>
      </c>
      <c r="T1725" s="1">
        <v>8500</v>
      </c>
      <c r="U1725" s="1">
        <v>0</v>
      </c>
      <c r="V1725" s="1">
        <v>730000</v>
      </c>
    </row>
    <row r="1726" spans="1:22" x14ac:dyDescent="0.25">
      <c r="A1726" s="1">
        <f t="shared" si="179"/>
        <v>61341</v>
      </c>
      <c r="B1726" s="1">
        <v>6</v>
      </c>
      <c r="C1726" s="1" t="s">
        <v>180</v>
      </c>
      <c r="D1726" s="1">
        <v>10</v>
      </c>
      <c r="E1726" s="1" t="s">
        <v>126</v>
      </c>
      <c r="F1726" s="1">
        <v>12</v>
      </c>
      <c r="G1726" s="1">
        <v>2</v>
      </c>
      <c r="H1726" s="1">
        <v>2</v>
      </c>
      <c r="I1726" s="1">
        <v>30</v>
      </c>
      <c r="J1726" s="1">
        <v>15</v>
      </c>
      <c r="K1726" s="6">
        <f>ROUNDUP(K808*最重要的表!$J$46,0)</f>
        <v>21274</v>
      </c>
      <c r="L1726" s="6">
        <f>ROUNDUP(L808*最重要的表!$J$46,0)</f>
        <v>2192</v>
      </c>
      <c r="M1726" s="6">
        <f>ROUNDUP(M808*最重要的表!$J$46,0)</f>
        <v>1065</v>
      </c>
      <c r="N1726" s="6">
        <f>ROUNDUP(N808*最重要的表!$J$46,0)</f>
        <v>405</v>
      </c>
      <c r="O1726" s="6">
        <f>ROUNDUP(O808*最重要的表!$J$46,0)</f>
        <v>42</v>
      </c>
      <c r="P1726" s="6">
        <f>ROUNDUP(P808*最重要的表!$J$46,0)</f>
        <v>22</v>
      </c>
      <c r="Q1726" s="1">
        <f t="shared" si="180"/>
        <v>53269</v>
      </c>
      <c r="R1726" s="1">
        <f t="shared" si="181"/>
        <v>5510</v>
      </c>
      <c r="S1726" s="1">
        <f t="shared" si="182"/>
        <v>2803</v>
      </c>
      <c r="T1726" s="1">
        <v>9000</v>
      </c>
      <c r="U1726" s="1">
        <v>0</v>
      </c>
      <c r="V1726" s="1">
        <v>870000</v>
      </c>
    </row>
    <row r="1727" spans="1:22" x14ac:dyDescent="0.25">
      <c r="A1727" s="1">
        <f t="shared" si="179"/>
        <v>61342</v>
      </c>
      <c r="B1727" s="1">
        <v>6</v>
      </c>
      <c r="C1727" s="1" t="s">
        <v>180</v>
      </c>
      <c r="D1727" s="1">
        <v>10</v>
      </c>
      <c r="E1727" s="1" t="s">
        <v>127</v>
      </c>
      <c r="F1727" s="1">
        <v>13</v>
      </c>
      <c r="G1727" s="1">
        <v>2</v>
      </c>
      <c r="H1727" s="1">
        <v>3</v>
      </c>
      <c r="I1727" s="1">
        <v>30</v>
      </c>
      <c r="J1727" s="1">
        <v>15</v>
      </c>
      <c r="K1727" s="6">
        <f>ROUNDUP(K809*最重要的表!$J$46,0)</f>
        <v>22901</v>
      </c>
      <c r="L1727" s="6">
        <f>ROUNDUP(L809*最重要的表!$J$46,0)</f>
        <v>2359</v>
      </c>
      <c r="M1727" s="6">
        <f>ROUNDUP(M809*最重要的表!$J$46,0)</f>
        <v>1146</v>
      </c>
      <c r="N1727" s="6">
        <f>ROUNDUP(N809*最重要的表!$J$46,0)</f>
        <v>441</v>
      </c>
      <c r="O1727" s="6">
        <f>ROUNDUP(O809*最重要的表!$J$46,0)</f>
        <v>46</v>
      </c>
      <c r="P1727" s="6">
        <f>ROUNDUP(P809*最重要的表!$J$46,0)</f>
        <v>23</v>
      </c>
      <c r="Q1727" s="1">
        <f t="shared" si="180"/>
        <v>57740</v>
      </c>
      <c r="R1727" s="1">
        <f t="shared" si="181"/>
        <v>5993</v>
      </c>
      <c r="S1727" s="1">
        <f t="shared" si="182"/>
        <v>2963</v>
      </c>
      <c r="T1727" s="1">
        <v>10000</v>
      </c>
      <c r="U1727" s="1">
        <v>0</v>
      </c>
      <c r="V1727" s="1">
        <v>1050000</v>
      </c>
    </row>
    <row r="1728" spans="1:22" x14ac:dyDescent="0.25">
      <c r="A1728" s="1">
        <f t="shared" si="179"/>
        <v>61343</v>
      </c>
      <c r="B1728" s="1">
        <v>6</v>
      </c>
      <c r="C1728" s="1" t="s">
        <v>180</v>
      </c>
      <c r="D1728" s="1">
        <v>10</v>
      </c>
      <c r="E1728" s="1" t="s">
        <v>128</v>
      </c>
      <c r="F1728" s="1">
        <v>14</v>
      </c>
      <c r="G1728" s="1">
        <v>2</v>
      </c>
      <c r="H1728" s="1">
        <v>4</v>
      </c>
      <c r="I1728" s="1">
        <v>40</v>
      </c>
      <c r="J1728" s="1">
        <v>35</v>
      </c>
      <c r="K1728" s="6">
        <f>ROUNDUP(K810*最重要的表!$J$46,0)</f>
        <v>24529</v>
      </c>
      <c r="L1728" s="6">
        <f>ROUNDUP(L810*最重要的表!$J$46,0)</f>
        <v>2527</v>
      </c>
      <c r="M1728" s="6">
        <f>ROUNDUP(M810*最重要的表!$J$46,0)</f>
        <v>1228</v>
      </c>
      <c r="N1728" s="6">
        <f>ROUNDUP(N810*最重要的表!$J$46,0)</f>
        <v>478</v>
      </c>
      <c r="O1728" s="6">
        <f>ROUNDUP(O810*最重要的表!$J$46,0)</f>
        <v>50</v>
      </c>
      <c r="P1728" s="6">
        <f>ROUNDUP(P810*最重要的表!$J$46,0)</f>
        <v>24</v>
      </c>
      <c r="Q1728" s="1">
        <f t="shared" si="180"/>
        <v>62291</v>
      </c>
      <c r="R1728" s="1">
        <f t="shared" si="181"/>
        <v>6477</v>
      </c>
      <c r="S1728" s="1">
        <f t="shared" si="182"/>
        <v>3124</v>
      </c>
      <c r="T1728" s="1">
        <v>11500</v>
      </c>
      <c r="U1728" s="1">
        <v>0</v>
      </c>
      <c r="V1728" s="1">
        <v>1270000</v>
      </c>
    </row>
    <row r="1729" spans="1:22" x14ac:dyDescent="0.25">
      <c r="A1729" s="1">
        <f t="shared" si="179"/>
        <v>61344</v>
      </c>
      <c r="B1729" s="1">
        <v>6</v>
      </c>
      <c r="C1729" s="1" t="s">
        <v>180</v>
      </c>
      <c r="D1729" s="1">
        <v>10</v>
      </c>
      <c r="E1729" s="1" t="s">
        <v>53</v>
      </c>
      <c r="F1729" s="1">
        <v>15</v>
      </c>
      <c r="G1729" s="1">
        <v>3</v>
      </c>
      <c r="H1729" s="1">
        <v>0</v>
      </c>
      <c r="I1729" s="1">
        <v>40</v>
      </c>
      <c r="J1729" s="1">
        <v>35</v>
      </c>
      <c r="K1729" s="6">
        <f>ROUNDUP(K811*最重要的表!$J$46,0)</f>
        <v>28834</v>
      </c>
      <c r="L1729" s="6">
        <f>ROUNDUP(L811*最重要的表!$J$46,0)</f>
        <v>2970</v>
      </c>
      <c r="M1729" s="6">
        <f>ROUNDUP(M811*最重要的表!$J$46,0)</f>
        <v>1443</v>
      </c>
      <c r="N1729" s="6">
        <f>ROUNDUP(N811*最重要的表!$J$46,0)</f>
        <v>540</v>
      </c>
      <c r="O1729" s="6">
        <f>ROUNDUP(O811*最重要的表!$J$46,0)</f>
        <v>56</v>
      </c>
      <c r="P1729" s="6">
        <f>ROUNDUP(P811*最重要的表!$J$46,0)</f>
        <v>28</v>
      </c>
      <c r="Q1729" s="6">
        <f t="shared" si="180"/>
        <v>71494</v>
      </c>
      <c r="R1729" s="7">
        <f t="shared" si="181"/>
        <v>7394</v>
      </c>
      <c r="S1729" s="8">
        <f t="shared" si="182"/>
        <v>3655</v>
      </c>
      <c r="T1729" s="6">
        <v>13500</v>
      </c>
      <c r="U1729" s="7">
        <v>0</v>
      </c>
      <c r="V1729" s="8">
        <v>1500000</v>
      </c>
    </row>
    <row r="1730" spans="1:22" x14ac:dyDescent="0.25">
      <c r="A1730" s="1">
        <f t="shared" si="179"/>
        <v>61345</v>
      </c>
      <c r="B1730" s="1">
        <v>6</v>
      </c>
      <c r="C1730" s="1" t="s">
        <v>180</v>
      </c>
      <c r="D1730" s="1">
        <v>10</v>
      </c>
      <c r="E1730" s="1" t="s">
        <v>226</v>
      </c>
      <c r="F1730" s="1">
        <v>16</v>
      </c>
      <c r="G1730" s="1">
        <v>3</v>
      </c>
      <c r="H1730" s="1">
        <v>1</v>
      </c>
      <c r="I1730" s="1">
        <v>40</v>
      </c>
      <c r="J1730" s="1">
        <v>35</v>
      </c>
      <c r="K1730" s="6">
        <f>ROUNDUP(K812*最重要的表!$J$46,0)</f>
        <v>30143</v>
      </c>
      <c r="L1730" s="6">
        <f>ROUNDUP(L812*最重要的表!$J$46,0)</f>
        <v>3105</v>
      </c>
      <c r="M1730" s="6">
        <f>ROUNDUP(M812*最重要的表!$J$46,0)</f>
        <v>1509</v>
      </c>
      <c r="N1730" s="6">
        <f>ROUNDUP(N812*最重要的表!$J$46,0)</f>
        <v>576</v>
      </c>
      <c r="O1730" s="6">
        <f>ROUNDUP(O812*最重要的表!$J$46,0)</f>
        <v>60</v>
      </c>
      <c r="P1730" s="6">
        <f>ROUNDUP(P812*最重要的表!$J$46,0)</f>
        <v>29</v>
      </c>
      <c r="Q1730" s="1">
        <f t="shared" si="180"/>
        <v>75647</v>
      </c>
      <c r="R1730" s="1">
        <f t="shared" si="181"/>
        <v>7845</v>
      </c>
      <c r="S1730" s="1">
        <f t="shared" si="182"/>
        <v>3800</v>
      </c>
      <c r="T1730" s="1">
        <v>15000</v>
      </c>
      <c r="U1730" s="1">
        <v>0</v>
      </c>
      <c r="V1730" s="1">
        <v>1760000</v>
      </c>
    </row>
    <row r="1731" spans="1:22" x14ac:dyDescent="0.25">
      <c r="A1731" s="1">
        <f t="shared" si="179"/>
        <v>61351</v>
      </c>
      <c r="B1731" s="1">
        <v>6</v>
      </c>
      <c r="C1731" s="1" t="s">
        <v>180</v>
      </c>
      <c r="D1731" s="1">
        <v>10</v>
      </c>
      <c r="E1731" s="1" t="s">
        <v>227</v>
      </c>
      <c r="F1731" s="1">
        <v>17</v>
      </c>
      <c r="G1731" s="1">
        <v>3</v>
      </c>
      <c r="H1731" s="1">
        <v>2</v>
      </c>
      <c r="I1731" s="1">
        <v>40</v>
      </c>
      <c r="J1731" s="1">
        <v>35</v>
      </c>
      <c r="K1731" s="6">
        <f>ROUNDUP(K813*最重要的表!$J$46,0)</f>
        <v>31453</v>
      </c>
      <c r="L1731" s="6">
        <f>ROUNDUP(L813*最重要的表!$J$46,0)</f>
        <v>3240</v>
      </c>
      <c r="M1731" s="6">
        <f>ROUNDUP(M813*最重要的表!$J$46,0)</f>
        <v>1574</v>
      </c>
      <c r="N1731" s="6">
        <f>ROUNDUP(N813*最重要的表!$J$46,0)</f>
        <v>613</v>
      </c>
      <c r="O1731" s="6">
        <f>ROUNDUP(O813*最重要的表!$J$46,0)</f>
        <v>63</v>
      </c>
      <c r="P1731" s="6">
        <f>ROUNDUP(P813*最重要的表!$J$46,0)</f>
        <v>32</v>
      </c>
      <c r="Q1731" s="1">
        <f t="shared" si="180"/>
        <v>79880</v>
      </c>
      <c r="R1731" s="1">
        <f t="shared" si="181"/>
        <v>8217</v>
      </c>
      <c r="S1731" s="1">
        <f t="shared" si="182"/>
        <v>4102</v>
      </c>
      <c r="T1731" s="1">
        <v>17000</v>
      </c>
      <c r="U1731" s="1">
        <v>0</v>
      </c>
      <c r="V1731" s="1">
        <v>2000000</v>
      </c>
    </row>
    <row r="1732" spans="1:22" x14ac:dyDescent="0.25">
      <c r="A1732" s="1">
        <f t="shared" si="179"/>
        <v>61352</v>
      </c>
      <c r="B1732" s="1">
        <v>6</v>
      </c>
      <c r="C1732" s="1" t="s">
        <v>180</v>
      </c>
      <c r="D1732" s="1">
        <v>10</v>
      </c>
      <c r="E1732" s="1" t="s">
        <v>228</v>
      </c>
      <c r="F1732" s="1">
        <v>18</v>
      </c>
      <c r="G1732" s="1">
        <v>3</v>
      </c>
      <c r="H1732" s="1">
        <v>3</v>
      </c>
      <c r="I1732" s="1">
        <v>40</v>
      </c>
      <c r="J1732" s="1">
        <v>35</v>
      </c>
      <c r="K1732" s="6">
        <f>ROUNDUP(K814*最重要的表!$J$46,0)</f>
        <v>32760</v>
      </c>
      <c r="L1732" s="6">
        <f>ROUNDUP(L814*最重要的表!$J$46,0)</f>
        <v>3375</v>
      </c>
      <c r="M1732" s="6">
        <f>ROUNDUP(M814*最重要的表!$J$46,0)</f>
        <v>1638</v>
      </c>
      <c r="N1732" s="6">
        <f>ROUNDUP(N814*最重要的表!$J$46,0)</f>
        <v>649</v>
      </c>
      <c r="O1732" s="6">
        <f>ROUNDUP(O814*最重要的表!$J$46,0)</f>
        <v>67</v>
      </c>
      <c r="P1732" s="6">
        <f>ROUNDUP(P814*最重要的表!$J$46,0)</f>
        <v>33</v>
      </c>
      <c r="Q1732" s="1">
        <f t="shared" si="180"/>
        <v>84031</v>
      </c>
      <c r="R1732" s="1">
        <f t="shared" si="181"/>
        <v>8668</v>
      </c>
      <c r="S1732" s="1">
        <f t="shared" si="182"/>
        <v>4245</v>
      </c>
      <c r="T1732" s="1">
        <v>18500</v>
      </c>
      <c r="U1732" s="1">
        <v>0</v>
      </c>
      <c r="V1732" s="1">
        <v>2300000</v>
      </c>
    </row>
    <row r="1733" spans="1:22" x14ac:dyDescent="0.25">
      <c r="A1733" s="1">
        <f t="shared" si="179"/>
        <v>61353</v>
      </c>
      <c r="B1733" s="1">
        <v>6</v>
      </c>
      <c r="C1733" s="1" t="s">
        <v>180</v>
      </c>
      <c r="D1733" s="1">
        <v>10</v>
      </c>
      <c r="E1733" s="1" t="s">
        <v>229</v>
      </c>
      <c r="F1733" s="1">
        <v>19</v>
      </c>
      <c r="G1733" s="1">
        <v>3</v>
      </c>
      <c r="H1733" s="1">
        <v>4</v>
      </c>
      <c r="I1733" s="1">
        <v>50</v>
      </c>
      <c r="J1733" s="1">
        <v>45</v>
      </c>
      <c r="K1733" s="6">
        <f>ROUNDUP(K815*最重要的表!$J$46,0)</f>
        <v>34070</v>
      </c>
      <c r="L1733" s="6">
        <f>ROUNDUP(L815*最重要的表!$J$46,0)</f>
        <v>3510</v>
      </c>
      <c r="M1733" s="6">
        <f>ROUNDUP(M815*最重要的表!$J$46,0)</f>
        <v>1704</v>
      </c>
      <c r="N1733" s="6">
        <f>ROUNDUP(N815*最重要的表!$J$46,0)</f>
        <v>686</v>
      </c>
      <c r="O1733" s="6">
        <f>ROUNDUP(O815*最重要的表!$J$46,0)</f>
        <v>71</v>
      </c>
      <c r="P1733" s="6">
        <f>ROUNDUP(P815*最重要的表!$J$46,0)</f>
        <v>36</v>
      </c>
      <c r="Q1733" s="1">
        <f t="shared" si="180"/>
        <v>88264</v>
      </c>
      <c r="R1733" s="1">
        <f t="shared" si="181"/>
        <v>9119</v>
      </c>
      <c r="S1733" s="1">
        <f t="shared" si="182"/>
        <v>4548</v>
      </c>
      <c r="T1733" s="1">
        <v>21000</v>
      </c>
      <c r="U1733" s="1">
        <v>0</v>
      </c>
      <c r="V1733" s="1">
        <v>2600000</v>
      </c>
    </row>
    <row r="1734" spans="1:22" x14ac:dyDescent="0.25">
      <c r="A1734" s="1">
        <f t="shared" si="179"/>
        <v>61354</v>
      </c>
      <c r="B1734" s="1">
        <v>6</v>
      </c>
      <c r="C1734" s="1" t="s">
        <v>180</v>
      </c>
      <c r="D1734" s="1">
        <v>10</v>
      </c>
      <c r="E1734" s="1" t="s">
        <v>230</v>
      </c>
      <c r="F1734" s="1">
        <v>20</v>
      </c>
      <c r="G1734" s="1">
        <v>4</v>
      </c>
      <c r="H1734" s="1">
        <v>0</v>
      </c>
      <c r="I1734" s="1">
        <v>50</v>
      </c>
      <c r="J1734" s="1">
        <v>45</v>
      </c>
      <c r="K1734" s="6">
        <f>ROUNDUP(K816*最重要的表!$J$46,0)</f>
        <v>37496</v>
      </c>
      <c r="L1734" s="6">
        <f>ROUNDUP(L816*最重要的表!$J$46,0)</f>
        <v>3862</v>
      </c>
      <c r="M1734" s="6">
        <f>ROUNDUP(M816*最重要的表!$J$46,0)</f>
        <v>1875</v>
      </c>
      <c r="N1734" s="6">
        <f>ROUNDUP(N816*最重要的表!$J$46,0)</f>
        <v>711</v>
      </c>
      <c r="O1734" s="6">
        <f>ROUNDUP(O816*最重要的表!$J$46,0)</f>
        <v>74</v>
      </c>
      <c r="P1734" s="6">
        <f>ROUNDUP(P816*最重要的表!$J$46,0)</f>
        <v>37</v>
      </c>
      <c r="Q1734" s="6">
        <f t="shared" si="180"/>
        <v>93665</v>
      </c>
      <c r="R1734" s="7">
        <f t="shared" si="181"/>
        <v>9708</v>
      </c>
      <c r="S1734" s="8">
        <f t="shared" si="182"/>
        <v>4798</v>
      </c>
      <c r="T1734" s="6">
        <v>23500</v>
      </c>
      <c r="U1734" s="7">
        <v>0</v>
      </c>
      <c r="V1734" s="8">
        <v>2900000</v>
      </c>
    </row>
    <row r="1735" spans="1:22" x14ac:dyDescent="0.25">
      <c r="A1735" s="1">
        <f t="shared" si="179"/>
        <v>61355</v>
      </c>
      <c r="B1735" s="1">
        <v>6</v>
      </c>
      <c r="C1735" s="1" t="s">
        <v>180</v>
      </c>
      <c r="D1735" s="1">
        <v>10</v>
      </c>
      <c r="E1735" s="1" t="s">
        <v>231</v>
      </c>
      <c r="F1735" s="1">
        <v>21</v>
      </c>
      <c r="G1735" s="1">
        <v>4</v>
      </c>
      <c r="H1735" s="1">
        <v>1</v>
      </c>
      <c r="I1735" s="1">
        <v>50</v>
      </c>
      <c r="J1735" s="1">
        <v>45</v>
      </c>
      <c r="K1735" s="6">
        <f>ROUNDUP(K817*最重要的表!$J$46,0)</f>
        <v>39184</v>
      </c>
      <c r="L1735" s="6">
        <f>ROUNDUP(L817*最重要的表!$J$46,0)</f>
        <v>4036</v>
      </c>
      <c r="M1735" s="6">
        <f>ROUNDUP(M817*最重要的表!$J$46,0)</f>
        <v>1960</v>
      </c>
      <c r="N1735" s="6">
        <f>ROUNDUP(N817*最重要的表!$J$46,0)</f>
        <v>748</v>
      </c>
      <c r="O1735" s="6">
        <f>ROUNDUP(O817*最重要的表!$J$46,0)</f>
        <v>77</v>
      </c>
      <c r="P1735" s="6">
        <f>ROUNDUP(P817*最重要的表!$J$46,0)</f>
        <v>38</v>
      </c>
      <c r="Q1735" s="1">
        <f t="shared" si="180"/>
        <v>98276</v>
      </c>
      <c r="R1735" s="1">
        <f t="shared" si="181"/>
        <v>10119</v>
      </c>
      <c r="S1735" s="1">
        <f t="shared" si="182"/>
        <v>4962</v>
      </c>
      <c r="T1735" s="1">
        <v>26000</v>
      </c>
      <c r="U1735" s="1">
        <v>0</v>
      </c>
      <c r="V1735" s="1">
        <v>3200000</v>
      </c>
    </row>
    <row r="1736" spans="1:22" x14ac:dyDescent="0.25">
      <c r="A1736" s="1">
        <f t="shared" si="179"/>
        <v>61361</v>
      </c>
      <c r="B1736" s="1">
        <v>6</v>
      </c>
      <c r="C1736" s="1" t="s">
        <v>180</v>
      </c>
      <c r="D1736" s="1">
        <v>10</v>
      </c>
      <c r="E1736" s="1" t="s">
        <v>232</v>
      </c>
      <c r="F1736" s="1">
        <v>22</v>
      </c>
      <c r="G1736" s="1">
        <v>4</v>
      </c>
      <c r="H1736" s="1">
        <v>2</v>
      </c>
      <c r="I1736" s="1">
        <v>50</v>
      </c>
      <c r="J1736" s="1">
        <v>45</v>
      </c>
      <c r="K1736" s="6">
        <f>ROUNDUP(K818*最重要的表!$J$46,0)</f>
        <v>40871</v>
      </c>
      <c r="L1736" s="6">
        <f>ROUNDUP(L818*最重要的表!$J$46,0)</f>
        <v>4210</v>
      </c>
      <c r="M1736" s="6">
        <f>ROUNDUP(M818*最重要的表!$J$46,0)</f>
        <v>2044</v>
      </c>
      <c r="N1736" s="6">
        <f>ROUNDUP(N818*最重要的表!$J$46,0)</f>
        <v>784</v>
      </c>
      <c r="O1736" s="6">
        <f>ROUNDUP(O818*最重要的表!$J$46,0)</f>
        <v>81</v>
      </c>
      <c r="P1736" s="6">
        <f>ROUNDUP(P818*最重要的表!$J$46,0)</f>
        <v>41</v>
      </c>
      <c r="Q1736" s="1">
        <f t="shared" si="180"/>
        <v>102807</v>
      </c>
      <c r="R1736" s="1">
        <f t="shared" si="181"/>
        <v>10609</v>
      </c>
      <c r="S1736" s="1">
        <f t="shared" si="182"/>
        <v>5283</v>
      </c>
      <c r="T1736" s="1">
        <v>28500</v>
      </c>
      <c r="U1736" s="1">
        <v>0</v>
      </c>
      <c r="V1736" s="1">
        <v>3600000</v>
      </c>
    </row>
    <row r="1737" spans="1:22" x14ac:dyDescent="0.25">
      <c r="A1737" s="1">
        <f t="shared" si="179"/>
        <v>61362</v>
      </c>
      <c r="B1737" s="1">
        <v>6</v>
      </c>
      <c r="C1737" s="1" t="s">
        <v>180</v>
      </c>
      <c r="D1737" s="1">
        <v>10</v>
      </c>
      <c r="E1737" s="1" t="s">
        <v>233</v>
      </c>
      <c r="F1737" s="1">
        <v>23</v>
      </c>
      <c r="G1737" s="1">
        <v>4</v>
      </c>
      <c r="H1737" s="1">
        <v>3</v>
      </c>
      <c r="I1737" s="1">
        <v>50</v>
      </c>
      <c r="J1737" s="1">
        <v>45</v>
      </c>
      <c r="K1737" s="6">
        <f>ROUNDUP(K819*最重要的表!$J$46,0)</f>
        <v>42560</v>
      </c>
      <c r="L1737" s="6">
        <f>ROUNDUP(L819*最重要的表!$J$46,0)</f>
        <v>4384</v>
      </c>
      <c r="M1737" s="6">
        <f>ROUNDUP(M819*最重要的表!$J$46,0)</f>
        <v>2129</v>
      </c>
      <c r="N1737" s="6">
        <f>ROUNDUP(N819*最重要的表!$J$46,0)</f>
        <v>821</v>
      </c>
      <c r="O1737" s="6">
        <f>ROUNDUP(O819*最重要的表!$J$46,0)</f>
        <v>85</v>
      </c>
      <c r="P1737" s="6">
        <f>ROUNDUP(P819*最重要的表!$J$46,0)</f>
        <v>42</v>
      </c>
      <c r="Q1737" s="1">
        <f t="shared" si="180"/>
        <v>107419</v>
      </c>
      <c r="R1737" s="1">
        <f t="shared" si="181"/>
        <v>11099</v>
      </c>
      <c r="S1737" s="1">
        <f t="shared" si="182"/>
        <v>5447</v>
      </c>
      <c r="T1737" s="1">
        <v>31000</v>
      </c>
      <c r="U1737" s="1">
        <v>0</v>
      </c>
      <c r="V1737" s="1">
        <v>4000000</v>
      </c>
    </row>
    <row r="1738" spans="1:22" x14ac:dyDescent="0.25">
      <c r="A1738" s="1">
        <f t="shared" si="179"/>
        <v>61363</v>
      </c>
      <c r="B1738" s="1">
        <v>6</v>
      </c>
      <c r="C1738" s="1" t="s">
        <v>180</v>
      </c>
      <c r="D1738" s="1">
        <v>10</v>
      </c>
      <c r="E1738" s="1" t="s">
        <v>234</v>
      </c>
      <c r="F1738" s="1">
        <v>24</v>
      </c>
      <c r="G1738" s="1">
        <v>4</v>
      </c>
      <c r="H1738" s="1">
        <v>4</v>
      </c>
      <c r="I1738" s="1">
        <v>60</v>
      </c>
      <c r="J1738" s="1">
        <v>55</v>
      </c>
      <c r="K1738" s="6">
        <f>ROUNDUP(K820*最重要的表!$J$46,0)</f>
        <v>44248</v>
      </c>
      <c r="L1738" s="6">
        <f>ROUNDUP(L820*最重要的表!$J$46,0)</f>
        <v>4558</v>
      </c>
      <c r="M1738" s="6">
        <f>ROUNDUP(M820*最重要的表!$J$46,0)</f>
        <v>2213</v>
      </c>
      <c r="N1738" s="6">
        <f>ROUNDUP(N820*最重要的表!$J$46,0)</f>
        <v>857</v>
      </c>
      <c r="O1738" s="6">
        <f>ROUNDUP(O820*最重要的表!$J$46,0)</f>
        <v>89</v>
      </c>
      <c r="P1738" s="6">
        <f>ROUNDUP(P820*最重要的表!$J$46,0)</f>
        <v>43</v>
      </c>
      <c r="Q1738" s="1">
        <f t="shared" si="180"/>
        <v>111951</v>
      </c>
      <c r="R1738" s="1">
        <f t="shared" si="181"/>
        <v>11589</v>
      </c>
      <c r="S1738" s="1">
        <f t="shared" si="182"/>
        <v>5610</v>
      </c>
      <c r="T1738" s="1">
        <v>33500</v>
      </c>
      <c r="U1738" s="1">
        <v>0</v>
      </c>
      <c r="V1738" s="1">
        <v>4400000</v>
      </c>
    </row>
    <row r="1739" spans="1:22" x14ac:dyDescent="0.25">
      <c r="A1739" s="1">
        <f t="shared" si="179"/>
        <v>61364</v>
      </c>
      <c r="B1739" s="1">
        <v>6</v>
      </c>
      <c r="C1739" s="1" t="s">
        <v>180</v>
      </c>
      <c r="D1739" s="1">
        <v>10</v>
      </c>
      <c r="E1739" s="1" t="s">
        <v>235</v>
      </c>
      <c r="F1739" s="1">
        <v>25</v>
      </c>
      <c r="G1739" s="1">
        <v>5</v>
      </c>
      <c r="H1739" s="1">
        <v>0</v>
      </c>
      <c r="I1739" s="1">
        <v>60</v>
      </c>
      <c r="J1739" s="1">
        <v>55</v>
      </c>
      <c r="K1739" s="6">
        <f>ROUNDUP(K821*最重要的表!$J$46,0)</f>
        <v>48750</v>
      </c>
      <c r="L1739" s="6">
        <f>ROUNDUP(L821*最重要的表!$J$46,0)</f>
        <v>5022</v>
      </c>
      <c r="M1739" s="6">
        <f>ROUNDUP(M821*最重要的表!$J$46,0)</f>
        <v>2439</v>
      </c>
      <c r="N1739" s="6">
        <f>ROUNDUP(N821*最重要的表!$J$46,0)</f>
        <v>930</v>
      </c>
      <c r="O1739" s="6">
        <f>ROUNDUP(O821*最重要的表!$J$46,0)</f>
        <v>96</v>
      </c>
      <c r="P1739" s="6">
        <f>ROUNDUP(P821*最重要的表!$J$46,0)</f>
        <v>47</v>
      </c>
      <c r="Q1739" s="6">
        <f t="shared" si="180"/>
        <v>122220</v>
      </c>
      <c r="R1739" s="7">
        <f t="shared" si="181"/>
        <v>12606</v>
      </c>
      <c r="S1739" s="8">
        <f t="shared" si="182"/>
        <v>6152</v>
      </c>
      <c r="T1739" s="6">
        <v>36000</v>
      </c>
      <c r="U1739" s="7">
        <v>0</v>
      </c>
      <c r="V1739" s="8">
        <v>4800000</v>
      </c>
    </row>
    <row r="1740" spans="1:22" x14ac:dyDescent="0.25">
      <c r="A1740" s="1">
        <f t="shared" si="179"/>
        <v>61365</v>
      </c>
      <c r="B1740" s="1">
        <v>6</v>
      </c>
      <c r="C1740" s="1" t="s">
        <v>180</v>
      </c>
      <c r="D1740" s="1">
        <v>10</v>
      </c>
      <c r="E1740" s="1" t="s">
        <v>236</v>
      </c>
      <c r="F1740" s="1">
        <v>26</v>
      </c>
      <c r="G1740" s="1">
        <v>5</v>
      </c>
      <c r="H1740" s="1">
        <v>1</v>
      </c>
      <c r="I1740" s="1">
        <v>60</v>
      </c>
      <c r="J1740" s="1">
        <v>55</v>
      </c>
      <c r="K1740" s="6">
        <f>ROUNDUP(K822*最重要的表!$J$46,0)</f>
        <v>50951</v>
      </c>
      <c r="L1740" s="6">
        <f>ROUNDUP(L822*最重要的表!$J$46,0)</f>
        <v>5248</v>
      </c>
      <c r="M1740" s="6">
        <f>ROUNDUP(M822*最重要的表!$J$46,0)</f>
        <v>2548</v>
      </c>
      <c r="N1740" s="6">
        <f>ROUNDUP(N822*最重要的表!$J$46,0)</f>
        <v>980</v>
      </c>
      <c r="O1740" s="6">
        <f>ROUNDUP(O822*最重要的表!$J$46,0)</f>
        <v>101</v>
      </c>
      <c r="P1740" s="6">
        <f>ROUNDUP(P822*最重要的表!$J$46,0)</f>
        <v>50</v>
      </c>
      <c r="Q1740" s="1">
        <f t="shared" si="180"/>
        <v>128371</v>
      </c>
      <c r="R1740" s="1">
        <f t="shared" si="181"/>
        <v>13227</v>
      </c>
      <c r="S1740" s="1">
        <f t="shared" si="182"/>
        <v>6498</v>
      </c>
      <c r="T1740" s="1">
        <v>39000</v>
      </c>
      <c r="U1740" s="1">
        <v>0</v>
      </c>
      <c r="V1740" s="1">
        <v>5200000</v>
      </c>
    </row>
    <row r="1741" spans="1:22" x14ac:dyDescent="0.25">
      <c r="A1741" s="1">
        <f t="shared" si="179"/>
        <v>61371</v>
      </c>
      <c r="B1741" s="1">
        <v>6</v>
      </c>
      <c r="C1741" s="1" t="s">
        <v>180</v>
      </c>
      <c r="D1741" s="1">
        <v>10</v>
      </c>
      <c r="E1741" s="1" t="s">
        <v>237</v>
      </c>
      <c r="F1741" s="1">
        <v>27</v>
      </c>
      <c r="G1741" s="1">
        <v>5</v>
      </c>
      <c r="H1741" s="1">
        <v>2</v>
      </c>
      <c r="I1741" s="1">
        <v>60</v>
      </c>
      <c r="J1741" s="1">
        <v>55</v>
      </c>
      <c r="K1741" s="6">
        <f>ROUNDUP(K823*最重要的表!$J$46,0)</f>
        <v>53154</v>
      </c>
      <c r="L1741" s="6">
        <f>ROUNDUP(L823*最重要的表!$J$46,0)</f>
        <v>5475</v>
      </c>
      <c r="M1741" s="6">
        <f>ROUNDUP(M823*最重要的表!$J$46,0)</f>
        <v>2659</v>
      </c>
      <c r="N1741" s="6">
        <f>ROUNDUP(N823*最重要的表!$J$46,0)</f>
        <v>1029</v>
      </c>
      <c r="O1741" s="6">
        <f>ROUNDUP(O823*最重要的表!$J$46,0)</f>
        <v>106</v>
      </c>
      <c r="P1741" s="6">
        <f>ROUNDUP(P823*最重要的表!$J$46,0)</f>
        <v>52</v>
      </c>
      <c r="Q1741" s="1">
        <f t="shared" si="180"/>
        <v>134445</v>
      </c>
      <c r="R1741" s="1">
        <f t="shared" si="181"/>
        <v>13849</v>
      </c>
      <c r="S1741" s="1">
        <f t="shared" si="182"/>
        <v>6767</v>
      </c>
      <c r="T1741" s="1">
        <v>42000</v>
      </c>
      <c r="U1741" s="1">
        <v>0</v>
      </c>
      <c r="V1741" s="1">
        <v>5600000</v>
      </c>
    </row>
    <row r="1742" spans="1:22" x14ac:dyDescent="0.25">
      <c r="A1742" s="1">
        <f t="shared" si="179"/>
        <v>61372</v>
      </c>
      <c r="B1742" s="1">
        <v>6</v>
      </c>
      <c r="C1742" s="1" t="s">
        <v>180</v>
      </c>
      <c r="D1742" s="1">
        <v>10</v>
      </c>
      <c r="E1742" s="1" t="s">
        <v>238</v>
      </c>
      <c r="F1742" s="1">
        <v>28</v>
      </c>
      <c r="G1742" s="1">
        <v>5</v>
      </c>
      <c r="H1742" s="1">
        <v>3</v>
      </c>
      <c r="I1742" s="1">
        <v>60</v>
      </c>
      <c r="J1742" s="1">
        <v>55</v>
      </c>
      <c r="K1742" s="6">
        <f>ROUNDUP(K824*最重要的表!$J$46,0)</f>
        <v>55356</v>
      </c>
      <c r="L1742" s="6">
        <f>ROUNDUP(L824*最重要的表!$J$46,0)</f>
        <v>5702</v>
      </c>
      <c r="M1742" s="6">
        <f>ROUNDUP(M824*最重要的表!$J$46,0)</f>
        <v>2769</v>
      </c>
      <c r="N1742" s="6">
        <f>ROUNDUP(N824*最重要的表!$J$46,0)</f>
        <v>1078</v>
      </c>
      <c r="O1742" s="6">
        <f>ROUNDUP(O824*最重要的表!$J$46,0)</f>
        <v>111</v>
      </c>
      <c r="P1742" s="6">
        <f>ROUNDUP(P824*最重要的表!$J$46,0)</f>
        <v>55</v>
      </c>
      <c r="Q1742" s="1">
        <f t="shared" si="180"/>
        <v>140518</v>
      </c>
      <c r="R1742" s="1">
        <f t="shared" si="181"/>
        <v>14471</v>
      </c>
      <c r="S1742" s="1">
        <f t="shared" si="182"/>
        <v>7114</v>
      </c>
      <c r="T1742" s="1">
        <v>45000</v>
      </c>
      <c r="U1742" s="1">
        <v>0</v>
      </c>
      <c r="V1742" s="1">
        <v>6000000</v>
      </c>
    </row>
    <row r="1743" spans="1:22" x14ac:dyDescent="0.25">
      <c r="A1743" s="1">
        <f t="shared" si="179"/>
        <v>61373</v>
      </c>
      <c r="B1743" s="1">
        <v>6</v>
      </c>
      <c r="C1743" s="1" t="s">
        <v>180</v>
      </c>
      <c r="D1743" s="1">
        <v>10</v>
      </c>
      <c r="E1743" s="1" t="s">
        <v>239</v>
      </c>
      <c r="F1743" s="1">
        <v>29</v>
      </c>
      <c r="G1743" s="1">
        <v>5</v>
      </c>
      <c r="H1743" s="1">
        <v>4</v>
      </c>
      <c r="I1743" s="1">
        <v>70</v>
      </c>
      <c r="J1743" s="1">
        <v>65</v>
      </c>
      <c r="K1743" s="6">
        <f>ROUNDUP(K825*最重要的表!$J$46,0)</f>
        <v>57557</v>
      </c>
      <c r="L1743" s="6">
        <f>ROUNDUP(L825*最重要的表!$J$46,0)</f>
        <v>5929</v>
      </c>
      <c r="M1743" s="6">
        <f>ROUNDUP(M825*最重要的表!$J$46,0)</f>
        <v>2878</v>
      </c>
      <c r="N1743" s="6">
        <f>ROUNDUP(N825*最重要的表!$J$46,0)</f>
        <v>1127</v>
      </c>
      <c r="O1743" s="6">
        <f>ROUNDUP(O825*最重要的表!$J$46,0)</f>
        <v>116</v>
      </c>
      <c r="P1743" s="6">
        <f>ROUNDUP(P825*最重要的表!$J$46,0)</f>
        <v>57</v>
      </c>
      <c r="Q1743" s="1">
        <f t="shared" si="180"/>
        <v>146590</v>
      </c>
      <c r="R1743" s="1">
        <f t="shared" si="181"/>
        <v>15093</v>
      </c>
      <c r="S1743" s="1">
        <f t="shared" si="182"/>
        <v>7381</v>
      </c>
      <c r="T1743" s="1">
        <v>48000</v>
      </c>
      <c r="U1743" s="1">
        <v>0</v>
      </c>
      <c r="V1743" s="1">
        <v>6400000</v>
      </c>
    </row>
    <row r="1744" spans="1:22" x14ac:dyDescent="0.25">
      <c r="A1744" s="1">
        <f t="shared" si="179"/>
        <v>61374</v>
      </c>
      <c r="B1744" s="1">
        <v>6</v>
      </c>
      <c r="C1744" s="1" t="s">
        <v>180</v>
      </c>
      <c r="D1744" s="1">
        <v>10</v>
      </c>
      <c r="E1744" s="1" t="s">
        <v>386</v>
      </c>
      <c r="F1744" s="1">
        <v>30</v>
      </c>
      <c r="G1744" s="1">
        <v>6</v>
      </c>
      <c r="H1744" s="1">
        <v>0</v>
      </c>
      <c r="I1744" s="1">
        <v>70</v>
      </c>
      <c r="J1744" s="1">
        <v>65</v>
      </c>
      <c r="K1744" s="6">
        <f>ROUNDUP(K826*最重要的表!$J$46,0)</f>
        <v>63380</v>
      </c>
      <c r="L1744" s="6">
        <f>ROUNDUP(L826*最重要的表!$J$46,0)</f>
        <v>6529</v>
      </c>
      <c r="M1744" s="6">
        <f>ROUNDUP(M826*最重要的表!$J$46,0)</f>
        <v>3171</v>
      </c>
      <c r="N1744" s="6">
        <f>ROUNDUP(N826*最重要的表!$J$46,0)</f>
        <v>1213</v>
      </c>
      <c r="O1744" s="6">
        <f>ROUNDUP(O826*最重要的表!$J$46,0)</f>
        <v>125</v>
      </c>
      <c r="P1744" s="6">
        <f>ROUNDUP(P826*最重要的表!$J$46,0)</f>
        <v>62</v>
      </c>
      <c r="Q1744" s="6">
        <f t="shared" si="180"/>
        <v>159207</v>
      </c>
      <c r="R1744" s="7">
        <f t="shared" si="181"/>
        <v>16404</v>
      </c>
      <c r="S1744" s="8">
        <f t="shared" si="182"/>
        <v>8069</v>
      </c>
      <c r="T1744" s="1">
        <v>51000</v>
      </c>
      <c r="U1744" s="1">
        <v>0</v>
      </c>
      <c r="V1744" s="8">
        <v>6800000</v>
      </c>
    </row>
    <row r="1745" spans="1:22" x14ac:dyDescent="0.25">
      <c r="A1745" s="1">
        <f t="shared" si="179"/>
        <v>61375</v>
      </c>
      <c r="B1745" s="1">
        <v>6</v>
      </c>
      <c r="C1745" s="1" t="s">
        <v>180</v>
      </c>
      <c r="D1745" s="1">
        <v>10</v>
      </c>
      <c r="E1745" s="1" t="s">
        <v>241</v>
      </c>
      <c r="F1745" s="1">
        <v>31</v>
      </c>
      <c r="G1745" s="1">
        <v>6</v>
      </c>
      <c r="H1745" s="1">
        <v>1</v>
      </c>
      <c r="I1745" s="1">
        <v>70</v>
      </c>
      <c r="J1745" s="1">
        <v>65</v>
      </c>
      <c r="K1745" s="6">
        <f>ROUNDUP(K827*最重要的表!$J$46,0)</f>
        <v>66242</v>
      </c>
      <c r="L1745" s="6">
        <f>ROUNDUP(L827*最重要的表!$J$46,0)</f>
        <v>6823</v>
      </c>
      <c r="M1745" s="6">
        <f>ROUNDUP(M827*最重要的表!$J$46,0)</f>
        <v>3313</v>
      </c>
      <c r="N1745" s="6">
        <f>ROUNDUP(N827*最重要的表!$J$46,0)</f>
        <v>1273</v>
      </c>
      <c r="O1745" s="6">
        <f>ROUNDUP(O827*最重要的表!$J$46,0)</f>
        <v>132</v>
      </c>
      <c r="P1745" s="6">
        <f>ROUNDUP(P827*最重要的表!$J$46,0)</f>
        <v>65</v>
      </c>
      <c r="Q1745" s="1">
        <f t="shared" si="180"/>
        <v>166809</v>
      </c>
      <c r="R1745" s="1">
        <f t="shared" si="181"/>
        <v>17251</v>
      </c>
      <c r="S1745" s="1">
        <f t="shared" si="182"/>
        <v>8448</v>
      </c>
      <c r="T1745" s="1">
        <v>54000</v>
      </c>
      <c r="U1745" s="1">
        <v>0</v>
      </c>
      <c r="V1745" s="1">
        <v>7200000</v>
      </c>
    </row>
    <row r="1746" spans="1:22" x14ac:dyDescent="0.25">
      <c r="A1746" s="1">
        <f t="shared" si="179"/>
        <v>61381</v>
      </c>
      <c r="B1746" s="1">
        <v>6</v>
      </c>
      <c r="C1746" s="1" t="s">
        <v>180</v>
      </c>
      <c r="D1746" s="1">
        <v>10</v>
      </c>
      <c r="E1746" s="1" t="s">
        <v>242</v>
      </c>
      <c r="F1746" s="1">
        <v>32</v>
      </c>
      <c r="G1746" s="1">
        <v>6</v>
      </c>
      <c r="H1746" s="1">
        <v>2</v>
      </c>
      <c r="I1746" s="1">
        <v>70</v>
      </c>
      <c r="J1746" s="1">
        <v>65</v>
      </c>
      <c r="K1746" s="6">
        <f>ROUNDUP(K828*最重要的表!$J$46,0)</f>
        <v>69105</v>
      </c>
      <c r="L1746" s="6">
        <f>ROUNDUP(L828*最重要的表!$J$46,0)</f>
        <v>7118</v>
      </c>
      <c r="M1746" s="6">
        <f>ROUNDUP(M828*最重要的表!$J$46,0)</f>
        <v>3457</v>
      </c>
      <c r="N1746" s="6">
        <f>ROUNDUP(N828*最重要的表!$J$46,0)</f>
        <v>1335</v>
      </c>
      <c r="O1746" s="6">
        <f>ROUNDUP(O828*最重要的表!$J$46,0)</f>
        <v>138</v>
      </c>
      <c r="P1746" s="6">
        <f>ROUNDUP(P828*最重要的表!$J$46,0)</f>
        <v>67</v>
      </c>
      <c r="Q1746" s="1">
        <f t="shared" si="180"/>
        <v>174570</v>
      </c>
      <c r="R1746" s="1">
        <f t="shared" si="181"/>
        <v>18020</v>
      </c>
      <c r="S1746" s="1">
        <f t="shared" si="182"/>
        <v>8750</v>
      </c>
      <c r="T1746" s="1">
        <v>57000</v>
      </c>
      <c r="U1746" s="1">
        <v>0</v>
      </c>
      <c r="V1746" s="1">
        <v>7600000</v>
      </c>
    </row>
    <row r="1747" spans="1:22" x14ac:dyDescent="0.25">
      <c r="A1747" s="1">
        <f t="shared" si="179"/>
        <v>61382</v>
      </c>
      <c r="B1747" s="1">
        <v>6</v>
      </c>
      <c r="C1747" s="1" t="s">
        <v>180</v>
      </c>
      <c r="D1747" s="1">
        <v>10</v>
      </c>
      <c r="E1747" s="1" t="s">
        <v>243</v>
      </c>
      <c r="F1747" s="1">
        <v>33</v>
      </c>
      <c r="G1747" s="1">
        <v>6</v>
      </c>
      <c r="H1747" s="1">
        <v>3</v>
      </c>
      <c r="I1747" s="1">
        <v>70</v>
      </c>
      <c r="J1747" s="1">
        <v>65</v>
      </c>
      <c r="K1747" s="6">
        <f>ROUNDUP(K829*最重要的表!$J$46,0)</f>
        <v>71968</v>
      </c>
      <c r="L1747" s="6">
        <f>ROUNDUP(L829*最重要的表!$J$46,0)</f>
        <v>7413</v>
      </c>
      <c r="M1747" s="6">
        <f>ROUNDUP(M829*最重要的表!$J$46,0)</f>
        <v>3599</v>
      </c>
      <c r="N1747" s="6">
        <f>ROUNDUP(N829*最重要的表!$J$46,0)</f>
        <v>1395</v>
      </c>
      <c r="O1747" s="6">
        <f>ROUNDUP(O829*最重要的表!$J$46,0)</f>
        <v>144</v>
      </c>
      <c r="P1747" s="6">
        <f>ROUNDUP(P829*最重要的表!$J$46,0)</f>
        <v>71</v>
      </c>
      <c r="Q1747" s="1">
        <f t="shared" si="180"/>
        <v>182173</v>
      </c>
      <c r="R1747" s="1">
        <f t="shared" si="181"/>
        <v>18789</v>
      </c>
      <c r="S1747" s="1">
        <f t="shared" si="182"/>
        <v>9208</v>
      </c>
      <c r="T1747" s="1">
        <v>60000</v>
      </c>
      <c r="U1747" s="1">
        <v>0</v>
      </c>
      <c r="V1747" s="1">
        <v>8000000</v>
      </c>
    </row>
    <row r="1748" spans="1:22" x14ac:dyDescent="0.25">
      <c r="A1748" s="1">
        <f t="shared" si="179"/>
        <v>61383</v>
      </c>
      <c r="B1748" s="1">
        <v>6</v>
      </c>
      <c r="C1748" s="1" t="s">
        <v>180</v>
      </c>
      <c r="D1748" s="1">
        <v>10</v>
      </c>
      <c r="E1748" s="1" t="s">
        <v>244</v>
      </c>
      <c r="F1748" s="1">
        <v>34</v>
      </c>
      <c r="G1748" s="1">
        <v>6</v>
      </c>
      <c r="H1748" s="1">
        <v>4</v>
      </c>
      <c r="I1748" s="1">
        <v>80</v>
      </c>
      <c r="J1748" s="1">
        <v>75</v>
      </c>
      <c r="K1748" s="6">
        <f>ROUNDUP(K830*最重要的表!$J$46,0)</f>
        <v>74831</v>
      </c>
      <c r="L1748" s="6">
        <f>ROUNDUP(L830*最重要的表!$J$46,0)</f>
        <v>7708</v>
      </c>
      <c r="M1748" s="6">
        <f>ROUNDUP(M830*最重要的表!$J$46,0)</f>
        <v>3743</v>
      </c>
      <c r="N1748" s="6">
        <f>ROUNDUP(N830*最重要的表!$J$46,0)</f>
        <v>1457</v>
      </c>
      <c r="O1748" s="6">
        <f>ROUNDUP(O830*最重要的表!$J$46,0)</f>
        <v>150</v>
      </c>
      <c r="P1748" s="6">
        <f>ROUNDUP(P830*最重要的表!$J$46,0)</f>
        <v>74</v>
      </c>
      <c r="Q1748" s="1">
        <f t="shared" si="180"/>
        <v>189934</v>
      </c>
      <c r="R1748" s="1">
        <f t="shared" si="181"/>
        <v>19558</v>
      </c>
      <c r="S1748" s="1">
        <f t="shared" si="182"/>
        <v>9589</v>
      </c>
      <c r="T1748" s="1">
        <v>61000</v>
      </c>
      <c r="U1748" s="1">
        <v>0</v>
      </c>
      <c r="V1748" s="1">
        <v>8100000</v>
      </c>
    </row>
    <row r="1749" spans="1:22" x14ac:dyDescent="0.25">
      <c r="A1749" s="1">
        <f t="shared" si="179"/>
        <v>61384</v>
      </c>
      <c r="B1749" s="1">
        <v>6</v>
      </c>
      <c r="C1749" s="1" t="s">
        <v>180</v>
      </c>
      <c r="D1749" s="1">
        <v>10</v>
      </c>
      <c r="E1749" s="1" t="s">
        <v>245</v>
      </c>
      <c r="F1749" s="1">
        <v>35</v>
      </c>
      <c r="G1749" s="1">
        <v>7</v>
      </c>
      <c r="H1749" s="1">
        <v>0</v>
      </c>
      <c r="I1749" s="1">
        <v>80</v>
      </c>
      <c r="J1749" s="1">
        <v>75</v>
      </c>
      <c r="K1749" s="6">
        <f>ROUNDUP(K831*最重要的表!$J$46,0)</f>
        <v>82403</v>
      </c>
      <c r="L1749" s="6">
        <f>ROUNDUP(L831*最重要的表!$J$46,0)</f>
        <v>8488</v>
      </c>
      <c r="M1749" s="6">
        <f>ROUNDUP(M831*最重要的表!$J$46,0)</f>
        <v>4121</v>
      </c>
      <c r="N1749" s="6">
        <f>ROUNDUP(N831*最重要的表!$J$46,0)</f>
        <v>1579</v>
      </c>
      <c r="O1749" s="6">
        <f>ROUNDUP(O831*最重要的表!$J$46,0)</f>
        <v>163</v>
      </c>
      <c r="P1749" s="6">
        <f>ROUNDUP(P831*最重要的表!$J$46,0)</f>
        <v>80</v>
      </c>
      <c r="Q1749" s="6">
        <f t="shared" si="180"/>
        <v>207144</v>
      </c>
      <c r="R1749" s="7">
        <f t="shared" si="181"/>
        <v>21365</v>
      </c>
      <c r="S1749" s="8">
        <f t="shared" si="182"/>
        <v>10441</v>
      </c>
      <c r="T1749" s="1">
        <v>62000</v>
      </c>
      <c r="U1749" s="1">
        <v>0</v>
      </c>
      <c r="V1749" s="1">
        <v>8200000</v>
      </c>
    </row>
    <row r="1750" spans="1:22" x14ac:dyDescent="0.25">
      <c r="A1750" s="1">
        <f t="shared" si="179"/>
        <v>61385</v>
      </c>
      <c r="B1750" s="1">
        <v>6</v>
      </c>
      <c r="C1750" s="1" t="s">
        <v>180</v>
      </c>
      <c r="D1750" s="1">
        <v>10</v>
      </c>
      <c r="E1750" s="1" t="s">
        <v>246</v>
      </c>
      <c r="F1750" s="1">
        <v>36</v>
      </c>
      <c r="G1750" s="1">
        <v>7</v>
      </c>
      <c r="H1750" s="1">
        <v>1</v>
      </c>
      <c r="I1750" s="1">
        <v>80</v>
      </c>
      <c r="J1750" s="1">
        <v>75</v>
      </c>
      <c r="K1750" s="6">
        <f>ROUNDUP(K832*最重要的表!$J$46,0)</f>
        <v>86121</v>
      </c>
      <c r="L1750" s="6">
        <f>ROUNDUP(L832*最重要的表!$J$46,0)</f>
        <v>8871</v>
      </c>
      <c r="M1750" s="6">
        <f>ROUNDUP(M832*最重要的表!$J$46,0)</f>
        <v>4307</v>
      </c>
      <c r="N1750" s="6">
        <f>ROUNDUP(N832*最重要的表!$J$46,0)</f>
        <v>1652</v>
      </c>
      <c r="O1750" s="6">
        <f>ROUNDUP(O832*最重要的表!$J$46,0)</f>
        <v>171</v>
      </c>
      <c r="P1750" s="6">
        <f>ROUNDUP(P832*最重要的表!$J$46,0)</f>
        <v>84</v>
      </c>
      <c r="Q1750" s="1">
        <f t="shared" si="180"/>
        <v>216629</v>
      </c>
      <c r="R1750" s="1">
        <f t="shared" si="181"/>
        <v>22380</v>
      </c>
      <c r="S1750" s="1">
        <f t="shared" si="182"/>
        <v>10943</v>
      </c>
      <c r="T1750" s="1">
        <v>63000</v>
      </c>
      <c r="U1750" s="1">
        <v>0</v>
      </c>
      <c r="V1750" s="1">
        <v>8300000</v>
      </c>
    </row>
    <row r="1751" spans="1:22" x14ac:dyDescent="0.25">
      <c r="A1751" s="1">
        <f t="shared" si="179"/>
        <v>61391</v>
      </c>
      <c r="B1751" s="1">
        <v>6</v>
      </c>
      <c r="C1751" s="1" t="s">
        <v>180</v>
      </c>
      <c r="D1751" s="1">
        <v>10</v>
      </c>
      <c r="E1751" s="1" t="s">
        <v>247</v>
      </c>
      <c r="F1751" s="1">
        <v>37</v>
      </c>
      <c r="G1751" s="1">
        <v>7</v>
      </c>
      <c r="H1751" s="1">
        <v>2</v>
      </c>
      <c r="I1751" s="1">
        <v>80</v>
      </c>
      <c r="J1751" s="1">
        <v>75</v>
      </c>
      <c r="K1751" s="6">
        <f>ROUNDUP(K833*最重要的表!$J$46,0)</f>
        <v>89840</v>
      </c>
      <c r="L1751" s="6">
        <f>ROUNDUP(L833*最重要的表!$J$46,0)</f>
        <v>9254</v>
      </c>
      <c r="M1751" s="6">
        <f>ROUNDUP(M833*最重要的表!$J$46,0)</f>
        <v>4494</v>
      </c>
      <c r="N1751" s="6">
        <f>ROUNDUP(N833*最重要的表!$J$46,0)</f>
        <v>1725</v>
      </c>
      <c r="O1751" s="6">
        <f>ROUNDUP(O833*最重要的表!$J$46,0)</f>
        <v>178</v>
      </c>
      <c r="P1751" s="6">
        <f>ROUNDUP(P833*最重要的表!$J$46,0)</f>
        <v>87</v>
      </c>
      <c r="Q1751" s="1">
        <f t="shared" si="180"/>
        <v>226115</v>
      </c>
      <c r="R1751" s="1">
        <f t="shared" si="181"/>
        <v>23316</v>
      </c>
      <c r="S1751" s="1">
        <f t="shared" si="182"/>
        <v>11367</v>
      </c>
      <c r="T1751" s="1">
        <v>64000</v>
      </c>
      <c r="U1751" s="1">
        <v>0</v>
      </c>
      <c r="V1751" s="1">
        <v>8400000</v>
      </c>
    </row>
    <row r="1752" spans="1:22" x14ac:dyDescent="0.25">
      <c r="A1752" s="1">
        <f t="shared" si="179"/>
        <v>61392</v>
      </c>
      <c r="B1752" s="1">
        <v>6</v>
      </c>
      <c r="C1752" s="1" t="s">
        <v>180</v>
      </c>
      <c r="D1752" s="1">
        <v>10</v>
      </c>
      <c r="E1752" s="1" t="s">
        <v>248</v>
      </c>
      <c r="F1752" s="1">
        <v>38</v>
      </c>
      <c r="G1752" s="1">
        <v>7</v>
      </c>
      <c r="H1752" s="1">
        <v>3</v>
      </c>
      <c r="I1752" s="1">
        <v>80</v>
      </c>
      <c r="J1752" s="1">
        <v>75</v>
      </c>
      <c r="K1752" s="6">
        <f>ROUNDUP(K834*最重要的表!$J$46,0)</f>
        <v>93559</v>
      </c>
      <c r="L1752" s="6">
        <f>ROUNDUP(L834*最重要的表!$J$46,0)</f>
        <v>9637</v>
      </c>
      <c r="M1752" s="6">
        <f>ROUNDUP(M834*最重要的表!$J$46,0)</f>
        <v>4679</v>
      </c>
      <c r="N1752" s="6">
        <f>ROUNDUP(N834*最重要的表!$J$46,0)</f>
        <v>1800</v>
      </c>
      <c r="O1752" s="6">
        <f>ROUNDUP(O834*最重要的表!$J$46,0)</f>
        <v>186</v>
      </c>
      <c r="P1752" s="6">
        <f>ROUNDUP(P834*最重要的表!$J$46,0)</f>
        <v>91</v>
      </c>
      <c r="Q1752" s="1">
        <f t="shared" si="180"/>
        <v>235759</v>
      </c>
      <c r="R1752" s="1">
        <f t="shared" si="181"/>
        <v>24331</v>
      </c>
      <c r="S1752" s="1">
        <f t="shared" si="182"/>
        <v>11868</v>
      </c>
      <c r="T1752" s="1">
        <v>65000</v>
      </c>
      <c r="U1752" s="1">
        <v>0</v>
      </c>
      <c r="V1752" s="1">
        <v>8500000</v>
      </c>
    </row>
    <row r="1753" spans="1:22" x14ac:dyDescent="0.25">
      <c r="A1753" s="1">
        <f t="shared" si="179"/>
        <v>61393</v>
      </c>
      <c r="B1753" s="1">
        <v>6</v>
      </c>
      <c r="C1753" s="1" t="s">
        <v>180</v>
      </c>
      <c r="D1753" s="1">
        <v>10</v>
      </c>
      <c r="E1753" s="1" t="s">
        <v>249</v>
      </c>
      <c r="F1753" s="1">
        <v>39</v>
      </c>
      <c r="G1753" s="1">
        <v>7</v>
      </c>
      <c r="H1753" s="1">
        <v>4</v>
      </c>
      <c r="I1753" s="1">
        <v>84</v>
      </c>
      <c r="J1753" s="1">
        <v>80</v>
      </c>
      <c r="K1753" s="6">
        <f>ROUNDUP(K835*最重要的表!$J$46,0)</f>
        <v>97278</v>
      </c>
      <c r="L1753" s="6">
        <f>ROUNDUP(L835*最重要的表!$J$46,0)</f>
        <v>10020</v>
      </c>
      <c r="M1753" s="6">
        <f>ROUNDUP(M835*最重要的表!$J$46,0)</f>
        <v>4865</v>
      </c>
      <c r="N1753" s="6">
        <f>ROUNDUP(N835*最重要的表!$J$46,0)</f>
        <v>1873</v>
      </c>
      <c r="O1753" s="6">
        <f>ROUNDUP(O835*最重要的表!$J$46,0)</f>
        <v>193</v>
      </c>
      <c r="P1753" s="6">
        <f>ROUNDUP(P835*最重要的表!$J$46,0)</f>
        <v>95</v>
      </c>
      <c r="Q1753" s="1">
        <f t="shared" si="180"/>
        <v>245245</v>
      </c>
      <c r="R1753" s="1">
        <f t="shared" si="181"/>
        <v>25267</v>
      </c>
      <c r="S1753" s="1">
        <f t="shared" si="182"/>
        <v>12370</v>
      </c>
      <c r="T1753" s="1">
        <v>66000</v>
      </c>
      <c r="U1753" s="1">
        <v>0</v>
      </c>
      <c r="V1753" s="1">
        <v>8600000</v>
      </c>
    </row>
    <row r="1754" spans="1:22" x14ac:dyDescent="0.25">
      <c r="A1754" s="1">
        <f t="shared" si="179"/>
        <v>61394</v>
      </c>
      <c r="B1754" s="1">
        <v>6</v>
      </c>
      <c r="C1754" s="1" t="s">
        <v>180</v>
      </c>
      <c r="D1754" s="1">
        <v>10</v>
      </c>
      <c r="E1754" s="1" t="s">
        <v>250</v>
      </c>
      <c r="F1754" s="1">
        <v>40</v>
      </c>
      <c r="G1754" s="1">
        <v>8</v>
      </c>
      <c r="H1754" s="1">
        <v>0</v>
      </c>
      <c r="I1754" s="1">
        <v>84</v>
      </c>
      <c r="J1754" s="1">
        <v>80</v>
      </c>
      <c r="K1754" s="6">
        <f>ROUNDUP(K836*最重要的表!$J$46,0)</f>
        <v>107126</v>
      </c>
      <c r="L1754" s="6">
        <f>ROUNDUP(L836*最重要的表!$J$46,0)</f>
        <v>11034</v>
      </c>
      <c r="M1754" s="6">
        <f>ROUNDUP(M836*最重要的表!$J$46,0)</f>
        <v>5357</v>
      </c>
      <c r="N1754" s="6">
        <f>ROUNDUP(N836*最重要的表!$J$46,0)</f>
        <v>2057</v>
      </c>
      <c r="O1754" s="6">
        <f>ROUNDUP(O836*最重要的表!$J$46,0)</f>
        <v>212</v>
      </c>
      <c r="P1754" s="6">
        <f>ROUNDUP(P836*最重要的表!$J$46,0)</f>
        <v>104</v>
      </c>
      <c r="Q1754" s="6">
        <f t="shared" si="180"/>
        <v>269629</v>
      </c>
      <c r="R1754" s="7">
        <f t="shared" si="181"/>
        <v>27782</v>
      </c>
      <c r="S1754" s="8">
        <f t="shared" si="182"/>
        <v>13573</v>
      </c>
      <c r="T1754" s="1">
        <v>67000</v>
      </c>
      <c r="U1754" s="1">
        <v>0</v>
      </c>
      <c r="V1754" s="1">
        <v>8700000</v>
      </c>
    </row>
    <row r="1755" spans="1:22" x14ac:dyDescent="0.25">
      <c r="A1755" s="1">
        <f t="shared" si="179"/>
        <v>61395</v>
      </c>
      <c r="B1755" s="1">
        <v>6</v>
      </c>
      <c r="C1755" s="1" t="s">
        <v>180</v>
      </c>
      <c r="D1755" s="1">
        <v>10</v>
      </c>
      <c r="E1755" s="1" t="s">
        <v>251</v>
      </c>
      <c r="F1755" s="1">
        <v>41</v>
      </c>
      <c r="G1755" s="1">
        <v>8</v>
      </c>
      <c r="H1755" s="1">
        <v>1</v>
      </c>
      <c r="I1755" s="1">
        <v>84</v>
      </c>
      <c r="J1755" s="1">
        <v>80</v>
      </c>
      <c r="K1755" s="6">
        <f>ROUNDUP(K837*最重要的表!$J$46,0)</f>
        <v>111958</v>
      </c>
      <c r="L1755" s="6">
        <f>ROUNDUP(L837*最重要的表!$J$46,0)</f>
        <v>11532</v>
      </c>
      <c r="M1755" s="6">
        <f>ROUNDUP(M837*最重要的表!$J$46,0)</f>
        <v>5599</v>
      </c>
      <c r="N1755" s="6">
        <f>ROUNDUP(N837*最重要的表!$J$46,0)</f>
        <v>2154</v>
      </c>
      <c r="O1755" s="6">
        <f>ROUNDUP(O837*最重要的表!$J$46,0)</f>
        <v>222</v>
      </c>
      <c r="P1755" s="6">
        <f>ROUNDUP(P837*最重要的表!$J$46,0)</f>
        <v>109</v>
      </c>
      <c r="Q1755" s="1">
        <f t="shared" si="180"/>
        <v>282124</v>
      </c>
      <c r="R1755" s="1">
        <f t="shared" si="181"/>
        <v>29070</v>
      </c>
      <c r="S1755" s="1">
        <f t="shared" si="182"/>
        <v>14210</v>
      </c>
      <c r="T1755" s="1">
        <v>68000</v>
      </c>
      <c r="U1755" s="1">
        <v>0</v>
      </c>
      <c r="V1755" s="1">
        <v>8800000</v>
      </c>
    </row>
    <row r="1756" spans="1:22" x14ac:dyDescent="0.25">
      <c r="A1756" s="1">
        <f t="shared" si="179"/>
        <v>61401</v>
      </c>
      <c r="B1756" s="1">
        <v>6</v>
      </c>
      <c r="C1756" s="1" t="s">
        <v>180</v>
      </c>
      <c r="D1756" s="1">
        <v>10</v>
      </c>
      <c r="E1756" s="1" t="s">
        <v>252</v>
      </c>
      <c r="F1756" s="1">
        <v>42</v>
      </c>
      <c r="G1756" s="1">
        <v>8</v>
      </c>
      <c r="H1756" s="1">
        <v>2</v>
      </c>
      <c r="I1756" s="1">
        <v>84</v>
      </c>
      <c r="J1756" s="1">
        <v>80</v>
      </c>
      <c r="K1756" s="6">
        <f>ROUNDUP(K838*最重要的表!$J$46,0)</f>
        <v>116790</v>
      </c>
      <c r="L1756" s="6">
        <f>ROUNDUP(L838*最重要的表!$J$46,0)</f>
        <v>12030</v>
      </c>
      <c r="M1756" s="6">
        <f>ROUNDUP(M838*最重要的表!$J$46,0)</f>
        <v>5841</v>
      </c>
      <c r="N1756" s="6">
        <f>ROUNDUP(N838*最重要的表!$J$46,0)</f>
        <v>2252</v>
      </c>
      <c r="O1756" s="6">
        <f>ROUNDUP(O838*最重要的表!$J$46,0)</f>
        <v>232</v>
      </c>
      <c r="P1756" s="6">
        <f>ROUNDUP(P838*最重要的表!$J$46,0)</f>
        <v>114</v>
      </c>
      <c r="Q1756" s="1">
        <f t="shared" si="180"/>
        <v>294698</v>
      </c>
      <c r="R1756" s="1">
        <f t="shared" si="181"/>
        <v>30358</v>
      </c>
      <c r="S1756" s="1">
        <f t="shared" si="182"/>
        <v>14847</v>
      </c>
      <c r="T1756" s="1">
        <v>69000</v>
      </c>
      <c r="U1756" s="1">
        <v>0</v>
      </c>
      <c r="V1756" s="1">
        <v>8900000</v>
      </c>
    </row>
    <row r="1757" spans="1:22" x14ac:dyDescent="0.25">
      <c r="A1757" s="1">
        <f t="shared" si="179"/>
        <v>61402</v>
      </c>
      <c r="B1757" s="1">
        <v>6</v>
      </c>
      <c r="C1757" s="1" t="s">
        <v>180</v>
      </c>
      <c r="D1757" s="1">
        <v>10</v>
      </c>
      <c r="E1757" s="1" t="s">
        <v>253</v>
      </c>
      <c r="F1757" s="1">
        <v>43</v>
      </c>
      <c r="G1757" s="1">
        <v>8</v>
      </c>
      <c r="H1757" s="1">
        <v>3</v>
      </c>
      <c r="I1757" s="1">
        <v>84</v>
      </c>
      <c r="J1757" s="1">
        <v>80</v>
      </c>
      <c r="K1757" s="6">
        <f>ROUNDUP(K839*最重要的表!$J$46,0)</f>
        <v>121622</v>
      </c>
      <c r="L1757" s="6">
        <f>ROUNDUP(L839*最重要的表!$J$46,0)</f>
        <v>12527</v>
      </c>
      <c r="M1757" s="6">
        <f>ROUNDUP(M839*最重要的表!$J$46,0)</f>
        <v>6083</v>
      </c>
      <c r="N1757" s="6">
        <f>ROUNDUP(N839*最重要的表!$J$46,0)</f>
        <v>2350</v>
      </c>
      <c r="O1757" s="6">
        <f>ROUNDUP(O839*最重要的表!$J$46,0)</f>
        <v>242</v>
      </c>
      <c r="P1757" s="6">
        <f>ROUNDUP(P839*最重要的表!$J$46,0)</f>
        <v>119</v>
      </c>
      <c r="Q1757" s="1">
        <f t="shared" si="180"/>
        <v>307272</v>
      </c>
      <c r="R1757" s="1">
        <f t="shared" si="181"/>
        <v>31645</v>
      </c>
      <c r="S1757" s="1">
        <f t="shared" si="182"/>
        <v>15484</v>
      </c>
      <c r="T1757" s="1">
        <v>70000</v>
      </c>
      <c r="U1757" s="1">
        <v>0</v>
      </c>
      <c r="V1757" s="1">
        <v>9000000</v>
      </c>
    </row>
    <row r="1758" spans="1:22" x14ac:dyDescent="0.25">
      <c r="A1758" s="1">
        <f t="shared" si="179"/>
        <v>61403</v>
      </c>
      <c r="B1758" s="1">
        <v>6</v>
      </c>
      <c r="C1758" s="1" t="s">
        <v>180</v>
      </c>
      <c r="D1758" s="1">
        <v>10</v>
      </c>
      <c r="E1758" s="1" t="s">
        <v>254</v>
      </c>
      <c r="F1758" s="1">
        <v>44</v>
      </c>
      <c r="G1758" s="1">
        <v>8</v>
      </c>
      <c r="H1758" s="1">
        <v>4</v>
      </c>
      <c r="I1758" s="1">
        <v>87</v>
      </c>
      <c r="J1758" s="1">
        <v>85</v>
      </c>
      <c r="K1758" s="6">
        <f>ROUNDUP(K840*最重要的表!$J$46,0)</f>
        <v>126454</v>
      </c>
      <c r="L1758" s="6">
        <f>ROUNDUP(L840*最重要的表!$J$46,0)</f>
        <v>13025</v>
      </c>
      <c r="M1758" s="6">
        <f>ROUNDUP(M840*最重要的表!$J$46,0)</f>
        <v>6323</v>
      </c>
      <c r="N1758" s="6">
        <f>ROUNDUP(N840*最重要的表!$J$46,0)</f>
        <v>2447</v>
      </c>
      <c r="O1758" s="6">
        <f>ROUNDUP(O840*最重要的表!$J$46,0)</f>
        <v>252</v>
      </c>
      <c r="P1758" s="6">
        <f>ROUNDUP(P840*最重要的表!$J$46,0)</f>
        <v>124</v>
      </c>
      <c r="Q1758" s="1">
        <f t="shared" si="180"/>
        <v>319767</v>
      </c>
      <c r="R1758" s="1">
        <f t="shared" si="181"/>
        <v>32933</v>
      </c>
      <c r="S1758" s="1">
        <f t="shared" si="182"/>
        <v>16119</v>
      </c>
      <c r="T1758" s="1">
        <v>71000</v>
      </c>
      <c r="U1758" s="1">
        <v>0</v>
      </c>
      <c r="V1758" s="1">
        <v>9100000</v>
      </c>
    </row>
    <row r="1759" spans="1:22" x14ac:dyDescent="0.25">
      <c r="A1759" s="1">
        <f t="shared" ref="A1759:A1822" si="183">A1754+10</f>
        <v>61404</v>
      </c>
      <c r="B1759" s="1">
        <v>6</v>
      </c>
      <c r="C1759" s="1" t="s">
        <v>180</v>
      </c>
      <c r="D1759" s="1">
        <v>10</v>
      </c>
      <c r="E1759" s="1" t="s">
        <v>255</v>
      </c>
      <c r="F1759" s="1">
        <v>45</v>
      </c>
      <c r="G1759" s="1">
        <v>9</v>
      </c>
      <c r="H1759" s="1">
        <v>0</v>
      </c>
      <c r="I1759" s="1">
        <v>87</v>
      </c>
      <c r="J1759" s="1">
        <v>85</v>
      </c>
      <c r="K1759" s="6">
        <f>ROUNDUP(K841*最重要的表!$J$46,0)</f>
        <v>139273</v>
      </c>
      <c r="L1759" s="6">
        <f>ROUNDUP(L841*最重要的表!$J$46,0)</f>
        <v>14346</v>
      </c>
      <c r="M1759" s="6">
        <f>ROUNDUP(M841*最重要的表!$J$46,0)</f>
        <v>6965</v>
      </c>
      <c r="N1759" s="6">
        <f>ROUNDUP(N841*最重要的表!$J$46,0)</f>
        <v>2681</v>
      </c>
      <c r="O1759" s="6">
        <f>ROUNDUP(O841*最重要的表!$J$46,0)</f>
        <v>276</v>
      </c>
      <c r="P1759" s="6">
        <f>ROUNDUP(P841*最重要的表!$J$46,0)</f>
        <v>135</v>
      </c>
      <c r="Q1759" s="6">
        <f t="shared" si="180"/>
        <v>351072</v>
      </c>
      <c r="R1759" s="7">
        <f t="shared" si="181"/>
        <v>36150</v>
      </c>
      <c r="S1759" s="8">
        <f t="shared" si="182"/>
        <v>17630</v>
      </c>
      <c r="T1759" s="1">
        <v>72000</v>
      </c>
      <c r="U1759" s="1">
        <v>0</v>
      </c>
      <c r="V1759" s="1">
        <v>9200000</v>
      </c>
    </row>
    <row r="1760" spans="1:22" x14ac:dyDescent="0.25">
      <c r="A1760" s="1">
        <f t="shared" si="183"/>
        <v>61405</v>
      </c>
      <c r="B1760" s="1">
        <v>6</v>
      </c>
      <c r="C1760" s="1" t="s">
        <v>180</v>
      </c>
      <c r="D1760" s="1">
        <v>10</v>
      </c>
      <c r="E1760" s="1" t="s">
        <v>256</v>
      </c>
      <c r="F1760" s="1">
        <v>46</v>
      </c>
      <c r="G1760" s="1">
        <v>9</v>
      </c>
      <c r="H1760" s="1">
        <v>1</v>
      </c>
      <c r="I1760" s="1">
        <v>87</v>
      </c>
      <c r="J1760" s="1">
        <v>85</v>
      </c>
      <c r="K1760" s="6">
        <f>ROUNDUP(K842*最重要的表!$J$46,0)</f>
        <v>145549</v>
      </c>
      <c r="L1760" s="6">
        <f>ROUNDUP(L842*最重要的表!$J$46,0)</f>
        <v>14992</v>
      </c>
      <c r="M1760" s="6">
        <f>ROUNDUP(M842*最重要的表!$J$46,0)</f>
        <v>7278</v>
      </c>
      <c r="N1760" s="6">
        <f>ROUNDUP(N842*最重要的表!$J$46,0)</f>
        <v>2803</v>
      </c>
      <c r="O1760" s="6">
        <f>ROUNDUP(O842*最重要的表!$J$46,0)</f>
        <v>289</v>
      </c>
      <c r="P1760" s="6">
        <f>ROUNDUP(P842*最重要的表!$J$46,0)</f>
        <v>142</v>
      </c>
      <c r="Q1760" s="1">
        <f t="shared" ref="Q1760:Q1823" si="184">K1760+N1760*79</f>
        <v>366986</v>
      </c>
      <c r="R1760" s="1">
        <f t="shared" ref="R1760:R1823" si="185">L1760+O1760*79</f>
        <v>37823</v>
      </c>
      <c r="S1760" s="1">
        <f t="shared" ref="S1760:S1823" si="186">M1760+P1760*79</f>
        <v>18496</v>
      </c>
      <c r="T1760" s="1">
        <v>73000</v>
      </c>
      <c r="U1760" s="1">
        <v>0</v>
      </c>
      <c r="V1760" s="1">
        <v>9300000</v>
      </c>
    </row>
    <row r="1761" spans="1:22" x14ac:dyDescent="0.25">
      <c r="A1761" s="1">
        <f t="shared" si="183"/>
        <v>61411</v>
      </c>
      <c r="B1761" s="1">
        <v>6</v>
      </c>
      <c r="C1761" s="1" t="s">
        <v>180</v>
      </c>
      <c r="D1761" s="1">
        <v>10</v>
      </c>
      <c r="E1761" s="1" t="s">
        <v>257</v>
      </c>
      <c r="F1761" s="1">
        <v>47</v>
      </c>
      <c r="G1761" s="1">
        <v>9</v>
      </c>
      <c r="H1761" s="1">
        <v>2</v>
      </c>
      <c r="I1761" s="1">
        <v>87</v>
      </c>
      <c r="J1761" s="1">
        <v>85</v>
      </c>
      <c r="K1761" s="6">
        <f>ROUNDUP(K843*最重要的表!$J$46,0)</f>
        <v>151825</v>
      </c>
      <c r="L1761" s="6">
        <f>ROUNDUP(L843*最重要的表!$J$46,0)</f>
        <v>15638</v>
      </c>
      <c r="M1761" s="6">
        <f>ROUNDUP(M843*最重要的表!$J$46,0)</f>
        <v>7592</v>
      </c>
      <c r="N1761" s="6">
        <f>ROUNDUP(N843*最重要的表!$J$46,0)</f>
        <v>2925</v>
      </c>
      <c r="O1761" s="6">
        <f>ROUNDUP(O843*最重要的表!$J$46,0)</f>
        <v>302</v>
      </c>
      <c r="P1761" s="6">
        <f>ROUNDUP(P843*最重要的表!$J$46,0)</f>
        <v>148</v>
      </c>
      <c r="Q1761" s="1">
        <f t="shared" si="184"/>
        <v>382900</v>
      </c>
      <c r="R1761" s="1">
        <f t="shared" si="185"/>
        <v>39496</v>
      </c>
      <c r="S1761" s="1">
        <f t="shared" si="186"/>
        <v>19284</v>
      </c>
      <c r="T1761" s="1">
        <v>74000</v>
      </c>
      <c r="U1761" s="1">
        <v>0</v>
      </c>
      <c r="V1761" s="1">
        <v>9400000</v>
      </c>
    </row>
    <row r="1762" spans="1:22" x14ac:dyDescent="0.25">
      <c r="A1762" s="1">
        <f t="shared" si="183"/>
        <v>61412</v>
      </c>
      <c r="B1762" s="1">
        <v>6</v>
      </c>
      <c r="C1762" s="1" t="s">
        <v>180</v>
      </c>
      <c r="D1762" s="1">
        <v>10</v>
      </c>
      <c r="E1762" s="1" t="s">
        <v>258</v>
      </c>
      <c r="F1762" s="1">
        <v>48</v>
      </c>
      <c r="G1762" s="1">
        <v>9</v>
      </c>
      <c r="H1762" s="1">
        <v>3</v>
      </c>
      <c r="I1762" s="1">
        <v>87</v>
      </c>
      <c r="J1762" s="1">
        <v>85</v>
      </c>
      <c r="K1762" s="6">
        <f>ROUNDUP(K844*最重要的表!$J$46,0)</f>
        <v>158100</v>
      </c>
      <c r="L1762" s="6">
        <f>ROUNDUP(L844*最重要的表!$J$46,0)</f>
        <v>16285</v>
      </c>
      <c r="M1762" s="6">
        <f>ROUNDUP(M844*最重要的表!$J$46,0)</f>
        <v>7906</v>
      </c>
      <c r="N1762" s="6">
        <f>ROUNDUP(N844*最重要的表!$J$46,0)</f>
        <v>3047</v>
      </c>
      <c r="O1762" s="6">
        <f>ROUNDUP(O844*最重要的表!$J$46,0)</f>
        <v>314</v>
      </c>
      <c r="P1762" s="6">
        <f>ROUNDUP(P844*最重要的表!$J$46,0)</f>
        <v>153</v>
      </c>
      <c r="Q1762" s="1">
        <f t="shared" si="184"/>
        <v>398813</v>
      </c>
      <c r="R1762" s="1">
        <f t="shared" si="185"/>
        <v>41091</v>
      </c>
      <c r="S1762" s="1">
        <f t="shared" si="186"/>
        <v>19993</v>
      </c>
      <c r="T1762" s="1">
        <v>75000</v>
      </c>
      <c r="U1762" s="1">
        <v>0</v>
      </c>
      <c r="V1762" s="1">
        <v>9500000</v>
      </c>
    </row>
    <row r="1763" spans="1:22" x14ac:dyDescent="0.25">
      <c r="A1763" s="1">
        <f t="shared" si="183"/>
        <v>61413</v>
      </c>
      <c r="B1763" s="1">
        <v>6</v>
      </c>
      <c r="C1763" s="1" t="s">
        <v>180</v>
      </c>
      <c r="D1763" s="1">
        <v>10</v>
      </c>
      <c r="E1763" s="1" t="s">
        <v>259</v>
      </c>
      <c r="F1763" s="1">
        <v>49</v>
      </c>
      <c r="G1763" s="1">
        <v>9</v>
      </c>
      <c r="H1763" s="1">
        <v>4</v>
      </c>
      <c r="I1763" s="1">
        <v>90</v>
      </c>
      <c r="J1763" s="1">
        <v>90</v>
      </c>
      <c r="K1763" s="6">
        <f>ROUNDUP(K845*最重要的表!$J$46,0)</f>
        <v>164376</v>
      </c>
      <c r="L1763" s="6">
        <f>ROUNDUP(L845*最重要的表!$J$46,0)</f>
        <v>16931</v>
      </c>
      <c r="M1763" s="6">
        <f>ROUNDUP(M845*最重要的表!$J$46,0)</f>
        <v>8219</v>
      </c>
      <c r="N1763" s="6">
        <f>ROUNDUP(N845*最重要的表!$J$46,0)</f>
        <v>3169</v>
      </c>
      <c r="O1763" s="6">
        <f>ROUNDUP(O845*最重要的表!$J$46,0)</f>
        <v>327</v>
      </c>
      <c r="P1763" s="6">
        <f>ROUNDUP(P845*最重要的表!$J$46,0)</f>
        <v>159</v>
      </c>
      <c r="Q1763" s="1">
        <f t="shared" si="184"/>
        <v>414727</v>
      </c>
      <c r="R1763" s="1">
        <f t="shared" si="185"/>
        <v>42764</v>
      </c>
      <c r="S1763" s="1">
        <f t="shared" si="186"/>
        <v>20780</v>
      </c>
      <c r="T1763" s="1">
        <v>76000</v>
      </c>
      <c r="U1763" s="1">
        <v>0</v>
      </c>
      <c r="V1763" s="1">
        <v>9600000</v>
      </c>
    </row>
    <row r="1764" spans="1:22" x14ac:dyDescent="0.25">
      <c r="A1764" s="1">
        <f t="shared" si="183"/>
        <v>61414</v>
      </c>
      <c r="B1764" s="1">
        <v>6</v>
      </c>
      <c r="C1764" s="1" t="s">
        <v>180</v>
      </c>
      <c r="D1764" s="1">
        <v>10</v>
      </c>
      <c r="E1764" s="1" t="s">
        <v>260</v>
      </c>
      <c r="F1764" s="1">
        <v>50</v>
      </c>
      <c r="G1764" s="1">
        <v>10</v>
      </c>
      <c r="H1764" s="1">
        <v>0</v>
      </c>
      <c r="I1764" s="1">
        <v>0</v>
      </c>
      <c r="J1764" s="1">
        <v>90</v>
      </c>
      <c r="K1764" s="6">
        <f>ROUNDUP(K846*最重要的表!$J$46,0)</f>
        <v>181062</v>
      </c>
      <c r="L1764" s="6">
        <f>ROUNDUP(L846*最重要的表!$J$46,0)</f>
        <v>18650</v>
      </c>
      <c r="M1764" s="6">
        <f>ROUNDUP(M846*最重要的表!$J$46,0)</f>
        <v>9054</v>
      </c>
      <c r="N1764" s="6">
        <f>ROUNDUP(N846*最重要的表!$J$46,0)</f>
        <v>3487</v>
      </c>
      <c r="O1764" s="6">
        <f>ROUNDUP(O846*最重要的表!$J$46,0)</f>
        <v>360</v>
      </c>
      <c r="P1764" s="6">
        <f>ROUNDUP(P846*最重要的表!$J$46,0)</f>
        <v>176</v>
      </c>
      <c r="Q1764" s="6">
        <f t="shared" si="184"/>
        <v>456535</v>
      </c>
      <c r="R1764" s="7">
        <f t="shared" si="185"/>
        <v>47090</v>
      </c>
      <c r="S1764" s="8">
        <f t="shared" si="186"/>
        <v>22958</v>
      </c>
      <c r="T1764" s="1">
        <v>0</v>
      </c>
      <c r="U1764" s="1">
        <v>0</v>
      </c>
      <c r="V1764" s="1">
        <v>0</v>
      </c>
    </row>
    <row r="1765" spans="1:22" x14ac:dyDescent="0.25">
      <c r="A1765" s="1">
        <f t="shared" si="183"/>
        <v>61415</v>
      </c>
      <c r="B1765" s="1">
        <v>6</v>
      </c>
      <c r="C1765" s="1" t="s">
        <v>180</v>
      </c>
      <c r="D1765" s="1">
        <v>8</v>
      </c>
      <c r="E1765" s="1" t="s">
        <v>377</v>
      </c>
      <c r="F1765" s="1">
        <v>0</v>
      </c>
      <c r="G1765" s="1">
        <v>0</v>
      </c>
      <c r="H1765" s="1">
        <v>0</v>
      </c>
      <c r="I1765" s="1">
        <v>1</v>
      </c>
      <c r="J1765" s="1">
        <v>0</v>
      </c>
      <c r="K1765" s="6">
        <f>ROUNDUP(K847*最重要的表!$J$47,0)</f>
        <v>3235</v>
      </c>
      <c r="L1765" s="6">
        <f>ROUNDUP(L847*最重要的表!$J$47,0)</f>
        <v>334</v>
      </c>
      <c r="M1765" s="6">
        <f>ROUNDUP(M847*最重要的表!$J$47,0)</f>
        <v>163</v>
      </c>
      <c r="N1765" s="6">
        <f>ROUNDUP(N847*最重要的表!$J$47,0)</f>
        <v>60</v>
      </c>
      <c r="O1765" s="6">
        <f>ROUNDUP(O847*最重要的表!$J$47,0)</f>
        <v>7</v>
      </c>
      <c r="P1765" s="6">
        <f>ROUNDUP(P847*最重要的表!$J$47,0)</f>
        <v>4</v>
      </c>
      <c r="Q1765" s="6">
        <f t="shared" si="184"/>
        <v>7975</v>
      </c>
      <c r="R1765" s="7">
        <f t="shared" si="185"/>
        <v>887</v>
      </c>
      <c r="S1765" s="8">
        <f t="shared" si="186"/>
        <v>479</v>
      </c>
      <c r="T1765" s="6">
        <v>50</v>
      </c>
      <c r="U1765" s="7">
        <v>0</v>
      </c>
      <c r="V1765" s="8">
        <v>9000</v>
      </c>
    </row>
    <row r="1766" spans="1:22" x14ac:dyDescent="0.25">
      <c r="A1766" s="1">
        <f t="shared" si="183"/>
        <v>61421</v>
      </c>
      <c r="B1766" s="1">
        <v>6</v>
      </c>
      <c r="C1766" s="1" t="s">
        <v>180</v>
      </c>
      <c r="D1766" s="1">
        <v>8</v>
      </c>
      <c r="E1766" s="1" t="s">
        <v>378</v>
      </c>
      <c r="F1766" s="1">
        <v>1</v>
      </c>
      <c r="G1766" s="1">
        <v>0</v>
      </c>
      <c r="H1766" s="1">
        <v>1</v>
      </c>
      <c r="I1766" s="1">
        <v>5</v>
      </c>
      <c r="J1766" s="1">
        <v>0</v>
      </c>
      <c r="K1766" s="6">
        <f>ROUNDUP(K848*最重要的表!$J$47,0)</f>
        <v>3720</v>
      </c>
      <c r="L1766" s="6">
        <f>ROUNDUP(L848*最重要的表!$J$47,0)</f>
        <v>384</v>
      </c>
      <c r="M1766" s="6">
        <f>ROUNDUP(M848*最重要的表!$J$47,0)</f>
        <v>187</v>
      </c>
      <c r="N1766" s="6">
        <f>ROUNDUP(N848*最重要的表!$J$47,0)</f>
        <v>72</v>
      </c>
      <c r="O1766" s="6">
        <f>ROUNDUP(O848*最重要的表!$J$47,0)</f>
        <v>8</v>
      </c>
      <c r="P1766" s="6">
        <f>ROUNDUP(P848*最重要的表!$J$47,0)</f>
        <v>4</v>
      </c>
      <c r="Q1766" s="1">
        <f t="shared" si="184"/>
        <v>9408</v>
      </c>
      <c r="R1766" s="1">
        <f t="shared" si="185"/>
        <v>1016</v>
      </c>
      <c r="S1766" s="1">
        <f t="shared" si="186"/>
        <v>503</v>
      </c>
      <c r="T1766" s="1">
        <v>180</v>
      </c>
      <c r="U1766" s="1">
        <v>0</v>
      </c>
      <c r="V1766" s="1">
        <v>25000</v>
      </c>
    </row>
    <row r="1767" spans="1:22" x14ac:dyDescent="0.25">
      <c r="A1767" s="1">
        <f t="shared" si="183"/>
        <v>61422</v>
      </c>
      <c r="B1767" s="1">
        <v>6</v>
      </c>
      <c r="C1767" s="1" t="s">
        <v>180</v>
      </c>
      <c r="D1767" s="1">
        <v>8</v>
      </c>
      <c r="E1767" s="1" t="s">
        <v>130</v>
      </c>
      <c r="F1767" s="1">
        <v>2</v>
      </c>
      <c r="G1767" s="1">
        <v>0</v>
      </c>
      <c r="H1767" s="1">
        <v>2</v>
      </c>
      <c r="I1767" s="1">
        <v>5</v>
      </c>
      <c r="J1767" s="1">
        <v>0</v>
      </c>
      <c r="K1767" s="6">
        <f>ROUNDUP(K849*最重要的表!$J$47,0)</f>
        <v>4206</v>
      </c>
      <c r="L1767" s="6">
        <f>ROUNDUP(L849*最重要的表!$J$47,0)</f>
        <v>434</v>
      </c>
      <c r="M1767" s="6">
        <f>ROUNDUP(M849*最重要的表!$J$47,0)</f>
        <v>212</v>
      </c>
      <c r="N1767" s="6">
        <f>ROUNDUP(N849*最重要的表!$J$47,0)</f>
        <v>83</v>
      </c>
      <c r="O1767" s="6">
        <f>ROUNDUP(O849*最重要的表!$J$47,0)</f>
        <v>9</v>
      </c>
      <c r="P1767" s="6">
        <f>ROUNDUP(P849*最重要的表!$J$47,0)</f>
        <v>5</v>
      </c>
      <c r="Q1767" s="1">
        <f t="shared" si="184"/>
        <v>10763</v>
      </c>
      <c r="R1767" s="1">
        <f t="shared" si="185"/>
        <v>1145</v>
      </c>
      <c r="S1767" s="1">
        <f t="shared" si="186"/>
        <v>607</v>
      </c>
      <c r="T1767" s="1">
        <v>350</v>
      </c>
      <c r="U1767" s="1">
        <v>0</v>
      </c>
      <c r="V1767" s="1">
        <v>43000</v>
      </c>
    </row>
    <row r="1768" spans="1:22" x14ac:dyDescent="0.25">
      <c r="A1768" s="1">
        <f t="shared" si="183"/>
        <v>61423</v>
      </c>
      <c r="B1768" s="1">
        <v>6</v>
      </c>
      <c r="C1768" s="1" t="s">
        <v>180</v>
      </c>
      <c r="D1768" s="1">
        <v>8</v>
      </c>
      <c r="E1768" s="1" t="s">
        <v>159</v>
      </c>
      <c r="F1768" s="1">
        <v>3</v>
      </c>
      <c r="G1768" s="1">
        <v>0</v>
      </c>
      <c r="H1768" s="1">
        <v>3</v>
      </c>
      <c r="I1768" s="1">
        <v>5</v>
      </c>
      <c r="J1768" s="1">
        <v>0</v>
      </c>
      <c r="K1768" s="6">
        <f>ROUNDUP(K850*最重要的表!$J$47,0)</f>
        <v>4691</v>
      </c>
      <c r="L1768" s="6">
        <f>ROUNDUP(L850*最重要的表!$J$47,0)</f>
        <v>484</v>
      </c>
      <c r="M1768" s="6">
        <f>ROUNDUP(M850*最重要的表!$J$47,0)</f>
        <v>236</v>
      </c>
      <c r="N1768" s="6">
        <f>ROUNDUP(N850*最重要的表!$J$47,0)</f>
        <v>96</v>
      </c>
      <c r="O1768" s="6">
        <f>ROUNDUP(O850*最重要的表!$J$47,0)</f>
        <v>10</v>
      </c>
      <c r="P1768" s="6">
        <f>ROUNDUP(P850*最重要的表!$J$47,0)</f>
        <v>5</v>
      </c>
      <c r="Q1768" s="1">
        <f t="shared" si="184"/>
        <v>12275</v>
      </c>
      <c r="R1768" s="1">
        <f t="shared" si="185"/>
        <v>1274</v>
      </c>
      <c r="S1768" s="1">
        <f t="shared" si="186"/>
        <v>631</v>
      </c>
      <c r="T1768" s="1">
        <v>600</v>
      </c>
      <c r="U1768" s="1">
        <v>0</v>
      </c>
      <c r="V1768" s="1">
        <v>67000</v>
      </c>
    </row>
    <row r="1769" spans="1:22" x14ac:dyDescent="0.25">
      <c r="A1769" s="1">
        <f t="shared" si="183"/>
        <v>61424</v>
      </c>
      <c r="B1769" s="1">
        <v>6</v>
      </c>
      <c r="C1769" s="1" t="s">
        <v>180</v>
      </c>
      <c r="D1769" s="1">
        <v>8</v>
      </c>
      <c r="E1769" s="1" t="s">
        <v>160</v>
      </c>
      <c r="F1769" s="1">
        <v>4</v>
      </c>
      <c r="G1769" s="1">
        <v>0</v>
      </c>
      <c r="H1769" s="1">
        <v>4</v>
      </c>
      <c r="I1769" s="1">
        <v>20</v>
      </c>
      <c r="J1769" s="1">
        <v>5</v>
      </c>
      <c r="K1769" s="6">
        <f>ROUNDUP(K851*最重要的表!$J$47,0)</f>
        <v>5177</v>
      </c>
      <c r="L1769" s="6">
        <f>ROUNDUP(L851*最重要的表!$J$47,0)</f>
        <v>534</v>
      </c>
      <c r="M1769" s="6">
        <f>ROUNDUP(M851*最重要的表!$J$47,0)</f>
        <v>260</v>
      </c>
      <c r="N1769" s="6">
        <f>ROUNDUP(N851*最重要的表!$J$47,0)</f>
        <v>108</v>
      </c>
      <c r="O1769" s="6">
        <f>ROUNDUP(O851*最重要的表!$J$47,0)</f>
        <v>11</v>
      </c>
      <c r="P1769" s="6">
        <f>ROUNDUP(P851*最重要的表!$J$47,0)</f>
        <v>7</v>
      </c>
      <c r="Q1769" s="1">
        <f t="shared" si="184"/>
        <v>13709</v>
      </c>
      <c r="R1769" s="1">
        <f t="shared" si="185"/>
        <v>1403</v>
      </c>
      <c r="S1769" s="1">
        <f t="shared" si="186"/>
        <v>813</v>
      </c>
      <c r="T1769" s="1">
        <v>1000</v>
      </c>
      <c r="U1769" s="1">
        <v>0</v>
      </c>
      <c r="V1769" s="1">
        <v>100000</v>
      </c>
    </row>
    <row r="1770" spans="1:22" x14ac:dyDescent="0.25">
      <c r="A1770" s="1">
        <f t="shared" si="183"/>
        <v>61425</v>
      </c>
      <c r="B1770" s="1">
        <v>6</v>
      </c>
      <c r="C1770" s="1" t="s">
        <v>180</v>
      </c>
      <c r="D1770" s="1">
        <v>8</v>
      </c>
      <c r="E1770" s="1" t="s">
        <v>55</v>
      </c>
      <c r="F1770" s="1">
        <v>5</v>
      </c>
      <c r="G1770" s="1">
        <v>1</v>
      </c>
      <c r="H1770" s="1">
        <v>0</v>
      </c>
      <c r="I1770" s="1">
        <v>20</v>
      </c>
      <c r="J1770" s="1">
        <v>5</v>
      </c>
      <c r="K1770" s="6">
        <f>ROUNDUP(K852*最重要的表!$J$47,0)</f>
        <v>6468</v>
      </c>
      <c r="L1770" s="6">
        <f>ROUNDUP(L852*最重要的表!$J$47,0)</f>
        <v>667</v>
      </c>
      <c r="M1770" s="6">
        <f>ROUNDUP(M852*最重要的表!$J$47,0)</f>
        <v>325</v>
      </c>
      <c r="N1770" s="6">
        <f>ROUNDUP(N852*最重要的表!$J$47,0)</f>
        <v>120</v>
      </c>
      <c r="O1770" s="6">
        <f>ROUNDUP(O852*最重要的表!$J$47,0)</f>
        <v>13</v>
      </c>
      <c r="P1770" s="6">
        <f>ROUNDUP(P852*最重要的表!$J$47,0)</f>
        <v>7</v>
      </c>
      <c r="Q1770" s="6">
        <f t="shared" si="184"/>
        <v>15948</v>
      </c>
      <c r="R1770" s="7">
        <f t="shared" si="185"/>
        <v>1694</v>
      </c>
      <c r="S1770" s="8">
        <f t="shared" si="186"/>
        <v>878</v>
      </c>
      <c r="T1770" s="6">
        <v>1500</v>
      </c>
      <c r="U1770" s="7">
        <v>0</v>
      </c>
      <c r="V1770" s="8">
        <v>140000</v>
      </c>
    </row>
    <row r="1771" spans="1:22" x14ac:dyDescent="0.25">
      <c r="A1771" s="1">
        <f t="shared" si="183"/>
        <v>61431</v>
      </c>
      <c r="B1771" s="1">
        <v>6</v>
      </c>
      <c r="C1771" s="1" t="s">
        <v>180</v>
      </c>
      <c r="D1771" s="1">
        <v>8</v>
      </c>
      <c r="E1771" s="1" t="s">
        <v>379</v>
      </c>
      <c r="F1771" s="1">
        <v>6</v>
      </c>
      <c r="G1771" s="1">
        <v>1</v>
      </c>
      <c r="H1771" s="1">
        <v>1</v>
      </c>
      <c r="I1771" s="1">
        <v>20</v>
      </c>
      <c r="J1771" s="1">
        <v>5</v>
      </c>
      <c r="K1771" s="6">
        <f>ROUNDUP(K853*最重要的表!$J$47,0)</f>
        <v>7250</v>
      </c>
      <c r="L1771" s="6">
        <f>ROUNDUP(L853*最重要的表!$J$47,0)</f>
        <v>747</v>
      </c>
      <c r="M1771" s="6">
        <f>ROUNDUP(M853*最重要的表!$J$47,0)</f>
        <v>364</v>
      </c>
      <c r="N1771" s="6">
        <f>ROUNDUP(N853*最重要的表!$J$47,0)</f>
        <v>143</v>
      </c>
      <c r="O1771" s="6">
        <f>ROUNDUP(O853*最重要的表!$J$47,0)</f>
        <v>15</v>
      </c>
      <c r="P1771" s="6">
        <f>ROUNDUP(P853*最重要的表!$J$47,0)</f>
        <v>8</v>
      </c>
      <c r="Q1771" s="1">
        <f t="shared" si="184"/>
        <v>18547</v>
      </c>
      <c r="R1771" s="1">
        <f t="shared" si="185"/>
        <v>1932</v>
      </c>
      <c r="S1771" s="1">
        <f t="shared" si="186"/>
        <v>996</v>
      </c>
      <c r="T1771" s="1">
        <v>2500</v>
      </c>
      <c r="U1771" s="1">
        <v>0</v>
      </c>
      <c r="V1771" s="1">
        <v>210000</v>
      </c>
    </row>
    <row r="1772" spans="1:22" x14ac:dyDescent="0.25">
      <c r="A1772" s="1">
        <f t="shared" si="183"/>
        <v>61432</v>
      </c>
      <c r="B1772" s="1">
        <v>6</v>
      </c>
      <c r="C1772" s="1" t="s">
        <v>180</v>
      </c>
      <c r="D1772" s="1">
        <v>8</v>
      </c>
      <c r="E1772" s="1" t="s">
        <v>132</v>
      </c>
      <c r="F1772" s="1">
        <v>7</v>
      </c>
      <c r="G1772" s="1">
        <v>1</v>
      </c>
      <c r="H1772" s="1">
        <v>2</v>
      </c>
      <c r="I1772" s="1">
        <v>20</v>
      </c>
      <c r="J1772" s="1">
        <v>5</v>
      </c>
      <c r="K1772" s="6">
        <f>ROUNDUP(K854*最重要的表!$J$47,0)</f>
        <v>8032</v>
      </c>
      <c r="L1772" s="6">
        <f>ROUNDUP(L854*最重要的表!$J$47,0)</f>
        <v>828</v>
      </c>
      <c r="M1772" s="6">
        <f>ROUNDUP(M854*最重要的表!$J$47,0)</f>
        <v>403</v>
      </c>
      <c r="N1772" s="6">
        <f>ROUNDUP(N854*最重要的表!$J$47,0)</f>
        <v>166</v>
      </c>
      <c r="O1772" s="6">
        <f>ROUNDUP(O854*最重要的表!$J$47,0)</f>
        <v>18</v>
      </c>
      <c r="P1772" s="6">
        <f>ROUNDUP(P854*最重要的表!$J$47,0)</f>
        <v>9</v>
      </c>
      <c r="Q1772" s="1">
        <f t="shared" si="184"/>
        <v>21146</v>
      </c>
      <c r="R1772" s="1">
        <f t="shared" si="185"/>
        <v>2250</v>
      </c>
      <c r="S1772" s="1">
        <f t="shared" si="186"/>
        <v>1114</v>
      </c>
      <c r="T1772" s="1">
        <v>3500</v>
      </c>
      <c r="U1772" s="1">
        <v>0</v>
      </c>
      <c r="V1772" s="1">
        <v>270000</v>
      </c>
    </row>
    <row r="1773" spans="1:22" x14ac:dyDescent="0.25">
      <c r="A1773" s="1">
        <f t="shared" si="183"/>
        <v>61433</v>
      </c>
      <c r="B1773" s="1">
        <v>6</v>
      </c>
      <c r="C1773" s="1" t="s">
        <v>180</v>
      </c>
      <c r="D1773" s="1">
        <v>8</v>
      </c>
      <c r="E1773" s="1" t="s">
        <v>133</v>
      </c>
      <c r="F1773" s="1">
        <v>8</v>
      </c>
      <c r="G1773" s="1">
        <v>1</v>
      </c>
      <c r="H1773" s="1">
        <v>3</v>
      </c>
      <c r="I1773" s="1">
        <v>20</v>
      </c>
      <c r="J1773" s="1">
        <v>5</v>
      </c>
      <c r="K1773" s="6">
        <f>ROUNDUP(K855*最重要的表!$J$47,0)</f>
        <v>8814</v>
      </c>
      <c r="L1773" s="6">
        <f>ROUNDUP(L855*最重要的表!$J$47,0)</f>
        <v>908</v>
      </c>
      <c r="M1773" s="6">
        <f>ROUNDUP(M855*最重要的表!$J$47,0)</f>
        <v>442</v>
      </c>
      <c r="N1773" s="6">
        <f>ROUNDUP(N855*最重要的表!$J$47,0)</f>
        <v>191</v>
      </c>
      <c r="O1773" s="6">
        <f>ROUNDUP(O855*最重要的表!$J$47,0)</f>
        <v>20</v>
      </c>
      <c r="P1773" s="6">
        <f>ROUNDUP(P855*最重要的表!$J$47,0)</f>
        <v>10</v>
      </c>
      <c r="Q1773" s="1">
        <f t="shared" si="184"/>
        <v>23903</v>
      </c>
      <c r="R1773" s="1">
        <f t="shared" si="185"/>
        <v>2488</v>
      </c>
      <c r="S1773" s="1">
        <f t="shared" si="186"/>
        <v>1232</v>
      </c>
      <c r="T1773" s="1">
        <v>5000</v>
      </c>
      <c r="U1773" s="1">
        <v>0</v>
      </c>
      <c r="V1773" s="1">
        <v>360000</v>
      </c>
    </row>
    <row r="1774" spans="1:22" x14ac:dyDescent="0.25">
      <c r="A1774" s="1">
        <f t="shared" si="183"/>
        <v>61434</v>
      </c>
      <c r="B1774" s="1">
        <v>6</v>
      </c>
      <c r="C1774" s="1" t="s">
        <v>180</v>
      </c>
      <c r="D1774" s="1">
        <v>8</v>
      </c>
      <c r="E1774" s="1" t="s">
        <v>134</v>
      </c>
      <c r="F1774" s="1">
        <v>9</v>
      </c>
      <c r="G1774" s="1">
        <v>1</v>
      </c>
      <c r="H1774" s="1">
        <v>4</v>
      </c>
      <c r="I1774" s="1">
        <v>30</v>
      </c>
      <c r="J1774" s="1">
        <v>15</v>
      </c>
      <c r="K1774" s="6">
        <f>ROUNDUP(K856*最重要的表!$J$47,0)</f>
        <v>9596</v>
      </c>
      <c r="L1774" s="6">
        <f>ROUNDUP(L856*最重要的表!$J$47,0)</f>
        <v>989</v>
      </c>
      <c r="M1774" s="6">
        <f>ROUNDUP(M856*最重要的表!$J$47,0)</f>
        <v>481</v>
      </c>
      <c r="N1774" s="6">
        <f>ROUNDUP(N856*最重要的表!$J$47,0)</f>
        <v>214</v>
      </c>
      <c r="O1774" s="6">
        <f>ROUNDUP(O856*最重要的表!$J$47,0)</f>
        <v>22</v>
      </c>
      <c r="P1774" s="6">
        <f>ROUNDUP(P856*最重要的表!$J$47,0)</f>
        <v>11</v>
      </c>
      <c r="Q1774" s="1">
        <f t="shared" si="184"/>
        <v>26502</v>
      </c>
      <c r="R1774" s="1">
        <f t="shared" si="185"/>
        <v>2727</v>
      </c>
      <c r="S1774" s="1">
        <f t="shared" si="186"/>
        <v>1350</v>
      </c>
      <c r="T1774" s="1">
        <v>6500</v>
      </c>
      <c r="U1774" s="1">
        <v>0</v>
      </c>
      <c r="V1774" s="1">
        <v>450000</v>
      </c>
    </row>
    <row r="1775" spans="1:22" x14ac:dyDescent="0.25">
      <c r="A1775" s="1">
        <f t="shared" si="183"/>
        <v>61435</v>
      </c>
      <c r="B1775" s="1">
        <v>6</v>
      </c>
      <c r="C1775" s="1" t="s">
        <v>180</v>
      </c>
      <c r="D1775" s="1">
        <v>8</v>
      </c>
      <c r="E1775" s="1" t="s">
        <v>56</v>
      </c>
      <c r="F1775" s="1">
        <v>10</v>
      </c>
      <c r="G1775" s="1">
        <v>2</v>
      </c>
      <c r="H1775" s="1">
        <v>0</v>
      </c>
      <c r="I1775" s="1">
        <v>30</v>
      </c>
      <c r="J1775" s="1">
        <v>15</v>
      </c>
      <c r="K1775" s="6">
        <f>ROUNDUP(K857*最重要的表!$J$47,0)</f>
        <v>11644</v>
      </c>
      <c r="L1775" s="6">
        <f>ROUNDUP(L857*最重要的表!$J$47,0)</f>
        <v>1200</v>
      </c>
      <c r="M1775" s="6">
        <f>ROUNDUP(M857*最重要的表!$J$47,0)</f>
        <v>584</v>
      </c>
      <c r="N1775" s="6">
        <f>ROUNDUP(N857*最重要的表!$J$47,0)</f>
        <v>214</v>
      </c>
      <c r="O1775" s="6">
        <f>ROUNDUP(O857*最重要的表!$J$47,0)</f>
        <v>22</v>
      </c>
      <c r="P1775" s="6">
        <f>ROUNDUP(P857*最重要的表!$J$47,0)</f>
        <v>11</v>
      </c>
      <c r="Q1775" s="6">
        <f t="shared" si="184"/>
        <v>28550</v>
      </c>
      <c r="R1775" s="7">
        <f t="shared" si="185"/>
        <v>2938</v>
      </c>
      <c r="S1775" s="8">
        <f t="shared" si="186"/>
        <v>1453</v>
      </c>
      <c r="T1775" s="6">
        <v>7500</v>
      </c>
      <c r="U1775" s="7">
        <v>0</v>
      </c>
      <c r="V1775" s="8">
        <v>580000</v>
      </c>
    </row>
    <row r="1776" spans="1:22" x14ac:dyDescent="0.25">
      <c r="A1776" s="1">
        <f t="shared" si="183"/>
        <v>61441</v>
      </c>
      <c r="B1776" s="1">
        <v>6</v>
      </c>
      <c r="C1776" s="1" t="s">
        <v>180</v>
      </c>
      <c r="D1776" s="1">
        <v>8</v>
      </c>
      <c r="E1776" s="1" t="s">
        <v>380</v>
      </c>
      <c r="F1776" s="1">
        <v>11</v>
      </c>
      <c r="G1776" s="1">
        <v>2</v>
      </c>
      <c r="H1776" s="1">
        <v>1</v>
      </c>
      <c r="I1776" s="1">
        <v>30</v>
      </c>
      <c r="J1776" s="1">
        <v>15</v>
      </c>
      <c r="K1776" s="6">
        <f>ROUNDUP(K858*最重要的表!$J$47,0)</f>
        <v>12698</v>
      </c>
      <c r="L1776" s="6">
        <f>ROUNDUP(L858*最重要的表!$J$47,0)</f>
        <v>1308</v>
      </c>
      <c r="M1776" s="6">
        <f>ROUNDUP(M858*最重要的表!$J$47,0)</f>
        <v>636</v>
      </c>
      <c r="N1776" s="6">
        <f>ROUNDUP(N858*最重要的表!$J$47,0)</f>
        <v>238</v>
      </c>
      <c r="O1776" s="6">
        <f>ROUNDUP(O858*最重要的表!$J$47,0)</f>
        <v>25</v>
      </c>
      <c r="P1776" s="6">
        <f>ROUNDUP(P858*最重要的表!$J$47,0)</f>
        <v>13</v>
      </c>
      <c r="Q1776" s="1">
        <f t="shared" si="184"/>
        <v>31500</v>
      </c>
      <c r="R1776" s="1">
        <f t="shared" si="185"/>
        <v>3283</v>
      </c>
      <c r="S1776" s="1">
        <f t="shared" si="186"/>
        <v>1663</v>
      </c>
      <c r="T1776" s="1">
        <v>8500</v>
      </c>
      <c r="U1776" s="1">
        <v>0</v>
      </c>
      <c r="V1776" s="1">
        <v>730000</v>
      </c>
    </row>
    <row r="1777" spans="1:22" x14ac:dyDescent="0.25">
      <c r="A1777" s="1">
        <f t="shared" si="183"/>
        <v>61442</v>
      </c>
      <c r="B1777" s="1">
        <v>6</v>
      </c>
      <c r="C1777" s="1" t="s">
        <v>180</v>
      </c>
      <c r="D1777" s="1">
        <v>8</v>
      </c>
      <c r="E1777" s="1" t="s">
        <v>136</v>
      </c>
      <c r="F1777" s="1">
        <v>12</v>
      </c>
      <c r="G1777" s="1">
        <v>2</v>
      </c>
      <c r="H1777" s="1">
        <v>2</v>
      </c>
      <c r="I1777" s="1">
        <v>30</v>
      </c>
      <c r="J1777" s="1">
        <v>15</v>
      </c>
      <c r="K1777" s="6">
        <f>ROUNDUP(K859*最重要的表!$J$47,0)</f>
        <v>13752</v>
      </c>
      <c r="L1777" s="6">
        <f>ROUNDUP(L859*最重要的表!$J$47,0)</f>
        <v>1417</v>
      </c>
      <c r="M1777" s="6">
        <f>ROUNDUP(M859*最重要的表!$J$47,0)</f>
        <v>689</v>
      </c>
      <c r="N1777" s="6">
        <f>ROUNDUP(N859*最重要的表!$J$47,0)</f>
        <v>262</v>
      </c>
      <c r="O1777" s="6">
        <f>ROUNDUP(O859*最重要的表!$J$47,0)</f>
        <v>27</v>
      </c>
      <c r="P1777" s="6">
        <f>ROUNDUP(P859*最重要的表!$J$47,0)</f>
        <v>14</v>
      </c>
      <c r="Q1777" s="1">
        <f t="shared" si="184"/>
        <v>34450</v>
      </c>
      <c r="R1777" s="1">
        <f t="shared" si="185"/>
        <v>3550</v>
      </c>
      <c r="S1777" s="1">
        <f t="shared" si="186"/>
        <v>1795</v>
      </c>
      <c r="T1777" s="1">
        <v>9000</v>
      </c>
      <c r="U1777" s="1">
        <v>0</v>
      </c>
      <c r="V1777" s="1">
        <v>870000</v>
      </c>
    </row>
    <row r="1778" spans="1:22" x14ac:dyDescent="0.25">
      <c r="A1778" s="1">
        <f t="shared" si="183"/>
        <v>61443</v>
      </c>
      <c r="B1778" s="1">
        <v>6</v>
      </c>
      <c r="C1778" s="1" t="s">
        <v>180</v>
      </c>
      <c r="D1778" s="1">
        <v>8</v>
      </c>
      <c r="E1778" s="1" t="s">
        <v>137</v>
      </c>
      <c r="F1778" s="1">
        <v>13</v>
      </c>
      <c r="G1778" s="1">
        <v>2</v>
      </c>
      <c r="H1778" s="1">
        <v>3</v>
      </c>
      <c r="I1778" s="1">
        <v>30</v>
      </c>
      <c r="J1778" s="1">
        <v>15</v>
      </c>
      <c r="K1778" s="6">
        <f>ROUNDUP(K860*最重要的表!$J$47,0)</f>
        <v>14806</v>
      </c>
      <c r="L1778" s="6">
        <f>ROUNDUP(L860*最重要的表!$J$47,0)</f>
        <v>1525</v>
      </c>
      <c r="M1778" s="6">
        <f>ROUNDUP(M860*最重要的表!$J$47,0)</f>
        <v>741</v>
      </c>
      <c r="N1778" s="6">
        <f>ROUNDUP(N860*最重要的表!$J$47,0)</f>
        <v>286</v>
      </c>
      <c r="O1778" s="6">
        <f>ROUNDUP(O860*最重要的表!$J$47,0)</f>
        <v>30</v>
      </c>
      <c r="P1778" s="6">
        <f>ROUNDUP(P860*最重要的表!$J$47,0)</f>
        <v>15</v>
      </c>
      <c r="Q1778" s="1">
        <f t="shared" si="184"/>
        <v>37400</v>
      </c>
      <c r="R1778" s="1">
        <f t="shared" si="185"/>
        <v>3895</v>
      </c>
      <c r="S1778" s="1">
        <f t="shared" si="186"/>
        <v>1926</v>
      </c>
      <c r="T1778" s="1">
        <v>10000</v>
      </c>
      <c r="U1778" s="1">
        <v>0</v>
      </c>
      <c r="V1778" s="1">
        <v>1050000</v>
      </c>
    </row>
    <row r="1779" spans="1:22" x14ac:dyDescent="0.25">
      <c r="A1779" s="1">
        <f t="shared" si="183"/>
        <v>61444</v>
      </c>
      <c r="B1779" s="1">
        <v>6</v>
      </c>
      <c r="C1779" s="1" t="s">
        <v>180</v>
      </c>
      <c r="D1779" s="1">
        <v>8</v>
      </c>
      <c r="E1779" s="1" t="s">
        <v>138</v>
      </c>
      <c r="F1779" s="1">
        <v>14</v>
      </c>
      <c r="G1779" s="1">
        <v>2</v>
      </c>
      <c r="H1779" s="1">
        <v>4</v>
      </c>
      <c r="I1779" s="1">
        <v>40</v>
      </c>
      <c r="J1779" s="1">
        <v>35</v>
      </c>
      <c r="K1779" s="6">
        <f>ROUNDUP(K861*最重要的表!$J$47,0)</f>
        <v>15860</v>
      </c>
      <c r="L1779" s="6">
        <f>ROUNDUP(L861*最重要的表!$J$47,0)</f>
        <v>1634</v>
      </c>
      <c r="M1779" s="6">
        <f>ROUNDUP(M861*最重要的表!$J$47,0)</f>
        <v>793</v>
      </c>
      <c r="N1779" s="6">
        <f>ROUNDUP(N861*最重要的表!$J$47,0)</f>
        <v>309</v>
      </c>
      <c r="O1779" s="6">
        <f>ROUNDUP(O861*最重要的表!$J$47,0)</f>
        <v>32</v>
      </c>
      <c r="P1779" s="6">
        <f>ROUNDUP(P861*最重要的表!$J$47,0)</f>
        <v>16</v>
      </c>
      <c r="Q1779" s="1">
        <f t="shared" si="184"/>
        <v>40271</v>
      </c>
      <c r="R1779" s="1">
        <f t="shared" si="185"/>
        <v>4162</v>
      </c>
      <c r="S1779" s="1">
        <f t="shared" si="186"/>
        <v>2057</v>
      </c>
      <c r="T1779" s="1">
        <v>11500</v>
      </c>
      <c r="U1779" s="1">
        <v>0</v>
      </c>
      <c r="V1779" s="1">
        <v>1270000</v>
      </c>
    </row>
    <row r="1780" spans="1:22" x14ac:dyDescent="0.25">
      <c r="A1780" s="1">
        <f t="shared" si="183"/>
        <v>61445</v>
      </c>
      <c r="B1780" s="1">
        <v>6</v>
      </c>
      <c r="C1780" s="1" t="s">
        <v>180</v>
      </c>
      <c r="D1780" s="1">
        <v>8</v>
      </c>
      <c r="E1780" s="1" t="s">
        <v>57</v>
      </c>
      <c r="F1780" s="1">
        <v>15</v>
      </c>
      <c r="G1780" s="1">
        <v>3</v>
      </c>
      <c r="H1780" s="1">
        <v>0</v>
      </c>
      <c r="I1780" s="1">
        <v>40</v>
      </c>
      <c r="J1780" s="1">
        <v>35</v>
      </c>
      <c r="K1780" s="6">
        <f>ROUNDUP(K862*最重要的表!$J$47,0)</f>
        <v>18632</v>
      </c>
      <c r="L1780" s="6">
        <f>ROUNDUP(L862*最重要的表!$J$47,0)</f>
        <v>1920</v>
      </c>
      <c r="M1780" s="6">
        <f>ROUNDUP(M862*最重要的表!$J$47,0)</f>
        <v>933</v>
      </c>
      <c r="N1780" s="6">
        <f>ROUNDUP(N862*最重要的表!$J$47,0)</f>
        <v>345</v>
      </c>
      <c r="O1780" s="6">
        <f>ROUNDUP(O862*最重要的表!$J$47,0)</f>
        <v>36</v>
      </c>
      <c r="P1780" s="6">
        <f>ROUNDUP(P862*最重要的表!$J$47,0)</f>
        <v>19</v>
      </c>
      <c r="Q1780" s="6">
        <f t="shared" si="184"/>
        <v>45887</v>
      </c>
      <c r="R1780" s="7">
        <f t="shared" si="185"/>
        <v>4764</v>
      </c>
      <c r="S1780" s="8">
        <f t="shared" si="186"/>
        <v>2434</v>
      </c>
      <c r="T1780" s="6">
        <v>13500</v>
      </c>
      <c r="U1780" s="7">
        <v>0</v>
      </c>
      <c r="V1780" s="8">
        <v>1500000</v>
      </c>
    </row>
    <row r="1781" spans="1:22" x14ac:dyDescent="0.25">
      <c r="A1781" s="1">
        <f t="shared" si="183"/>
        <v>61451</v>
      </c>
      <c r="B1781" s="1">
        <v>6</v>
      </c>
      <c r="C1781" s="1" t="s">
        <v>180</v>
      </c>
      <c r="D1781" s="1">
        <v>8</v>
      </c>
      <c r="E1781" s="1" t="s">
        <v>261</v>
      </c>
      <c r="F1781" s="1">
        <v>16</v>
      </c>
      <c r="G1781" s="1">
        <v>3</v>
      </c>
      <c r="H1781" s="1">
        <v>1</v>
      </c>
      <c r="I1781" s="1">
        <v>40</v>
      </c>
      <c r="J1781" s="1">
        <v>35</v>
      </c>
      <c r="K1781" s="6">
        <f>ROUNDUP(K863*最重要的表!$J$47,0)</f>
        <v>19474</v>
      </c>
      <c r="L1781" s="6">
        <f>ROUNDUP(L863*最重要的表!$J$47,0)</f>
        <v>2006</v>
      </c>
      <c r="M1781" s="6">
        <f>ROUNDUP(M863*最重要的表!$J$47,0)</f>
        <v>975</v>
      </c>
      <c r="N1781" s="6">
        <f>ROUNDUP(N863*最重要的表!$J$47,0)</f>
        <v>368</v>
      </c>
      <c r="O1781" s="6">
        <f>ROUNDUP(O863*最重要的表!$J$47,0)</f>
        <v>38</v>
      </c>
      <c r="P1781" s="6">
        <f>ROUNDUP(P863*最重要的表!$J$47,0)</f>
        <v>20</v>
      </c>
      <c r="Q1781" s="1">
        <f t="shared" si="184"/>
        <v>48546</v>
      </c>
      <c r="R1781" s="1">
        <f t="shared" si="185"/>
        <v>5008</v>
      </c>
      <c r="S1781" s="1">
        <f t="shared" si="186"/>
        <v>2555</v>
      </c>
      <c r="T1781" s="1">
        <v>15000</v>
      </c>
      <c r="U1781" s="1">
        <v>0</v>
      </c>
      <c r="V1781" s="1">
        <v>1760000</v>
      </c>
    </row>
    <row r="1782" spans="1:22" x14ac:dyDescent="0.25">
      <c r="A1782" s="1">
        <f t="shared" si="183"/>
        <v>61452</v>
      </c>
      <c r="B1782" s="1">
        <v>6</v>
      </c>
      <c r="C1782" s="1" t="s">
        <v>180</v>
      </c>
      <c r="D1782" s="1">
        <v>8</v>
      </c>
      <c r="E1782" s="1" t="s">
        <v>262</v>
      </c>
      <c r="F1782" s="1">
        <v>17</v>
      </c>
      <c r="G1782" s="1">
        <v>3</v>
      </c>
      <c r="H1782" s="1">
        <v>2</v>
      </c>
      <c r="I1782" s="1">
        <v>40</v>
      </c>
      <c r="J1782" s="1">
        <v>35</v>
      </c>
      <c r="K1782" s="6">
        <f>ROUNDUP(K864*最重要的表!$J$47,0)</f>
        <v>20315</v>
      </c>
      <c r="L1782" s="6">
        <f>ROUNDUP(L864*最重要的表!$J$47,0)</f>
        <v>2093</v>
      </c>
      <c r="M1782" s="6">
        <f>ROUNDUP(M864*最重要的表!$J$47,0)</f>
        <v>1017</v>
      </c>
      <c r="N1782" s="6">
        <f>ROUNDUP(N864*最重要的表!$J$47,0)</f>
        <v>392</v>
      </c>
      <c r="O1782" s="6">
        <f>ROUNDUP(O864*最重要的表!$J$47,0)</f>
        <v>41</v>
      </c>
      <c r="P1782" s="6">
        <f>ROUNDUP(P864*最重要的表!$J$47,0)</f>
        <v>21</v>
      </c>
      <c r="Q1782" s="1">
        <f t="shared" si="184"/>
        <v>51283</v>
      </c>
      <c r="R1782" s="1">
        <f t="shared" si="185"/>
        <v>5332</v>
      </c>
      <c r="S1782" s="1">
        <f t="shared" si="186"/>
        <v>2676</v>
      </c>
      <c r="T1782" s="1">
        <v>17000</v>
      </c>
      <c r="U1782" s="1">
        <v>0</v>
      </c>
      <c r="V1782" s="1">
        <v>2000000</v>
      </c>
    </row>
    <row r="1783" spans="1:22" x14ac:dyDescent="0.25">
      <c r="A1783" s="1">
        <f t="shared" si="183"/>
        <v>61453</v>
      </c>
      <c r="B1783" s="1">
        <v>6</v>
      </c>
      <c r="C1783" s="1" t="s">
        <v>180</v>
      </c>
      <c r="D1783" s="1">
        <v>8</v>
      </c>
      <c r="E1783" s="1" t="s">
        <v>263</v>
      </c>
      <c r="F1783" s="1">
        <v>18</v>
      </c>
      <c r="G1783" s="1">
        <v>3</v>
      </c>
      <c r="H1783" s="1">
        <v>3</v>
      </c>
      <c r="I1783" s="1">
        <v>40</v>
      </c>
      <c r="J1783" s="1">
        <v>35</v>
      </c>
      <c r="K1783" s="6">
        <f>ROUNDUP(K865*最重要的表!$J$47,0)</f>
        <v>21155</v>
      </c>
      <c r="L1783" s="6">
        <f>ROUNDUP(L865*最重要的表!$J$47,0)</f>
        <v>2179</v>
      </c>
      <c r="M1783" s="6">
        <f>ROUNDUP(M865*最重要的表!$J$47,0)</f>
        <v>1058</v>
      </c>
      <c r="N1783" s="6">
        <f>ROUNDUP(N865*最重要的表!$J$47,0)</f>
        <v>415</v>
      </c>
      <c r="O1783" s="6">
        <f>ROUNDUP(O865*最重要的表!$J$47,0)</f>
        <v>43</v>
      </c>
      <c r="P1783" s="6">
        <f>ROUNDUP(P865*最重要的表!$J$47,0)</f>
        <v>21</v>
      </c>
      <c r="Q1783" s="1">
        <f t="shared" si="184"/>
        <v>53940</v>
      </c>
      <c r="R1783" s="1">
        <f t="shared" si="185"/>
        <v>5576</v>
      </c>
      <c r="S1783" s="1">
        <f t="shared" si="186"/>
        <v>2717</v>
      </c>
      <c r="T1783" s="1">
        <v>18500</v>
      </c>
      <c r="U1783" s="1">
        <v>0</v>
      </c>
      <c r="V1783" s="1">
        <v>2300000</v>
      </c>
    </row>
    <row r="1784" spans="1:22" x14ac:dyDescent="0.25">
      <c r="A1784" s="1">
        <f t="shared" si="183"/>
        <v>61454</v>
      </c>
      <c r="B1784" s="1">
        <v>6</v>
      </c>
      <c r="C1784" s="1" t="s">
        <v>180</v>
      </c>
      <c r="D1784" s="1">
        <v>8</v>
      </c>
      <c r="E1784" s="1" t="s">
        <v>264</v>
      </c>
      <c r="F1784" s="1">
        <v>19</v>
      </c>
      <c r="G1784" s="1">
        <v>3</v>
      </c>
      <c r="H1784" s="1">
        <v>4</v>
      </c>
      <c r="I1784" s="1">
        <v>50</v>
      </c>
      <c r="J1784" s="1">
        <v>45</v>
      </c>
      <c r="K1784" s="6">
        <f>ROUNDUP(K866*最重要的表!$J$47,0)</f>
        <v>21997</v>
      </c>
      <c r="L1784" s="6">
        <f>ROUNDUP(L866*最重要的表!$J$47,0)</f>
        <v>2266</v>
      </c>
      <c r="M1784" s="6">
        <f>ROUNDUP(M866*最重要的表!$J$47,0)</f>
        <v>1101</v>
      </c>
      <c r="N1784" s="6">
        <f>ROUNDUP(N866*最重要的表!$J$47,0)</f>
        <v>440</v>
      </c>
      <c r="O1784" s="6">
        <f>ROUNDUP(O866*最重要的表!$J$47,0)</f>
        <v>46</v>
      </c>
      <c r="P1784" s="6">
        <f>ROUNDUP(P866*最重要的表!$J$47,0)</f>
        <v>22</v>
      </c>
      <c r="Q1784" s="1">
        <f t="shared" si="184"/>
        <v>56757</v>
      </c>
      <c r="R1784" s="1">
        <f t="shared" si="185"/>
        <v>5900</v>
      </c>
      <c r="S1784" s="1">
        <f t="shared" si="186"/>
        <v>2839</v>
      </c>
      <c r="T1784" s="1">
        <v>21000</v>
      </c>
      <c r="U1784" s="1">
        <v>0</v>
      </c>
      <c r="V1784" s="1">
        <v>2600000</v>
      </c>
    </row>
    <row r="1785" spans="1:22" x14ac:dyDescent="0.25">
      <c r="A1785" s="1">
        <f t="shared" si="183"/>
        <v>61455</v>
      </c>
      <c r="B1785" s="1">
        <v>6</v>
      </c>
      <c r="C1785" s="1" t="s">
        <v>180</v>
      </c>
      <c r="D1785" s="1">
        <v>8</v>
      </c>
      <c r="E1785" s="1" t="s">
        <v>265</v>
      </c>
      <c r="F1785" s="1">
        <v>20</v>
      </c>
      <c r="G1785" s="1">
        <v>4</v>
      </c>
      <c r="H1785" s="1">
        <v>0</v>
      </c>
      <c r="I1785" s="1">
        <v>50</v>
      </c>
      <c r="J1785" s="1">
        <v>45</v>
      </c>
      <c r="K1785" s="6">
        <f>ROUNDUP(K867*最重要的表!$J$47,0)</f>
        <v>24224</v>
      </c>
      <c r="L1785" s="6">
        <f>ROUNDUP(L867*最重要的表!$J$47,0)</f>
        <v>2495</v>
      </c>
      <c r="M1785" s="6">
        <f>ROUNDUP(M867*最重要的表!$J$47,0)</f>
        <v>1212</v>
      </c>
      <c r="N1785" s="6">
        <f>ROUNDUP(N867*最重要的表!$J$47,0)</f>
        <v>451</v>
      </c>
      <c r="O1785" s="6">
        <f>ROUNDUP(O867*最重要的表!$J$47,0)</f>
        <v>47</v>
      </c>
      <c r="P1785" s="6">
        <f>ROUNDUP(P867*最重要的表!$J$47,0)</f>
        <v>24</v>
      </c>
      <c r="Q1785" s="6">
        <f t="shared" si="184"/>
        <v>59853</v>
      </c>
      <c r="R1785" s="7">
        <f t="shared" si="185"/>
        <v>6208</v>
      </c>
      <c r="S1785" s="8">
        <f t="shared" si="186"/>
        <v>3108</v>
      </c>
      <c r="T1785" s="6">
        <v>23500</v>
      </c>
      <c r="U1785" s="7">
        <v>0</v>
      </c>
      <c r="V1785" s="8">
        <v>2900000</v>
      </c>
    </row>
    <row r="1786" spans="1:22" x14ac:dyDescent="0.25">
      <c r="A1786" s="1">
        <f t="shared" si="183"/>
        <v>61461</v>
      </c>
      <c r="B1786" s="1">
        <v>6</v>
      </c>
      <c r="C1786" s="1" t="s">
        <v>180</v>
      </c>
      <c r="D1786" s="1">
        <v>8</v>
      </c>
      <c r="E1786" s="1" t="s">
        <v>266</v>
      </c>
      <c r="F1786" s="1">
        <v>21</v>
      </c>
      <c r="G1786" s="1">
        <v>4</v>
      </c>
      <c r="H1786" s="1">
        <v>1</v>
      </c>
      <c r="I1786" s="1">
        <v>50</v>
      </c>
      <c r="J1786" s="1">
        <v>45</v>
      </c>
      <c r="K1786" s="6">
        <f>ROUNDUP(K868*最重要的表!$J$47,0)</f>
        <v>25325</v>
      </c>
      <c r="L1786" s="6">
        <f>ROUNDUP(L868*最重要的表!$J$47,0)</f>
        <v>2609</v>
      </c>
      <c r="M1786" s="6">
        <f>ROUNDUP(M868*最重要的表!$J$47,0)</f>
        <v>1267</v>
      </c>
      <c r="N1786" s="6">
        <f>ROUNDUP(N868*最重要的表!$J$47,0)</f>
        <v>475</v>
      </c>
      <c r="O1786" s="6">
        <f>ROUNDUP(O868*最重要的表!$J$47,0)</f>
        <v>49</v>
      </c>
      <c r="P1786" s="6">
        <f>ROUNDUP(P868*最重要的表!$J$47,0)</f>
        <v>25</v>
      </c>
      <c r="Q1786" s="1">
        <f t="shared" si="184"/>
        <v>62850</v>
      </c>
      <c r="R1786" s="1">
        <f t="shared" si="185"/>
        <v>6480</v>
      </c>
      <c r="S1786" s="1">
        <f t="shared" si="186"/>
        <v>3242</v>
      </c>
      <c r="T1786" s="1">
        <v>26000</v>
      </c>
      <c r="U1786" s="1">
        <v>0</v>
      </c>
      <c r="V1786" s="1">
        <v>3200000</v>
      </c>
    </row>
    <row r="1787" spans="1:22" x14ac:dyDescent="0.25">
      <c r="A1787" s="1">
        <f t="shared" si="183"/>
        <v>61462</v>
      </c>
      <c r="B1787" s="1">
        <v>6</v>
      </c>
      <c r="C1787" s="1" t="s">
        <v>180</v>
      </c>
      <c r="D1787" s="1">
        <v>8</v>
      </c>
      <c r="E1787" s="1" t="s">
        <v>267</v>
      </c>
      <c r="F1787" s="1">
        <v>22</v>
      </c>
      <c r="G1787" s="1">
        <v>4</v>
      </c>
      <c r="H1787" s="1">
        <v>2</v>
      </c>
      <c r="I1787" s="1">
        <v>50</v>
      </c>
      <c r="J1787" s="1">
        <v>45</v>
      </c>
      <c r="K1787" s="6">
        <f>ROUNDUP(K869*最重要的表!$J$47,0)</f>
        <v>26427</v>
      </c>
      <c r="L1787" s="6">
        <f>ROUNDUP(L869*最重要的表!$J$47,0)</f>
        <v>2722</v>
      </c>
      <c r="M1787" s="6">
        <f>ROUNDUP(M869*最重要的表!$J$47,0)</f>
        <v>1323</v>
      </c>
      <c r="N1787" s="6">
        <f>ROUNDUP(N869*最重要的表!$J$47,0)</f>
        <v>498</v>
      </c>
      <c r="O1787" s="6">
        <f>ROUNDUP(O869*最重要的表!$J$47,0)</f>
        <v>52</v>
      </c>
      <c r="P1787" s="6">
        <f>ROUNDUP(P869*最重要的表!$J$47,0)</f>
        <v>26</v>
      </c>
      <c r="Q1787" s="1">
        <f t="shared" si="184"/>
        <v>65769</v>
      </c>
      <c r="R1787" s="1">
        <f t="shared" si="185"/>
        <v>6830</v>
      </c>
      <c r="S1787" s="1">
        <f t="shared" si="186"/>
        <v>3377</v>
      </c>
      <c r="T1787" s="1">
        <v>28500</v>
      </c>
      <c r="U1787" s="1">
        <v>0</v>
      </c>
      <c r="V1787" s="1">
        <v>3600000</v>
      </c>
    </row>
    <row r="1788" spans="1:22" x14ac:dyDescent="0.25">
      <c r="A1788" s="1">
        <f t="shared" si="183"/>
        <v>61463</v>
      </c>
      <c r="B1788" s="1">
        <v>6</v>
      </c>
      <c r="C1788" s="1" t="s">
        <v>180</v>
      </c>
      <c r="D1788" s="1">
        <v>8</v>
      </c>
      <c r="E1788" s="1" t="s">
        <v>268</v>
      </c>
      <c r="F1788" s="1">
        <v>23</v>
      </c>
      <c r="G1788" s="1">
        <v>4</v>
      </c>
      <c r="H1788" s="1">
        <v>3</v>
      </c>
      <c r="I1788" s="1">
        <v>50</v>
      </c>
      <c r="J1788" s="1">
        <v>45</v>
      </c>
      <c r="K1788" s="6">
        <f>ROUNDUP(K870*最重要的表!$J$47,0)</f>
        <v>27529</v>
      </c>
      <c r="L1788" s="6">
        <f>ROUNDUP(L870*最重要的表!$J$47,0)</f>
        <v>2836</v>
      </c>
      <c r="M1788" s="6">
        <f>ROUNDUP(M870*最重要的表!$J$47,0)</f>
        <v>1378</v>
      </c>
      <c r="N1788" s="6">
        <f>ROUNDUP(N870*最重要的表!$J$47,0)</f>
        <v>523</v>
      </c>
      <c r="O1788" s="6">
        <f>ROUNDUP(O870*最重要的表!$J$47,0)</f>
        <v>54</v>
      </c>
      <c r="P1788" s="6">
        <f>ROUNDUP(P870*最重要的表!$J$47,0)</f>
        <v>27</v>
      </c>
      <c r="Q1788" s="1">
        <f t="shared" si="184"/>
        <v>68846</v>
      </c>
      <c r="R1788" s="1">
        <f t="shared" si="185"/>
        <v>7102</v>
      </c>
      <c r="S1788" s="1">
        <f t="shared" si="186"/>
        <v>3511</v>
      </c>
      <c r="T1788" s="1">
        <v>31000</v>
      </c>
      <c r="U1788" s="1">
        <v>0</v>
      </c>
      <c r="V1788" s="1">
        <v>4000000</v>
      </c>
    </row>
    <row r="1789" spans="1:22" x14ac:dyDescent="0.25">
      <c r="A1789" s="1">
        <f t="shared" si="183"/>
        <v>61464</v>
      </c>
      <c r="B1789" s="1">
        <v>6</v>
      </c>
      <c r="C1789" s="1" t="s">
        <v>180</v>
      </c>
      <c r="D1789" s="1">
        <v>8</v>
      </c>
      <c r="E1789" s="1" t="s">
        <v>269</v>
      </c>
      <c r="F1789" s="1">
        <v>24</v>
      </c>
      <c r="G1789" s="1">
        <v>4</v>
      </c>
      <c r="H1789" s="1">
        <v>4</v>
      </c>
      <c r="I1789" s="1">
        <v>60</v>
      </c>
      <c r="J1789" s="1">
        <v>55</v>
      </c>
      <c r="K1789" s="6">
        <f>ROUNDUP(K871*最重要的表!$J$47,0)</f>
        <v>28630</v>
      </c>
      <c r="L1789" s="6">
        <f>ROUNDUP(L871*最重要的表!$J$47,0)</f>
        <v>2949</v>
      </c>
      <c r="M1789" s="6">
        <f>ROUNDUP(M871*最重要的表!$J$47,0)</f>
        <v>1433</v>
      </c>
      <c r="N1789" s="6">
        <f>ROUNDUP(N871*最重要的表!$J$47,0)</f>
        <v>546</v>
      </c>
      <c r="O1789" s="6">
        <f>ROUNDUP(O871*最重要的表!$J$47,0)</f>
        <v>57</v>
      </c>
      <c r="P1789" s="6">
        <f>ROUNDUP(P871*最重要的表!$J$47,0)</f>
        <v>29</v>
      </c>
      <c r="Q1789" s="1">
        <f t="shared" si="184"/>
        <v>71764</v>
      </c>
      <c r="R1789" s="1">
        <f t="shared" si="185"/>
        <v>7452</v>
      </c>
      <c r="S1789" s="1">
        <f t="shared" si="186"/>
        <v>3724</v>
      </c>
      <c r="T1789" s="1">
        <v>33500</v>
      </c>
      <c r="U1789" s="1">
        <v>0</v>
      </c>
      <c r="V1789" s="1">
        <v>4400000</v>
      </c>
    </row>
    <row r="1790" spans="1:22" x14ac:dyDescent="0.25">
      <c r="A1790" s="1">
        <f t="shared" si="183"/>
        <v>61465</v>
      </c>
      <c r="B1790" s="1">
        <v>6</v>
      </c>
      <c r="C1790" s="1" t="s">
        <v>180</v>
      </c>
      <c r="D1790" s="1">
        <v>8</v>
      </c>
      <c r="E1790" s="1" t="s">
        <v>270</v>
      </c>
      <c r="F1790" s="1">
        <v>25</v>
      </c>
      <c r="G1790" s="1">
        <v>5</v>
      </c>
      <c r="H1790" s="1">
        <v>0</v>
      </c>
      <c r="I1790" s="1">
        <v>60</v>
      </c>
      <c r="J1790" s="1">
        <v>55</v>
      </c>
      <c r="K1790" s="6">
        <f>ROUNDUP(K872*最重要的表!$J$47,0)</f>
        <v>31496</v>
      </c>
      <c r="L1790" s="6">
        <f>ROUNDUP(L872*最重要的表!$J$47,0)</f>
        <v>3244</v>
      </c>
      <c r="M1790" s="6">
        <f>ROUNDUP(M872*最重要的表!$J$47,0)</f>
        <v>1576</v>
      </c>
      <c r="N1790" s="6">
        <f>ROUNDUP(N872*最重要的表!$J$47,0)</f>
        <v>593</v>
      </c>
      <c r="O1790" s="6">
        <f>ROUNDUP(O872*最重要的表!$J$47,0)</f>
        <v>61</v>
      </c>
      <c r="P1790" s="6">
        <f>ROUNDUP(P872*最重要的表!$J$47,0)</f>
        <v>31</v>
      </c>
      <c r="Q1790" s="6">
        <f t="shared" si="184"/>
        <v>78343</v>
      </c>
      <c r="R1790" s="7">
        <f t="shared" si="185"/>
        <v>8063</v>
      </c>
      <c r="S1790" s="8">
        <f t="shared" si="186"/>
        <v>4025</v>
      </c>
      <c r="T1790" s="6">
        <v>36000</v>
      </c>
      <c r="U1790" s="7">
        <v>0</v>
      </c>
      <c r="V1790" s="8">
        <v>4800000</v>
      </c>
    </row>
    <row r="1791" spans="1:22" x14ac:dyDescent="0.25">
      <c r="A1791" s="1">
        <f t="shared" si="183"/>
        <v>61471</v>
      </c>
      <c r="B1791" s="1">
        <v>6</v>
      </c>
      <c r="C1791" s="1" t="s">
        <v>180</v>
      </c>
      <c r="D1791" s="1">
        <v>8</v>
      </c>
      <c r="E1791" s="1" t="s">
        <v>271</v>
      </c>
      <c r="F1791" s="1">
        <v>26</v>
      </c>
      <c r="G1791" s="1">
        <v>5</v>
      </c>
      <c r="H1791" s="1">
        <v>1</v>
      </c>
      <c r="I1791" s="1">
        <v>60</v>
      </c>
      <c r="J1791" s="1">
        <v>55</v>
      </c>
      <c r="K1791" s="6">
        <f>ROUNDUP(K873*最重要的表!$J$47,0)</f>
        <v>32917</v>
      </c>
      <c r="L1791" s="6">
        <f>ROUNDUP(L873*最重要的表!$J$47,0)</f>
        <v>3391</v>
      </c>
      <c r="M1791" s="6">
        <f>ROUNDUP(M873*最重要的表!$J$47,0)</f>
        <v>1647</v>
      </c>
      <c r="N1791" s="6">
        <f>ROUNDUP(N873*最重要的表!$J$47,0)</f>
        <v>629</v>
      </c>
      <c r="O1791" s="6">
        <f>ROUNDUP(O873*最重要的表!$J$47,0)</f>
        <v>65</v>
      </c>
      <c r="P1791" s="6">
        <f>ROUNDUP(P873*最重要的表!$J$47,0)</f>
        <v>32</v>
      </c>
      <c r="Q1791" s="1">
        <f t="shared" si="184"/>
        <v>82608</v>
      </c>
      <c r="R1791" s="1">
        <f t="shared" si="185"/>
        <v>8526</v>
      </c>
      <c r="S1791" s="1">
        <f t="shared" si="186"/>
        <v>4175</v>
      </c>
      <c r="T1791" s="1">
        <v>39000</v>
      </c>
      <c r="U1791" s="1">
        <v>0</v>
      </c>
      <c r="V1791" s="1">
        <v>5200000</v>
      </c>
    </row>
    <row r="1792" spans="1:22" x14ac:dyDescent="0.25">
      <c r="A1792" s="1">
        <f t="shared" si="183"/>
        <v>61472</v>
      </c>
      <c r="B1792" s="1">
        <v>6</v>
      </c>
      <c r="C1792" s="1" t="s">
        <v>180</v>
      </c>
      <c r="D1792" s="1">
        <v>8</v>
      </c>
      <c r="E1792" s="1" t="s">
        <v>272</v>
      </c>
      <c r="F1792" s="1">
        <v>27</v>
      </c>
      <c r="G1792" s="1">
        <v>5</v>
      </c>
      <c r="H1792" s="1">
        <v>2</v>
      </c>
      <c r="I1792" s="1">
        <v>60</v>
      </c>
      <c r="J1792" s="1">
        <v>55</v>
      </c>
      <c r="K1792" s="6">
        <f>ROUNDUP(K874*最重要的表!$J$47,0)</f>
        <v>34339</v>
      </c>
      <c r="L1792" s="6">
        <f>ROUNDUP(L874*最重要的表!$J$47,0)</f>
        <v>3537</v>
      </c>
      <c r="M1792" s="6">
        <f>ROUNDUP(M874*最重要的表!$J$47,0)</f>
        <v>1718</v>
      </c>
      <c r="N1792" s="6">
        <f>ROUNDUP(N874*最重要的表!$J$47,0)</f>
        <v>664</v>
      </c>
      <c r="O1792" s="6">
        <f>ROUNDUP(O874*最重要的表!$J$47,0)</f>
        <v>69</v>
      </c>
      <c r="P1792" s="6">
        <f>ROUNDUP(P874*最重要的表!$J$47,0)</f>
        <v>35</v>
      </c>
      <c r="Q1792" s="1">
        <f t="shared" si="184"/>
        <v>86795</v>
      </c>
      <c r="R1792" s="1">
        <f t="shared" si="185"/>
        <v>8988</v>
      </c>
      <c r="S1792" s="1">
        <f t="shared" si="186"/>
        <v>4483</v>
      </c>
      <c r="T1792" s="1">
        <v>42000</v>
      </c>
      <c r="U1792" s="1">
        <v>0</v>
      </c>
      <c r="V1792" s="1">
        <v>5600000</v>
      </c>
    </row>
    <row r="1793" spans="1:22" x14ac:dyDescent="0.25">
      <c r="A1793" s="1">
        <f t="shared" si="183"/>
        <v>61473</v>
      </c>
      <c r="B1793" s="1">
        <v>6</v>
      </c>
      <c r="C1793" s="1" t="s">
        <v>180</v>
      </c>
      <c r="D1793" s="1">
        <v>8</v>
      </c>
      <c r="E1793" s="1" t="s">
        <v>273</v>
      </c>
      <c r="F1793" s="1">
        <v>28</v>
      </c>
      <c r="G1793" s="1">
        <v>5</v>
      </c>
      <c r="H1793" s="1">
        <v>3</v>
      </c>
      <c r="I1793" s="1">
        <v>60</v>
      </c>
      <c r="J1793" s="1">
        <v>55</v>
      </c>
      <c r="K1793" s="6">
        <f>ROUNDUP(K875*最重要的表!$J$47,0)</f>
        <v>35760</v>
      </c>
      <c r="L1793" s="6">
        <f>ROUNDUP(L875*最重要的表!$J$47,0)</f>
        <v>3684</v>
      </c>
      <c r="M1793" s="6">
        <f>ROUNDUP(M875*最重要的表!$J$47,0)</f>
        <v>1789</v>
      </c>
      <c r="N1793" s="6">
        <f>ROUNDUP(N875*最重要的表!$J$47,0)</f>
        <v>700</v>
      </c>
      <c r="O1793" s="6">
        <f>ROUNDUP(O875*最重要的表!$J$47,0)</f>
        <v>72</v>
      </c>
      <c r="P1793" s="6">
        <f>ROUNDUP(P875*最重要的表!$J$47,0)</f>
        <v>36</v>
      </c>
      <c r="Q1793" s="1">
        <f t="shared" si="184"/>
        <v>91060</v>
      </c>
      <c r="R1793" s="1">
        <f t="shared" si="185"/>
        <v>9372</v>
      </c>
      <c r="S1793" s="1">
        <f t="shared" si="186"/>
        <v>4633</v>
      </c>
      <c r="T1793" s="1">
        <v>45000</v>
      </c>
      <c r="U1793" s="1">
        <v>0</v>
      </c>
      <c r="V1793" s="1">
        <v>6000000</v>
      </c>
    </row>
    <row r="1794" spans="1:22" x14ac:dyDescent="0.25">
      <c r="A1794" s="1">
        <f t="shared" si="183"/>
        <v>61474</v>
      </c>
      <c r="B1794" s="1">
        <v>6</v>
      </c>
      <c r="C1794" s="1" t="s">
        <v>180</v>
      </c>
      <c r="D1794" s="1">
        <v>8</v>
      </c>
      <c r="E1794" s="1" t="s">
        <v>274</v>
      </c>
      <c r="F1794" s="1">
        <v>29</v>
      </c>
      <c r="G1794" s="1">
        <v>5</v>
      </c>
      <c r="H1794" s="1">
        <v>4</v>
      </c>
      <c r="I1794" s="1">
        <v>70</v>
      </c>
      <c r="J1794" s="1">
        <v>65</v>
      </c>
      <c r="K1794" s="6">
        <f>ROUNDUP(K876*最重要的表!$J$47,0)</f>
        <v>37181</v>
      </c>
      <c r="L1794" s="6">
        <f>ROUNDUP(L876*最重要的表!$J$47,0)</f>
        <v>3830</v>
      </c>
      <c r="M1794" s="6">
        <f>ROUNDUP(M876*最重要的表!$J$47,0)</f>
        <v>1860</v>
      </c>
      <c r="N1794" s="6">
        <f>ROUNDUP(N876*最重要的表!$J$47,0)</f>
        <v>735</v>
      </c>
      <c r="O1794" s="6">
        <f>ROUNDUP(O876*最重要的表!$J$47,0)</f>
        <v>76</v>
      </c>
      <c r="P1794" s="6">
        <f>ROUNDUP(P876*最重要的表!$J$47,0)</f>
        <v>38</v>
      </c>
      <c r="Q1794" s="1">
        <f t="shared" si="184"/>
        <v>95246</v>
      </c>
      <c r="R1794" s="1">
        <f t="shared" si="185"/>
        <v>9834</v>
      </c>
      <c r="S1794" s="1">
        <f t="shared" si="186"/>
        <v>4862</v>
      </c>
      <c r="T1794" s="1">
        <v>48000</v>
      </c>
      <c r="U1794" s="1">
        <v>0</v>
      </c>
      <c r="V1794" s="1">
        <v>6400000</v>
      </c>
    </row>
    <row r="1795" spans="1:22" x14ac:dyDescent="0.25">
      <c r="A1795" s="1">
        <f t="shared" si="183"/>
        <v>61475</v>
      </c>
      <c r="B1795" s="1">
        <v>6</v>
      </c>
      <c r="C1795" s="1" t="s">
        <v>180</v>
      </c>
      <c r="D1795" s="1">
        <v>8</v>
      </c>
      <c r="E1795" s="1" t="s">
        <v>387</v>
      </c>
      <c r="F1795" s="1">
        <v>30</v>
      </c>
      <c r="G1795" s="1">
        <v>6</v>
      </c>
      <c r="H1795" s="1">
        <v>0</v>
      </c>
      <c r="I1795" s="1">
        <v>70</v>
      </c>
      <c r="J1795" s="1">
        <v>65</v>
      </c>
      <c r="K1795" s="6">
        <f>ROUNDUP(K877*最重要的表!$J$47,0)</f>
        <v>40949</v>
      </c>
      <c r="L1795" s="6">
        <f>ROUNDUP(L877*最重要的表!$J$47,0)</f>
        <v>4218</v>
      </c>
      <c r="M1795" s="6">
        <f>ROUNDUP(M877*最重要的表!$J$47,0)</f>
        <v>2049</v>
      </c>
      <c r="N1795" s="6">
        <f>ROUNDUP(N877*最重要的表!$J$47,0)</f>
        <v>772</v>
      </c>
      <c r="O1795" s="6">
        <f>ROUNDUP(O877*最重要的表!$J$47,0)</f>
        <v>80</v>
      </c>
      <c r="P1795" s="6">
        <f>ROUNDUP(P877*最重要的表!$J$47,0)</f>
        <v>40</v>
      </c>
      <c r="Q1795" s="6">
        <f t="shared" si="184"/>
        <v>101937</v>
      </c>
      <c r="R1795" s="7">
        <f t="shared" si="185"/>
        <v>10538</v>
      </c>
      <c r="S1795" s="8">
        <f t="shared" si="186"/>
        <v>5209</v>
      </c>
      <c r="T1795" s="1">
        <v>51000</v>
      </c>
      <c r="U1795" s="1">
        <v>0</v>
      </c>
      <c r="V1795" s="8">
        <v>6800000</v>
      </c>
    </row>
    <row r="1796" spans="1:22" x14ac:dyDescent="0.25">
      <c r="A1796" s="1">
        <f t="shared" si="183"/>
        <v>61481</v>
      </c>
      <c r="B1796" s="1">
        <v>6</v>
      </c>
      <c r="C1796" s="1" t="s">
        <v>180</v>
      </c>
      <c r="D1796" s="1">
        <v>8</v>
      </c>
      <c r="E1796" s="1" t="s">
        <v>276</v>
      </c>
      <c r="F1796" s="1">
        <v>31</v>
      </c>
      <c r="G1796" s="1">
        <v>6</v>
      </c>
      <c r="H1796" s="1">
        <v>1</v>
      </c>
      <c r="I1796" s="1">
        <v>70</v>
      </c>
      <c r="J1796" s="1">
        <v>65</v>
      </c>
      <c r="K1796" s="6">
        <f>ROUNDUP(K878*最重要的表!$J$47,0)</f>
        <v>42796</v>
      </c>
      <c r="L1796" s="6">
        <f>ROUNDUP(L878*最重要的表!$J$47,0)</f>
        <v>4408</v>
      </c>
      <c r="M1796" s="6">
        <f>ROUNDUP(M878*最重要的表!$J$47,0)</f>
        <v>2140</v>
      </c>
      <c r="N1796" s="6">
        <f>ROUNDUP(N878*最重要的表!$J$47,0)</f>
        <v>807</v>
      </c>
      <c r="O1796" s="6">
        <f>ROUNDUP(O878*最重要的表!$J$47,0)</f>
        <v>83</v>
      </c>
      <c r="P1796" s="6">
        <f>ROUNDUP(P878*最重要的表!$J$47,0)</f>
        <v>42</v>
      </c>
      <c r="Q1796" s="1">
        <f t="shared" si="184"/>
        <v>106549</v>
      </c>
      <c r="R1796" s="1">
        <f t="shared" si="185"/>
        <v>10965</v>
      </c>
      <c r="S1796" s="1">
        <f t="shared" si="186"/>
        <v>5458</v>
      </c>
      <c r="T1796" s="1">
        <v>54000</v>
      </c>
      <c r="U1796" s="1">
        <v>0</v>
      </c>
      <c r="V1796" s="1">
        <v>7200000</v>
      </c>
    </row>
    <row r="1797" spans="1:22" x14ac:dyDescent="0.25">
      <c r="A1797" s="1">
        <f t="shared" si="183"/>
        <v>61482</v>
      </c>
      <c r="B1797" s="1">
        <v>6</v>
      </c>
      <c r="C1797" s="1" t="s">
        <v>180</v>
      </c>
      <c r="D1797" s="1">
        <v>8</v>
      </c>
      <c r="E1797" s="1" t="s">
        <v>277</v>
      </c>
      <c r="F1797" s="1">
        <v>32</v>
      </c>
      <c r="G1797" s="1">
        <v>6</v>
      </c>
      <c r="H1797" s="1">
        <v>2</v>
      </c>
      <c r="I1797" s="1">
        <v>70</v>
      </c>
      <c r="J1797" s="1">
        <v>65</v>
      </c>
      <c r="K1797" s="6">
        <f>ROUNDUP(K879*最重要的表!$J$47,0)</f>
        <v>44644</v>
      </c>
      <c r="L1797" s="6">
        <f>ROUNDUP(L879*最重要的表!$J$47,0)</f>
        <v>4599</v>
      </c>
      <c r="M1797" s="6">
        <f>ROUNDUP(M879*最重要的表!$J$47,0)</f>
        <v>2233</v>
      </c>
      <c r="N1797" s="6">
        <f>ROUNDUP(N879*最重要的表!$J$47,0)</f>
        <v>842</v>
      </c>
      <c r="O1797" s="6">
        <f>ROUNDUP(O879*最重要的表!$J$47,0)</f>
        <v>87</v>
      </c>
      <c r="P1797" s="6">
        <f>ROUNDUP(P879*最重要的表!$J$47,0)</f>
        <v>43</v>
      </c>
      <c r="Q1797" s="1">
        <f t="shared" si="184"/>
        <v>111162</v>
      </c>
      <c r="R1797" s="1">
        <f t="shared" si="185"/>
        <v>11472</v>
      </c>
      <c r="S1797" s="1">
        <f t="shared" si="186"/>
        <v>5630</v>
      </c>
      <c r="T1797" s="1">
        <v>57000</v>
      </c>
      <c r="U1797" s="1">
        <v>0</v>
      </c>
      <c r="V1797" s="1">
        <v>7600000</v>
      </c>
    </row>
    <row r="1798" spans="1:22" x14ac:dyDescent="0.25">
      <c r="A1798" s="1">
        <f t="shared" si="183"/>
        <v>61483</v>
      </c>
      <c r="B1798" s="1">
        <v>6</v>
      </c>
      <c r="C1798" s="1" t="s">
        <v>180</v>
      </c>
      <c r="D1798" s="1">
        <v>8</v>
      </c>
      <c r="E1798" s="1" t="s">
        <v>278</v>
      </c>
      <c r="F1798" s="1">
        <v>33</v>
      </c>
      <c r="G1798" s="1">
        <v>6</v>
      </c>
      <c r="H1798" s="1">
        <v>3</v>
      </c>
      <c r="I1798" s="1">
        <v>70</v>
      </c>
      <c r="J1798" s="1">
        <v>65</v>
      </c>
      <c r="K1798" s="6">
        <f>ROUNDUP(K880*最重要的表!$J$47,0)</f>
        <v>46491</v>
      </c>
      <c r="L1798" s="6">
        <f>ROUNDUP(L880*最重要的表!$J$47,0)</f>
        <v>4789</v>
      </c>
      <c r="M1798" s="6">
        <f>ROUNDUP(M880*最重要的表!$J$47,0)</f>
        <v>2326</v>
      </c>
      <c r="N1798" s="6">
        <f>ROUNDUP(N880*最重要的表!$J$47,0)</f>
        <v>878</v>
      </c>
      <c r="O1798" s="6">
        <f>ROUNDUP(O880*最重要的表!$J$47,0)</f>
        <v>91</v>
      </c>
      <c r="P1798" s="6">
        <f>ROUNDUP(P880*最重要的表!$J$47,0)</f>
        <v>44</v>
      </c>
      <c r="Q1798" s="1">
        <f t="shared" si="184"/>
        <v>115853</v>
      </c>
      <c r="R1798" s="1">
        <f t="shared" si="185"/>
        <v>11978</v>
      </c>
      <c r="S1798" s="1">
        <f t="shared" si="186"/>
        <v>5802</v>
      </c>
      <c r="T1798" s="1">
        <v>60000</v>
      </c>
      <c r="U1798" s="1">
        <v>0</v>
      </c>
      <c r="V1798" s="1">
        <v>8000000</v>
      </c>
    </row>
    <row r="1799" spans="1:22" x14ac:dyDescent="0.25">
      <c r="A1799" s="1">
        <f t="shared" si="183"/>
        <v>61484</v>
      </c>
      <c r="B1799" s="1">
        <v>6</v>
      </c>
      <c r="C1799" s="1" t="s">
        <v>180</v>
      </c>
      <c r="D1799" s="1">
        <v>8</v>
      </c>
      <c r="E1799" s="1" t="s">
        <v>279</v>
      </c>
      <c r="F1799" s="1">
        <v>34</v>
      </c>
      <c r="G1799" s="1">
        <v>6</v>
      </c>
      <c r="H1799" s="1">
        <v>4</v>
      </c>
      <c r="I1799" s="1">
        <v>80</v>
      </c>
      <c r="J1799" s="1">
        <v>75</v>
      </c>
      <c r="K1799" s="6">
        <f>ROUNDUP(K881*最重要的表!$J$47,0)</f>
        <v>48339</v>
      </c>
      <c r="L1799" s="6">
        <f>ROUNDUP(L881*最重要的表!$J$47,0)</f>
        <v>4979</v>
      </c>
      <c r="M1799" s="6">
        <f>ROUNDUP(M881*最重要的表!$J$47,0)</f>
        <v>2419</v>
      </c>
      <c r="N1799" s="6">
        <f>ROUNDUP(N881*最重要的表!$J$47,0)</f>
        <v>913</v>
      </c>
      <c r="O1799" s="6">
        <f>ROUNDUP(O881*最重要的表!$J$47,0)</f>
        <v>94</v>
      </c>
      <c r="P1799" s="6">
        <f>ROUNDUP(P881*最重要的表!$J$47,0)</f>
        <v>47</v>
      </c>
      <c r="Q1799" s="1">
        <f t="shared" si="184"/>
        <v>120466</v>
      </c>
      <c r="R1799" s="1">
        <f t="shared" si="185"/>
        <v>12405</v>
      </c>
      <c r="S1799" s="1">
        <f t="shared" si="186"/>
        <v>6132</v>
      </c>
      <c r="T1799" s="1">
        <v>61000</v>
      </c>
      <c r="U1799" s="1">
        <v>0</v>
      </c>
      <c r="V1799" s="1">
        <v>8100000</v>
      </c>
    </row>
    <row r="1800" spans="1:22" x14ac:dyDescent="0.25">
      <c r="A1800" s="1">
        <f t="shared" si="183"/>
        <v>61485</v>
      </c>
      <c r="B1800" s="1">
        <v>6</v>
      </c>
      <c r="C1800" s="1" t="s">
        <v>180</v>
      </c>
      <c r="D1800" s="1">
        <v>8</v>
      </c>
      <c r="E1800" s="1" t="s">
        <v>280</v>
      </c>
      <c r="F1800" s="1">
        <v>35</v>
      </c>
      <c r="G1800" s="1">
        <v>7</v>
      </c>
      <c r="H1800" s="1">
        <v>0</v>
      </c>
      <c r="I1800" s="1">
        <v>80</v>
      </c>
      <c r="J1800" s="1">
        <v>75</v>
      </c>
      <c r="K1800" s="6">
        <f>ROUNDUP(K882*最重要的表!$J$47,0)</f>
        <v>53243</v>
      </c>
      <c r="L1800" s="6">
        <f>ROUNDUP(L882*最重要的表!$J$47,0)</f>
        <v>5484</v>
      </c>
      <c r="M1800" s="6">
        <f>ROUNDUP(M882*最重要的表!$J$47,0)</f>
        <v>2664</v>
      </c>
      <c r="N1800" s="6">
        <f>ROUNDUP(N882*最重要的表!$J$47,0)</f>
        <v>1008</v>
      </c>
      <c r="O1800" s="6">
        <f>ROUNDUP(O882*最重要的表!$J$47,0)</f>
        <v>104</v>
      </c>
      <c r="P1800" s="6">
        <f>ROUNDUP(P882*最重要的表!$J$47,0)</f>
        <v>52</v>
      </c>
      <c r="Q1800" s="6">
        <f t="shared" si="184"/>
        <v>132875</v>
      </c>
      <c r="R1800" s="7">
        <f t="shared" si="185"/>
        <v>13700</v>
      </c>
      <c r="S1800" s="8">
        <f t="shared" si="186"/>
        <v>6772</v>
      </c>
      <c r="T1800" s="1">
        <v>62000</v>
      </c>
      <c r="U1800" s="1">
        <v>0</v>
      </c>
      <c r="V1800" s="1">
        <v>8200000</v>
      </c>
    </row>
    <row r="1801" spans="1:22" x14ac:dyDescent="0.25">
      <c r="A1801" s="1">
        <f t="shared" si="183"/>
        <v>61491</v>
      </c>
      <c r="B1801" s="1">
        <v>6</v>
      </c>
      <c r="C1801" s="1" t="s">
        <v>180</v>
      </c>
      <c r="D1801" s="1">
        <v>8</v>
      </c>
      <c r="E1801" s="1" t="s">
        <v>281</v>
      </c>
      <c r="F1801" s="1">
        <v>36</v>
      </c>
      <c r="G1801" s="1">
        <v>7</v>
      </c>
      <c r="H1801" s="1">
        <v>1</v>
      </c>
      <c r="I1801" s="1">
        <v>80</v>
      </c>
      <c r="J1801" s="1">
        <v>75</v>
      </c>
      <c r="K1801" s="6">
        <f>ROUNDUP(K883*最重要的表!$J$47,0)</f>
        <v>55647</v>
      </c>
      <c r="L1801" s="6">
        <f>ROUNDUP(L883*最重要的表!$J$47,0)</f>
        <v>5732</v>
      </c>
      <c r="M1801" s="6">
        <f>ROUNDUP(M883*最重要的表!$J$47,0)</f>
        <v>2783</v>
      </c>
      <c r="N1801" s="6">
        <f>ROUNDUP(N883*最重要的表!$J$47,0)</f>
        <v>1056</v>
      </c>
      <c r="O1801" s="6">
        <f>ROUNDUP(O883*最重要的表!$J$47,0)</f>
        <v>109</v>
      </c>
      <c r="P1801" s="6">
        <f>ROUNDUP(P883*最重要的表!$J$47,0)</f>
        <v>54</v>
      </c>
      <c r="Q1801" s="1">
        <f t="shared" si="184"/>
        <v>139071</v>
      </c>
      <c r="R1801" s="1">
        <f t="shared" si="185"/>
        <v>14343</v>
      </c>
      <c r="S1801" s="1">
        <f t="shared" si="186"/>
        <v>7049</v>
      </c>
      <c r="T1801" s="1">
        <v>63000</v>
      </c>
      <c r="U1801" s="1">
        <v>0</v>
      </c>
      <c r="V1801" s="1">
        <v>8300000</v>
      </c>
    </row>
    <row r="1802" spans="1:22" x14ac:dyDescent="0.25">
      <c r="A1802" s="1">
        <f t="shared" si="183"/>
        <v>61492</v>
      </c>
      <c r="B1802" s="1">
        <v>6</v>
      </c>
      <c r="C1802" s="1" t="s">
        <v>180</v>
      </c>
      <c r="D1802" s="1">
        <v>8</v>
      </c>
      <c r="E1802" s="1" t="s">
        <v>282</v>
      </c>
      <c r="F1802" s="1">
        <v>37</v>
      </c>
      <c r="G1802" s="1">
        <v>7</v>
      </c>
      <c r="H1802" s="1">
        <v>2</v>
      </c>
      <c r="I1802" s="1">
        <v>80</v>
      </c>
      <c r="J1802" s="1">
        <v>75</v>
      </c>
      <c r="K1802" s="6">
        <f>ROUNDUP(K884*最重要的表!$J$47,0)</f>
        <v>58052</v>
      </c>
      <c r="L1802" s="6">
        <f>ROUNDUP(L884*最重要的表!$J$47,0)</f>
        <v>5980</v>
      </c>
      <c r="M1802" s="6">
        <f>ROUNDUP(M884*最重要的表!$J$47,0)</f>
        <v>2904</v>
      </c>
      <c r="N1802" s="6">
        <f>ROUNDUP(N884*最重要的表!$J$47,0)</f>
        <v>1102</v>
      </c>
      <c r="O1802" s="6">
        <f>ROUNDUP(O884*最重要的表!$J$47,0)</f>
        <v>114</v>
      </c>
      <c r="P1802" s="6">
        <f>ROUNDUP(P884*最重要的表!$J$47,0)</f>
        <v>57</v>
      </c>
      <c r="Q1802" s="1">
        <f t="shared" si="184"/>
        <v>145110</v>
      </c>
      <c r="R1802" s="1">
        <f t="shared" si="185"/>
        <v>14986</v>
      </c>
      <c r="S1802" s="1">
        <f t="shared" si="186"/>
        <v>7407</v>
      </c>
      <c r="T1802" s="1">
        <v>64000</v>
      </c>
      <c r="U1802" s="1">
        <v>0</v>
      </c>
      <c r="V1802" s="1">
        <v>8400000</v>
      </c>
    </row>
    <row r="1803" spans="1:22" x14ac:dyDescent="0.25">
      <c r="A1803" s="1">
        <f t="shared" si="183"/>
        <v>61493</v>
      </c>
      <c r="B1803" s="1">
        <v>6</v>
      </c>
      <c r="C1803" s="1" t="s">
        <v>180</v>
      </c>
      <c r="D1803" s="1">
        <v>8</v>
      </c>
      <c r="E1803" s="1" t="s">
        <v>283</v>
      </c>
      <c r="F1803" s="1">
        <v>38</v>
      </c>
      <c r="G1803" s="1">
        <v>7</v>
      </c>
      <c r="H1803" s="1">
        <v>3</v>
      </c>
      <c r="I1803" s="1">
        <v>80</v>
      </c>
      <c r="J1803" s="1">
        <v>75</v>
      </c>
      <c r="K1803" s="6">
        <f>ROUNDUP(K885*最重要的表!$J$47,0)</f>
        <v>60456</v>
      </c>
      <c r="L1803" s="6">
        <f>ROUNDUP(L885*最重要的表!$J$47,0)</f>
        <v>6227</v>
      </c>
      <c r="M1803" s="6">
        <f>ROUNDUP(M885*最重要的表!$J$47,0)</f>
        <v>3024</v>
      </c>
      <c r="N1803" s="6">
        <f>ROUNDUP(N885*最重要的表!$J$47,0)</f>
        <v>1150</v>
      </c>
      <c r="O1803" s="6">
        <f>ROUNDUP(O885*最重要的表!$J$47,0)</f>
        <v>119</v>
      </c>
      <c r="P1803" s="6">
        <f>ROUNDUP(P885*最重要的表!$J$47,0)</f>
        <v>59</v>
      </c>
      <c r="Q1803" s="1">
        <f t="shared" si="184"/>
        <v>151306</v>
      </c>
      <c r="R1803" s="1">
        <f t="shared" si="185"/>
        <v>15628</v>
      </c>
      <c r="S1803" s="1">
        <f t="shared" si="186"/>
        <v>7685</v>
      </c>
      <c r="T1803" s="1">
        <v>65000</v>
      </c>
      <c r="U1803" s="1">
        <v>0</v>
      </c>
      <c r="V1803" s="1">
        <v>8500000</v>
      </c>
    </row>
    <row r="1804" spans="1:22" x14ac:dyDescent="0.25">
      <c r="A1804" s="1">
        <f t="shared" si="183"/>
        <v>61494</v>
      </c>
      <c r="B1804" s="1">
        <v>6</v>
      </c>
      <c r="C1804" s="1" t="s">
        <v>180</v>
      </c>
      <c r="D1804" s="1">
        <v>8</v>
      </c>
      <c r="E1804" s="1" t="s">
        <v>284</v>
      </c>
      <c r="F1804" s="1">
        <v>39</v>
      </c>
      <c r="G1804" s="1">
        <v>7</v>
      </c>
      <c r="H1804" s="1">
        <v>4</v>
      </c>
      <c r="I1804" s="1">
        <v>84</v>
      </c>
      <c r="J1804" s="1">
        <v>80</v>
      </c>
      <c r="K1804" s="6">
        <f>ROUNDUP(K886*最重要的表!$J$47,0)</f>
        <v>62861</v>
      </c>
      <c r="L1804" s="6">
        <f>ROUNDUP(L886*最重要的表!$J$47,0)</f>
        <v>6475</v>
      </c>
      <c r="M1804" s="6">
        <f>ROUNDUP(M886*最重要的表!$J$47,0)</f>
        <v>3144</v>
      </c>
      <c r="N1804" s="6">
        <f>ROUNDUP(N886*最重要的表!$J$47,0)</f>
        <v>1197</v>
      </c>
      <c r="O1804" s="6">
        <f>ROUNDUP(O886*最重要的表!$J$47,0)</f>
        <v>124</v>
      </c>
      <c r="P1804" s="6">
        <f>ROUNDUP(P886*最重要的表!$J$47,0)</f>
        <v>61</v>
      </c>
      <c r="Q1804" s="1">
        <f t="shared" si="184"/>
        <v>157424</v>
      </c>
      <c r="R1804" s="1">
        <f t="shared" si="185"/>
        <v>16271</v>
      </c>
      <c r="S1804" s="1">
        <f t="shared" si="186"/>
        <v>7963</v>
      </c>
      <c r="T1804" s="1">
        <v>66000</v>
      </c>
      <c r="U1804" s="1">
        <v>0</v>
      </c>
      <c r="V1804" s="1">
        <v>8600000</v>
      </c>
    </row>
    <row r="1805" spans="1:22" x14ac:dyDescent="0.25">
      <c r="A1805" s="1">
        <f t="shared" si="183"/>
        <v>61495</v>
      </c>
      <c r="B1805" s="1">
        <v>6</v>
      </c>
      <c r="C1805" s="1" t="s">
        <v>180</v>
      </c>
      <c r="D1805" s="1">
        <v>8</v>
      </c>
      <c r="E1805" s="1" t="s">
        <v>285</v>
      </c>
      <c r="F1805" s="1">
        <v>40</v>
      </c>
      <c r="G1805" s="1">
        <v>8</v>
      </c>
      <c r="H1805" s="1">
        <v>0</v>
      </c>
      <c r="I1805" s="1">
        <v>84</v>
      </c>
      <c r="J1805" s="1">
        <v>80</v>
      </c>
      <c r="K1805" s="6">
        <f>ROUNDUP(K887*最重要的表!$J$47,0)</f>
        <v>69221</v>
      </c>
      <c r="L1805" s="6">
        <f>ROUNDUP(L887*最重要的表!$J$47,0)</f>
        <v>7130</v>
      </c>
      <c r="M1805" s="6">
        <f>ROUNDUP(M887*最重要的表!$J$47,0)</f>
        <v>3462</v>
      </c>
      <c r="N1805" s="6">
        <f>ROUNDUP(N887*最重要的表!$J$47,0)</f>
        <v>1316</v>
      </c>
      <c r="O1805" s="6">
        <f>ROUNDUP(O887*最重要的表!$J$47,0)</f>
        <v>136</v>
      </c>
      <c r="P1805" s="6">
        <f>ROUNDUP(P887*最重要的表!$J$47,0)</f>
        <v>66</v>
      </c>
      <c r="Q1805" s="6">
        <f t="shared" si="184"/>
        <v>173185</v>
      </c>
      <c r="R1805" s="7">
        <f t="shared" si="185"/>
        <v>17874</v>
      </c>
      <c r="S1805" s="8">
        <f t="shared" si="186"/>
        <v>8676</v>
      </c>
      <c r="T1805" s="1">
        <v>67000</v>
      </c>
      <c r="U1805" s="1">
        <v>0</v>
      </c>
      <c r="V1805" s="1">
        <v>8700000</v>
      </c>
    </row>
    <row r="1806" spans="1:22" x14ac:dyDescent="0.25">
      <c r="A1806" s="1">
        <f t="shared" si="183"/>
        <v>61501</v>
      </c>
      <c r="B1806" s="1">
        <v>6</v>
      </c>
      <c r="C1806" s="1" t="s">
        <v>180</v>
      </c>
      <c r="D1806" s="1">
        <v>8</v>
      </c>
      <c r="E1806" s="1" t="s">
        <v>286</v>
      </c>
      <c r="F1806" s="1">
        <v>41</v>
      </c>
      <c r="G1806" s="1">
        <v>8</v>
      </c>
      <c r="H1806" s="1">
        <v>1</v>
      </c>
      <c r="I1806" s="1">
        <v>84</v>
      </c>
      <c r="J1806" s="1">
        <v>80</v>
      </c>
      <c r="K1806" s="6">
        <f>ROUNDUP(K888*最重要的表!$J$47,0)</f>
        <v>72348</v>
      </c>
      <c r="L1806" s="6">
        <f>ROUNDUP(L888*最重要的表!$J$47,0)</f>
        <v>7452</v>
      </c>
      <c r="M1806" s="6">
        <f>ROUNDUP(M888*最重要的表!$J$47,0)</f>
        <v>3619</v>
      </c>
      <c r="N1806" s="6">
        <f>ROUNDUP(N888*最重要的表!$J$47,0)</f>
        <v>1386</v>
      </c>
      <c r="O1806" s="6">
        <f>ROUNDUP(O888*最重要的表!$J$47,0)</f>
        <v>143</v>
      </c>
      <c r="P1806" s="6">
        <f>ROUNDUP(P888*最重要的表!$J$47,0)</f>
        <v>70</v>
      </c>
      <c r="Q1806" s="1">
        <f t="shared" si="184"/>
        <v>181842</v>
      </c>
      <c r="R1806" s="1">
        <f t="shared" si="185"/>
        <v>18749</v>
      </c>
      <c r="S1806" s="1">
        <f t="shared" si="186"/>
        <v>9149</v>
      </c>
      <c r="T1806" s="1">
        <v>68000</v>
      </c>
      <c r="U1806" s="1">
        <v>0</v>
      </c>
      <c r="V1806" s="1">
        <v>8800000</v>
      </c>
    </row>
    <row r="1807" spans="1:22" x14ac:dyDescent="0.25">
      <c r="A1807" s="1">
        <f t="shared" si="183"/>
        <v>61502</v>
      </c>
      <c r="B1807" s="1">
        <v>6</v>
      </c>
      <c r="C1807" s="1" t="s">
        <v>180</v>
      </c>
      <c r="D1807" s="1">
        <v>8</v>
      </c>
      <c r="E1807" s="1" t="s">
        <v>287</v>
      </c>
      <c r="F1807" s="1">
        <v>42</v>
      </c>
      <c r="G1807" s="1">
        <v>8</v>
      </c>
      <c r="H1807" s="1">
        <v>2</v>
      </c>
      <c r="I1807" s="1">
        <v>84</v>
      </c>
      <c r="J1807" s="1">
        <v>80</v>
      </c>
      <c r="K1807" s="6">
        <f>ROUNDUP(K889*最重要的表!$J$47,0)</f>
        <v>75476</v>
      </c>
      <c r="L1807" s="6">
        <f>ROUNDUP(L889*最重要的表!$J$47,0)</f>
        <v>7774</v>
      </c>
      <c r="M1807" s="6">
        <f>ROUNDUP(M889*最重要的表!$J$47,0)</f>
        <v>3775</v>
      </c>
      <c r="N1807" s="6">
        <f>ROUNDUP(N889*最重要的表!$J$47,0)</f>
        <v>1458</v>
      </c>
      <c r="O1807" s="6">
        <f>ROUNDUP(O889*最重要的表!$J$47,0)</f>
        <v>151</v>
      </c>
      <c r="P1807" s="6">
        <f>ROUNDUP(P889*最重要的表!$J$47,0)</f>
        <v>74</v>
      </c>
      <c r="Q1807" s="1">
        <f t="shared" si="184"/>
        <v>190658</v>
      </c>
      <c r="R1807" s="1">
        <f t="shared" si="185"/>
        <v>19703</v>
      </c>
      <c r="S1807" s="1">
        <f t="shared" si="186"/>
        <v>9621</v>
      </c>
      <c r="T1807" s="1">
        <v>69000</v>
      </c>
      <c r="U1807" s="1">
        <v>0</v>
      </c>
      <c r="V1807" s="1">
        <v>8900000</v>
      </c>
    </row>
    <row r="1808" spans="1:22" x14ac:dyDescent="0.25">
      <c r="A1808" s="1">
        <f t="shared" si="183"/>
        <v>61503</v>
      </c>
      <c r="B1808" s="1">
        <v>6</v>
      </c>
      <c r="C1808" s="1" t="s">
        <v>180</v>
      </c>
      <c r="D1808" s="1">
        <v>8</v>
      </c>
      <c r="E1808" s="1" t="s">
        <v>288</v>
      </c>
      <c r="F1808" s="1">
        <v>43</v>
      </c>
      <c r="G1808" s="1">
        <v>8</v>
      </c>
      <c r="H1808" s="1">
        <v>3</v>
      </c>
      <c r="I1808" s="1">
        <v>84</v>
      </c>
      <c r="J1808" s="1">
        <v>80</v>
      </c>
      <c r="K1808" s="6">
        <f>ROUNDUP(K890*最重要的表!$J$47,0)</f>
        <v>78603</v>
      </c>
      <c r="L1808" s="6">
        <f>ROUNDUP(L890*最重要的表!$J$47,0)</f>
        <v>8096</v>
      </c>
      <c r="M1808" s="6">
        <f>ROUNDUP(M890*最重要的表!$J$47,0)</f>
        <v>3931</v>
      </c>
      <c r="N1808" s="6">
        <f>ROUNDUP(N890*最重要的表!$J$47,0)</f>
        <v>1529</v>
      </c>
      <c r="O1808" s="6">
        <f>ROUNDUP(O890*最重要的表!$J$47,0)</f>
        <v>158</v>
      </c>
      <c r="P1808" s="6">
        <f>ROUNDUP(P890*最重要的表!$J$47,0)</f>
        <v>77</v>
      </c>
      <c r="Q1808" s="1">
        <f t="shared" si="184"/>
        <v>199394</v>
      </c>
      <c r="R1808" s="1">
        <f t="shared" si="185"/>
        <v>20578</v>
      </c>
      <c r="S1808" s="1">
        <f t="shared" si="186"/>
        <v>10014</v>
      </c>
      <c r="T1808" s="1">
        <v>70000</v>
      </c>
      <c r="U1808" s="1">
        <v>0</v>
      </c>
      <c r="V1808" s="1">
        <v>9000000</v>
      </c>
    </row>
    <row r="1809" spans="1:22" x14ac:dyDescent="0.25">
      <c r="A1809" s="1">
        <f t="shared" si="183"/>
        <v>61504</v>
      </c>
      <c r="B1809" s="1">
        <v>6</v>
      </c>
      <c r="C1809" s="1" t="s">
        <v>180</v>
      </c>
      <c r="D1809" s="1">
        <v>8</v>
      </c>
      <c r="E1809" s="1" t="s">
        <v>289</v>
      </c>
      <c r="F1809" s="1">
        <v>44</v>
      </c>
      <c r="G1809" s="1">
        <v>8</v>
      </c>
      <c r="H1809" s="1">
        <v>4</v>
      </c>
      <c r="I1809" s="1">
        <v>87</v>
      </c>
      <c r="J1809" s="1">
        <v>85</v>
      </c>
      <c r="K1809" s="6">
        <f>ROUNDUP(K891*最重要的表!$J$47,0)</f>
        <v>81730</v>
      </c>
      <c r="L1809" s="6">
        <f>ROUNDUP(L891*最重要的表!$J$47,0)</f>
        <v>8418</v>
      </c>
      <c r="M1809" s="6">
        <f>ROUNDUP(M891*最重要的表!$J$47,0)</f>
        <v>4087</v>
      </c>
      <c r="N1809" s="6">
        <f>ROUNDUP(N891*最重要的表!$J$47,0)</f>
        <v>1600</v>
      </c>
      <c r="O1809" s="6">
        <f>ROUNDUP(O891*最重要的表!$J$47,0)</f>
        <v>165</v>
      </c>
      <c r="P1809" s="6">
        <f>ROUNDUP(P891*最重要的表!$J$47,0)</f>
        <v>81</v>
      </c>
      <c r="Q1809" s="1">
        <f t="shared" si="184"/>
        <v>208130</v>
      </c>
      <c r="R1809" s="1">
        <f t="shared" si="185"/>
        <v>21453</v>
      </c>
      <c r="S1809" s="1">
        <f t="shared" si="186"/>
        <v>10486</v>
      </c>
      <c r="T1809" s="1">
        <v>71000</v>
      </c>
      <c r="U1809" s="1">
        <v>0</v>
      </c>
      <c r="V1809" s="1">
        <v>9100000</v>
      </c>
    </row>
    <row r="1810" spans="1:22" x14ac:dyDescent="0.25">
      <c r="A1810" s="1">
        <f t="shared" si="183"/>
        <v>61505</v>
      </c>
      <c r="B1810" s="1">
        <v>6</v>
      </c>
      <c r="C1810" s="1" t="s">
        <v>180</v>
      </c>
      <c r="D1810" s="1">
        <v>8</v>
      </c>
      <c r="E1810" s="1" t="s">
        <v>290</v>
      </c>
      <c r="F1810" s="1">
        <v>45</v>
      </c>
      <c r="G1810" s="1">
        <v>9</v>
      </c>
      <c r="H1810" s="1">
        <v>0</v>
      </c>
      <c r="I1810" s="1">
        <v>87</v>
      </c>
      <c r="J1810" s="1">
        <v>85</v>
      </c>
      <c r="K1810" s="6">
        <f>ROUNDUP(K892*最重要的表!$J$47,0)</f>
        <v>89996</v>
      </c>
      <c r="L1810" s="6">
        <f>ROUNDUP(L892*最重要的表!$J$47,0)</f>
        <v>9270</v>
      </c>
      <c r="M1810" s="6">
        <f>ROUNDUP(M892*最重要的表!$J$47,0)</f>
        <v>4501</v>
      </c>
      <c r="N1810" s="6">
        <f>ROUNDUP(N892*最重要的表!$J$47,0)</f>
        <v>1718</v>
      </c>
      <c r="O1810" s="6">
        <f>ROUNDUP(O892*最重要的表!$J$47,0)</f>
        <v>177</v>
      </c>
      <c r="P1810" s="6">
        <f>ROUNDUP(P892*最重要的表!$J$47,0)</f>
        <v>87</v>
      </c>
      <c r="Q1810" s="6">
        <f t="shared" si="184"/>
        <v>225718</v>
      </c>
      <c r="R1810" s="7">
        <f t="shared" si="185"/>
        <v>23253</v>
      </c>
      <c r="S1810" s="8">
        <f t="shared" si="186"/>
        <v>11374</v>
      </c>
      <c r="T1810" s="1">
        <v>72000</v>
      </c>
      <c r="U1810" s="1">
        <v>0</v>
      </c>
      <c r="V1810" s="1">
        <v>9200000</v>
      </c>
    </row>
    <row r="1811" spans="1:22" x14ac:dyDescent="0.25">
      <c r="A1811" s="1">
        <f t="shared" si="183"/>
        <v>61511</v>
      </c>
      <c r="B1811" s="1">
        <v>6</v>
      </c>
      <c r="C1811" s="1" t="s">
        <v>180</v>
      </c>
      <c r="D1811" s="1">
        <v>8</v>
      </c>
      <c r="E1811" s="1" t="s">
        <v>291</v>
      </c>
      <c r="F1811" s="1">
        <v>46</v>
      </c>
      <c r="G1811" s="1">
        <v>9</v>
      </c>
      <c r="H1811" s="1">
        <v>1</v>
      </c>
      <c r="I1811" s="1">
        <v>87</v>
      </c>
      <c r="J1811" s="1">
        <v>85</v>
      </c>
      <c r="K1811" s="6">
        <f>ROUNDUP(K893*最重要的表!$J$47,0)</f>
        <v>94048</v>
      </c>
      <c r="L1811" s="6">
        <f>ROUNDUP(L893*最重要的表!$J$47,0)</f>
        <v>9687</v>
      </c>
      <c r="M1811" s="6">
        <f>ROUNDUP(M893*最重要的表!$J$47,0)</f>
        <v>4704</v>
      </c>
      <c r="N1811" s="6">
        <f>ROUNDUP(N893*最重要的表!$J$47,0)</f>
        <v>1801</v>
      </c>
      <c r="O1811" s="6">
        <f>ROUNDUP(O893*最重要的表!$J$47,0)</f>
        <v>186</v>
      </c>
      <c r="P1811" s="6">
        <f>ROUNDUP(P893*最重要的表!$J$47,0)</f>
        <v>91</v>
      </c>
      <c r="Q1811" s="1">
        <f t="shared" si="184"/>
        <v>236327</v>
      </c>
      <c r="R1811" s="1">
        <f t="shared" si="185"/>
        <v>24381</v>
      </c>
      <c r="S1811" s="1">
        <f t="shared" si="186"/>
        <v>11893</v>
      </c>
      <c r="T1811" s="1">
        <v>73000</v>
      </c>
      <c r="U1811" s="1">
        <v>0</v>
      </c>
      <c r="V1811" s="1">
        <v>9300000</v>
      </c>
    </row>
    <row r="1812" spans="1:22" x14ac:dyDescent="0.25">
      <c r="A1812" s="1">
        <f t="shared" si="183"/>
        <v>61512</v>
      </c>
      <c r="B1812" s="1">
        <v>6</v>
      </c>
      <c r="C1812" s="1" t="s">
        <v>180</v>
      </c>
      <c r="D1812" s="1">
        <v>8</v>
      </c>
      <c r="E1812" s="1" t="s">
        <v>292</v>
      </c>
      <c r="F1812" s="1">
        <v>47</v>
      </c>
      <c r="G1812" s="1">
        <v>9</v>
      </c>
      <c r="H1812" s="1">
        <v>2</v>
      </c>
      <c r="I1812" s="1">
        <v>87</v>
      </c>
      <c r="J1812" s="1">
        <v>85</v>
      </c>
      <c r="K1812" s="6">
        <f>ROUNDUP(K894*最重要的表!$J$47,0)</f>
        <v>98098</v>
      </c>
      <c r="L1812" s="6">
        <f>ROUNDUP(L894*最重要的表!$J$47,0)</f>
        <v>10105</v>
      </c>
      <c r="M1812" s="6">
        <f>ROUNDUP(M894*最重要的表!$J$47,0)</f>
        <v>4906</v>
      </c>
      <c r="N1812" s="6">
        <f>ROUNDUP(N894*最重要的表!$J$47,0)</f>
        <v>1884</v>
      </c>
      <c r="O1812" s="6">
        <f>ROUNDUP(O894*最重要的表!$J$47,0)</f>
        <v>194</v>
      </c>
      <c r="P1812" s="6">
        <f>ROUNDUP(P894*最重要的表!$J$47,0)</f>
        <v>96</v>
      </c>
      <c r="Q1812" s="1">
        <f t="shared" si="184"/>
        <v>246934</v>
      </c>
      <c r="R1812" s="1">
        <f t="shared" si="185"/>
        <v>25431</v>
      </c>
      <c r="S1812" s="1">
        <f t="shared" si="186"/>
        <v>12490</v>
      </c>
      <c r="T1812" s="1">
        <v>74000</v>
      </c>
      <c r="U1812" s="1">
        <v>0</v>
      </c>
      <c r="V1812" s="1">
        <v>9400000</v>
      </c>
    </row>
    <row r="1813" spans="1:22" x14ac:dyDescent="0.25">
      <c r="A1813" s="1">
        <f t="shared" si="183"/>
        <v>61513</v>
      </c>
      <c r="B1813" s="1">
        <v>6</v>
      </c>
      <c r="C1813" s="1" t="s">
        <v>180</v>
      </c>
      <c r="D1813" s="1">
        <v>8</v>
      </c>
      <c r="E1813" s="1" t="s">
        <v>293</v>
      </c>
      <c r="F1813" s="1">
        <v>48</v>
      </c>
      <c r="G1813" s="1">
        <v>9</v>
      </c>
      <c r="H1813" s="1">
        <v>3</v>
      </c>
      <c r="I1813" s="1">
        <v>87</v>
      </c>
      <c r="J1813" s="1">
        <v>85</v>
      </c>
      <c r="K1813" s="6">
        <f>ROUNDUP(K895*最重要的表!$J$47,0)</f>
        <v>102150</v>
      </c>
      <c r="L1813" s="6">
        <f>ROUNDUP(L895*最重要的表!$J$47,0)</f>
        <v>10522</v>
      </c>
      <c r="M1813" s="6">
        <f>ROUNDUP(M895*最重要的表!$J$47,0)</f>
        <v>5109</v>
      </c>
      <c r="N1813" s="6">
        <f>ROUNDUP(N895*最重要的表!$J$47,0)</f>
        <v>1967</v>
      </c>
      <c r="O1813" s="6">
        <f>ROUNDUP(O895*最重要的表!$J$47,0)</f>
        <v>203</v>
      </c>
      <c r="P1813" s="6">
        <f>ROUNDUP(P895*最重要的表!$J$47,0)</f>
        <v>99</v>
      </c>
      <c r="Q1813" s="1">
        <f t="shared" si="184"/>
        <v>257543</v>
      </c>
      <c r="R1813" s="1">
        <f t="shared" si="185"/>
        <v>26559</v>
      </c>
      <c r="S1813" s="1">
        <f t="shared" si="186"/>
        <v>12930</v>
      </c>
      <c r="T1813" s="1">
        <v>75000</v>
      </c>
      <c r="U1813" s="1">
        <v>0</v>
      </c>
      <c r="V1813" s="1">
        <v>9500000</v>
      </c>
    </row>
    <row r="1814" spans="1:22" x14ac:dyDescent="0.25">
      <c r="A1814" s="1">
        <f t="shared" si="183"/>
        <v>61514</v>
      </c>
      <c r="B1814" s="1">
        <v>6</v>
      </c>
      <c r="C1814" s="1" t="s">
        <v>180</v>
      </c>
      <c r="D1814" s="1">
        <v>8</v>
      </c>
      <c r="E1814" s="1" t="s">
        <v>294</v>
      </c>
      <c r="F1814" s="1">
        <v>49</v>
      </c>
      <c r="G1814" s="1">
        <v>9</v>
      </c>
      <c r="H1814" s="1">
        <v>4</v>
      </c>
      <c r="I1814" s="1">
        <v>90</v>
      </c>
      <c r="J1814" s="1">
        <v>90</v>
      </c>
      <c r="K1814" s="6">
        <f>ROUNDUP(K896*最重要的表!$J$47,0)</f>
        <v>106200</v>
      </c>
      <c r="L1814" s="6">
        <f>ROUNDUP(L896*最重要的表!$J$47,0)</f>
        <v>10939</v>
      </c>
      <c r="M1814" s="6">
        <f>ROUNDUP(M896*最重要的表!$J$47,0)</f>
        <v>5311</v>
      </c>
      <c r="N1814" s="6">
        <f>ROUNDUP(N896*最重要的表!$J$47,0)</f>
        <v>2050</v>
      </c>
      <c r="O1814" s="6">
        <f>ROUNDUP(O896*最重要的表!$J$47,0)</f>
        <v>212</v>
      </c>
      <c r="P1814" s="6">
        <f>ROUNDUP(P896*最重要的表!$J$47,0)</f>
        <v>103</v>
      </c>
      <c r="Q1814" s="1">
        <f t="shared" si="184"/>
        <v>268150</v>
      </c>
      <c r="R1814" s="1">
        <f t="shared" si="185"/>
        <v>27687</v>
      </c>
      <c r="S1814" s="1">
        <f t="shared" si="186"/>
        <v>13448</v>
      </c>
      <c r="T1814" s="1">
        <v>76000</v>
      </c>
      <c r="U1814" s="1">
        <v>0</v>
      </c>
      <c r="V1814" s="1">
        <v>9600000</v>
      </c>
    </row>
    <row r="1815" spans="1:22" x14ac:dyDescent="0.25">
      <c r="A1815" s="1">
        <f t="shared" si="183"/>
        <v>61515</v>
      </c>
      <c r="B1815" s="1">
        <v>6</v>
      </c>
      <c r="C1815" s="1" t="s">
        <v>180</v>
      </c>
      <c r="D1815" s="1">
        <v>8</v>
      </c>
      <c r="E1815" s="1" t="s">
        <v>295</v>
      </c>
      <c r="F1815" s="1">
        <v>50</v>
      </c>
      <c r="G1815" s="1">
        <v>10</v>
      </c>
      <c r="H1815" s="1">
        <v>0</v>
      </c>
      <c r="I1815" s="1">
        <v>0</v>
      </c>
      <c r="J1815" s="1">
        <v>90</v>
      </c>
      <c r="K1815" s="6">
        <f>ROUNDUP(K897*最重要的表!$J$47,0)</f>
        <v>117002</v>
      </c>
      <c r="L1815" s="6">
        <f>ROUNDUP(L897*最重要的表!$J$47,0)</f>
        <v>12052</v>
      </c>
      <c r="M1815" s="6">
        <f>ROUNDUP(M897*最重要的表!$J$47,0)</f>
        <v>5852</v>
      </c>
      <c r="N1815" s="6">
        <f>ROUNDUP(N897*最重要的表!$J$47,0)</f>
        <v>2239</v>
      </c>
      <c r="O1815" s="6">
        <f>ROUNDUP(O897*最重要的表!$J$47,0)</f>
        <v>231</v>
      </c>
      <c r="P1815" s="6">
        <f>ROUNDUP(P897*最重要的表!$J$47,0)</f>
        <v>113</v>
      </c>
      <c r="Q1815" s="6">
        <f t="shared" si="184"/>
        <v>293883</v>
      </c>
      <c r="R1815" s="7">
        <f t="shared" si="185"/>
        <v>30301</v>
      </c>
      <c r="S1815" s="8">
        <f t="shared" si="186"/>
        <v>14779</v>
      </c>
      <c r="T1815" s="1">
        <v>0</v>
      </c>
      <c r="U1815" s="1">
        <v>0</v>
      </c>
      <c r="V1815" s="1">
        <v>0</v>
      </c>
    </row>
    <row r="1816" spans="1:22" x14ac:dyDescent="0.25">
      <c r="A1816" s="1">
        <f t="shared" si="183"/>
        <v>61521</v>
      </c>
      <c r="B1816" s="1">
        <v>6</v>
      </c>
      <c r="C1816" s="1" t="s">
        <v>180</v>
      </c>
      <c r="D1816" s="1">
        <v>5</v>
      </c>
      <c r="E1816" s="1" t="s">
        <v>381</v>
      </c>
      <c r="F1816" s="1">
        <v>0</v>
      </c>
      <c r="G1816" s="1">
        <v>0</v>
      </c>
      <c r="H1816" s="1">
        <v>0</v>
      </c>
      <c r="I1816" s="1">
        <v>1</v>
      </c>
      <c r="J1816" s="1">
        <v>0</v>
      </c>
      <c r="K1816" s="6">
        <f>ROUNDUP(K898*最重要的表!$J$48,0)</f>
        <v>2879</v>
      </c>
      <c r="L1816" s="6">
        <f>ROUNDUP(L898*最重要的表!$J$48,0)</f>
        <v>297</v>
      </c>
      <c r="M1816" s="6">
        <f>ROUNDUP(M898*最重要的表!$J$48,0)</f>
        <v>145</v>
      </c>
      <c r="N1816" s="6">
        <f>ROUNDUP(N898*最重要的表!$J$48,0)</f>
        <v>64</v>
      </c>
      <c r="O1816" s="6">
        <f>ROUNDUP(O898*最重要的表!$J$48,0)</f>
        <v>7</v>
      </c>
      <c r="P1816" s="6">
        <f>ROUNDUP(P898*最重要的表!$J$48,0)</f>
        <v>4</v>
      </c>
      <c r="Q1816" s="6">
        <f t="shared" si="184"/>
        <v>7935</v>
      </c>
      <c r="R1816" s="7">
        <f t="shared" si="185"/>
        <v>850</v>
      </c>
      <c r="S1816" s="8">
        <f t="shared" si="186"/>
        <v>461</v>
      </c>
      <c r="T1816" s="6">
        <v>50</v>
      </c>
      <c r="U1816" s="7">
        <v>0</v>
      </c>
      <c r="V1816" s="8">
        <v>9000</v>
      </c>
    </row>
    <row r="1817" spans="1:22" x14ac:dyDescent="0.25">
      <c r="A1817" s="1">
        <f t="shared" si="183"/>
        <v>61522</v>
      </c>
      <c r="B1817" s="1">
        <v>6</v>
      </c>
      <c r="C1817" s="1" t="s">
        <v>180</v>
      </c>
      <c r="D1817" s="1">
        <v>5</v>
      </c>
      <c r="E1817" s="1" t="s">
        <v>382</v>
      </c>
      <c r="F1817" s="1">
        <v>1</v>
      </c>
      <c r="G1817" s="1">
        <v>0</v>
      </c>
      <c r="H1817" s="1">
        <v>1</v>
      </c>
      <c r="I1817" s="1">
        <v>5</v>
      </c>
      <c r="J1817" s="1">
        <v>0</v>
      </c>
      <c r="K1817" s="6">
        <f>ROUNDUP(K899*最重要的表!$J$48,0)</f>
        <v>3321</v>
      </c>
      <c r="L1817" s="6">
        <f>ROUNDUP(L899*最重要的表!$J$48,0)</f>
        <v>342</v>
      </c>
      <c r="M1817" s="6">
        <f>ROUNDUP(M899*最重要的表!$J$48,0)</f>
        <v>167</v>
      </c>
      <c r="N1817" s="6">
        <f>ROUNDUP(N899*最重要的表!$J$48,0)</f>
        <v>77</v>
      </c>
      <c r="O1817" s="6">
        <f>ROUNDUP(O899*最重要的表!$J$48,0)</f>
        <v>8</v>
      </c>
      <c r="P1817" s="6">
        <f>ROUNDUP(P899*最重要的表!$J$48,0)</f>
        <v>4</v>
      </c>
      <c r="Q1817" s="1">
        <f t="shared" si="184"/>
        <v>9404</v>
      </c>
      <c r="R1817" s="1">
        <f t="shared" si="185"/>
        <v>974</v>
      </c>
      <c r="S1817" s="1">
        <f t="shared" si="186"/>
        <v>483</v>
      </c>
      <c r="T1817" s="1">
        <v>180</v>
      </c>
      <c r="U1817" s="1">
        <v>0</v>
      </c>
      <c r="V1817" s="1">
        <v>25000</v>
      </c>
    </row>
    <row r="1818" spans="1:22" x14ac:dyDescent="0.25">
      <c r="A1818" s="1">
        <f t="shared" si="183"/>
        <v>61523</v>
      </c>
      <c r="B1818" s="1">
        <v>6</v>
      </c>
      <c r="C1818" s="1" t="s">
        <v>180</v>
      </c>
      <c r="D1818" s="1">
        <v>5</v>
      </c>
      <c r="E1818" s="1" t="s">
        <v>140</v>
      </c>
      <c r="F1818" s="1">
        <v>2</v>
      </c>
      <c r="G1818" s="1">
        <v>0</v>
      </c>
      <c r="H1818" s="1">
        <v>2</v>
      </c>
      <c r="I1818" s="1">
        <v>5</v>
      </c>
      <c r="J1818" s="1">
        <v>0</v>
      </c>
      <c r="K1818" s="6">
        <f>ROUNDUP(K900*最重要的表!$J$48,0)</f>
        <v>3763</v>
      </c>
      <c r="L1818" s="6">
        <f>ROUNDUP(L900*最重要的表!$J$48,0)</f>
        <v>388</v>
      </c>
      <c r="M1818" s="6">
        <f>ROUNDUP(M900*最重要的表!$J$48,0)</f>
        <v>189</v>
      </c>
      <c r="N1818" s="6">
        <f>ROUNDUP(N900*最重要的表!$J$48,0)</f>
        <v>89</v>
      </c>
      <c r="O1818" s="6">
        <f>ROUNDUP(O900*最重要的表!$J$48,0)</f>
        <v>10</v>
      </c>
      <c r="P1818" s="6">
        <f>ROUNDUP(P900*最重要的表!$J$48,0)</f>
        <v>6</v>
      </c>
      <c r="Q1818" s="1">
        <f t="shared" si="184"/>
        <v>10794</v>
      </c>
      <c r="R1818" s="1">
        <f t="shared" si="185"/>
        <v>1178</v>
      </c>
      <c r="S1818" s="1">
        <f t="shared" si="186"/>
        <v>663</v>
      </c>
      <c r="T1818" s="1">
        <v>350</v>
      </c>
      <c r="U1818" s="1">
        <v>0</v>
      </c>
      <c r="V1818" s="1">
        <v>43000</v>
      </c>
    </row>
    <row r="1819" spans="1:22" x14ac:dyDescent="0.25">
      <c r="A1819" s="1">
        <f t="shared" si="183"/>
        <v>61524</v>
      </c>
      <c r="B1819" s="1">
        <v>6</v>
      </c>
      <c r="C1819" s="1" t="s">
        <v>180</v>
      </c>
      <c r="D1819" s="1">
        <v>5</v>
      </c>
      <c r="E1819" s="1" t="s">
        <v>161</v>
      </c>
      <c r="F1819" s="1">
        <v>3</v>
      </c>
      <c r="G1819" s="1">
        <v>0</v>
      </c>
      <c r="H1819" s="1">
        <v>3</v>
      </c>
      <c r="I1819" s="1">
        <v>5</v>
      </c>
      <c r="J1819" s="1">
        <v>0</v>
      </c>
      <c r="K1819" s="6">
        <f>ROUNDUP(K901*最重要的表!$J$48,0)</f>
        <v>4205</v>
      </c>
      <c r="L1819" s="6">
        <f>ROUNDUP(L901*最重要的表!$J$48,0)</f>
        <v>433</v>
      </c>
      <c r="M1819" s="6">
        <f>ROUNDUP(M901*最重要的表!$J$48,0)</f>
        <v>211</v>
      </c>
      <c r="N1819" s="6">
        <f>ROUNDUP(N901*最重要的表!$J$48,0)</f>
        <v>102</v>
      </c>
      <c r="O1819" s="6">
        <f>ROUNDUP(O901*最重要的表!$J$48,0)</f>
        <v>11</v>
      </c>
      <c r="P1819" s="6">
        <f>ROUNDUP(P901*最重要的表!$J$48,0)</f>
        <v>6</v>
      </c>
      <c r="Q1819" s="1">
        <f t="shared" si="184"/>
        <v>12263</v>
      </c>
      <c r="R1819" s="1">
        <f t="shared" si="185"/>
        <v>1302</v>
      </c>
      <c r="S1819" s="1">
        <f t="shared" si="186"/>
        <v>685</v>
      </c>
      <c r="T1819" s="1">
        <v>600</v>
      </c>
      <c r="U1819" s="1">
        <v>0</v>
      </c>
      <c r="V1819" s="1">
        <v>67000</v>
      </c>
    </row>
    <row r="1820" spans="1:22" x14ac:dyDescent="0.25">
      <c r="A1820" s="1">
        <f t="shared" si="183"/>
        <v>61525</v>
      </c>
      <c r="B1820" s="1">
        <v>6</v>
      </c>
      <c r="C1820" s="1" t="s">
        <v>180</v>
      </c>
      <c r="D1820" s="1">
        <v>5</v>
      </c>
      <c r="E1820" s="1" t="s">
        <v>162</v>
      </c>
      <c r="F1820" s="1">
        <v>4</v>
      </c>
      <c r="G1820" s="1">
        <v>0</v>
      </c>
      <c r="H1820" s="1">
        <v>4</v>
      </c>
      <c r="I1820" s="1">
        <v>20</v>
      </c>
      <c r="J1820" s="1">
        <v>5</v>
      </c>
      <c r="K1820" s="6">
        <f>ROUNDUP(K902*最重要的表!$J$48,0)</f>
        <v>4645</v>
      </c>
      <c r="L1820" s="6">
        <f>ROUNDUP(L902*最重要的表!$J$48,0)</f>
        <v>479</v>
      </c>
      <c r="M1820" s="6">
        <f>ROUNDUP(M902*最重要的表!$J$48,0)</f>
        <v>233</v>
      </c>
      <c r="N1820" s="6">
        <f>ROUNDUP(N902*最重要的表!$J$48,0)</f>
        <v>115</v>
      </c>
      <c r="O1820" s="6">
        <f>ROUNDUP(O902*最重要的表!$J$48,0)</f>
        <v>12</v>
      </c>
      <c r="P1820" s="6">
        <f>ROUNDUP(P902*最重要的表!$J$48,0)</f>
        <v>7</v>
      </c>
      <c r="Q1820" s="1">
        <f t="shared" si="184"/>
        <v>13730</v>
      </c>
      <c r="R1820" s="1">
        <f t="shared" si="185"/>
        <v>1427</v>
      </c>
      <c r="S1820" s="1">
        <f t="shared" si="186"/>
        <v>786</v>
      </c>
      <c r="T1820" s="1">
        <v>1000</v>
      </c>
      <c r="U1820" s="1">
        <v>0</v>
      </c>
      <c r="V1820" s="1">
        <v>100000</v>
      </c>
    </row>
    <row r="1821" spans="1:22" x14ac:dyDescent="0.25">
      <c r="A1821" s="1">
        <f t="shared" si="183"/>
        <v>61531</v>
      </c>
      <c r="B1821" s="1">
        <v>6</v>
      </c>
      <c r="C1821" s="1" t="s">
        <v>180</v>
      </c>
      <c r="D1821" s="1">
        <v>5</v>
      </c>
      <c r="E1821" s="1" t="s">
        <v>59</v>
      </c>
      <c r="F1821" s="1">
        <v>5</v>
      </c>
      <c r="G1821" s="1">
        <v>1</v>
      </c>
      <c r="H1821" s="1">
        <v>0</v>
      </c>
      <c r="I1821" s="1">
        <v>20</v>
      </c>
      <c r="J1821" s="1">
        <v>5</v>
      </c>
      <c r="K1821" s="6">
        <f>ROUNDUP(K903*最重要的表!$J$48,0)</f>
        <v>5757</v>
      </c>
      <c r="L1821" s="6">
        <f>ROUNDUP(L903*最重要的表!$J$48,0)</f>
        <v>593</v>
      </c>
      <c r="M1821" s="6">
        <f>ROUNDUP(M903*最重要的表!$J$48,0)</f>
        <v>289</v>
      </c>
      <c r="N1821" s="6">
        <f>ROUNDUP(N903*最重要的表!$J$48,0)</f>
        <v>128</v>
      </c>
      <c r="O1821" s="6">
        <f>ROUNDUP(O903*最重要的表!$J$48,0)</f>
        <v>13</v>
      </c>
      <c r="P1821" s="6">
        <f>ROUNDUP(P903*最重要的表!$J$48,0)</f>
        <v>7</v>
      </c>
      <c r="Q1821" s="6">
        <f t="shared" si="184"/>
        <v>15869</v>
      </c>
      <c r="R1821" s="7">
        <f t="shared" si="185"/>
        <v>1620</v>
      </c>
      <c r="S1821" s="8">
        <f t="shared" si="186"/>
        <v>842</v>
      </c>
      <c r="T1821" s="6">
        <v>1500</v>
      </c>
      <c r="U1821" s="7">
        <v>0</v>
      </c>
      <c r="V1821" s="8">
        <v>140000</v>
      </c>
    </row>
    <row r="1822" spans="1:22" x14ac:dyDescent="0.25">
      <c r="A1822" s="1">
        <f t="shared" si="183"/>
        <v>61532</v>
      </c>
      <c r="B1822" s="1">
        <v>6</v>
      </c>
      <c r="C1822" s="1" t="s">
        <v>180</v>
      </c>
      <c r="D1822" s="1">
        <v>5</v>
      </c>
      <c r="E1822" s="1" t="s">
        <v>383</v>
      </c>
      <c r="F1822" s="1">
        <v>6</v>
      </c>
      <c r="G1822" s="1">
        <v>1</v>
      </c>
      <c r="H1822" s="1">
        <v>1</v>
      </c>
      <c r="I1822" s="1">
        <v>20</v>
      </c>
      <c r="J1822" s="1">
        <v>5</v>
      </c>
      <c r="K1822" s="6">
        <f>ROUNDUP(K904*最重要的表!$J$48,0)</f>
        <v>6451</v>
      </c>
      <c r="L1822" s="6">
        <f>ROUNDUP(L904*最重要的表!$J$48,0)</f>
        <v>665</v>
      </c>
      <c r="M1822" s="6">
        <f>ROUNDUP(M904*最重要的表!$J$48,0)</f>
        <v>324</v>
      </c>
      <c r="N1822" s="6">
        <f>ROUNDUP(N904*最重要的表!$J$48,0)</f>
        <v>153</v>
      </c>
      <c r="O1822" s="6">
        <f>ROUNDUP(O904*最重要的表!$J$48,0)</f>
        <v>16</v>
      </c>
      <c r="P1822" s="6">
        <f>ROUNDUP(P904*最重要的表!$J$48,0)</f>
        <v>8</v>
      </c>
      <c r="Q1822" s="1">
        <f t="shared" si="184"/>
        <v>18538</v>
      </c>
      <c r="R1822" s="1">
        <f t="shared" si="185"/>
        <v>1929</v>
      </c>
      <c r="S1822" s="1">
        <f t="shared" si="186"/>
        <v>956</v>
      </c>
      <c r="T1822" s="1">
        <v>2500</v>
      </c>
      <c r="U1822" s="1">
        <v>0</v>
      </c>
      <c r="V1822" s="1">
        <v>210000</v>
      </c>
    </row>
    <row r="1823" spans="1:22" x14ac:dyDescent="0.25">
      <c r="A1823" s="1">
        <f t="shared" ref="A1823:A1866" si="187">A1818+10</f>
        <v>61533</v>
      </c>
      <c r="B1823" s="1">
        <v>6</v>
      </c>
      <c r="C1823" s="1" t="s">
        <v>180</v>
      </c>
      <c r="D1823" s="1">
        <v>5</v>
      </c>
      <c r="E1823" s="1" t="s">
        <v>142</v>
      </c>
      <c r="F1823" s="1">
        <v>7</v>
      </c>
      <c r="G1823" s="1">
        <v>1</v>
      </c>
      <c r="H1823" s="1">
        <v>2</v>
      </c>
      <c r="I1823" s="1">
        <v>20</v>
      </c>
      <c r="J1823" s="1">
        <v>5</v>
      </c>
      <c r="K1823" s="6">
        <f>ROUNDUP(K905*最重要的表!$J$48,0)</f>
        <v>7145</v>
      </c>
      <c r="L1823" s="6">
        <f>ROUNDUP(L905*最重要的表!$J$48,0)</f>
        <v>736</v>
      </c>
      <c r="M1823" s="6">
        <f>ROUNDUP(M905*最重要的表!$J$48,0)</f>
        <v>358</v>
      </c>
      <c r="N1823" s="6">
        <f>ROUNDUP(N905*最重要的表!$J$48,0)</f>
        <v>177</v>
      </c>
      <c r="O1823" s="6">
        <f>ROUNDUP(O905*最重要的表!$J$48,0)</f>
        <v>19</v>
      </c>
      <c r="P1823" s="6">
        <f>ROUNDUP(P905*最重要的表!$J$48,0)</f>
        <v>10</v>
      </c>
      <c r="Q1823" s="1">
        <f t="shared" si="184"/>
        <v>21128</v>
      </c>
      <c r="R1823" s="1">
        <f t="shared" si="185"/>
        <v>2237</v>
      </c>
      <c r="S1823" s="1">
        <f t="shared" si="186"/>
        <v>1148</v>
      </c>
      <c r="T1823" s="1">
        <v>3500</v>
      </c>
      <c r="U1823" s="1">
        <v>0</v>
      </c>
      <c r="V1823" s="1">
        <v>270000</v>
      </c>
    </row>
    <row r="1824" spans="1:22" x14ac:dyDescent="0.25">
      <c r="A1824" s="1">
        <f t="shared" si="187"/>
        <v>61534</v>
      </c>
      <c r="B1824" s="1">
        <v>6</v>
      </c>
      <c r="C1824" s="1" t="s">
        <v>180</v>
      </c>
      <c r="D1824" s="1">
        <v>5</v>
      </c>
      <c r="E1824" s="1" t="s">
        <v>143</v>
      </c>
      <c r="F1824" s="1">
        <v>8</v>
      </c>
      <c r="G1824" s="1">
        <v>1</v>
      </c>
      <c r="H1824" s="1">
        <v>3</v>
      </c>
      <c r="I1824" s="1">
        <v>20</v>
      </c>
      <c r="J1824" s="1">
        <v>5</v>
      </c>
      <c r="K1824" s="6">
        <f>ROUNDUP(K906*最重要的表!$J$48,0)</f>
        <v>7839</v>
      </c>
      <c r="L1824" s="6">
        <f>ROUNDUP(L906*最重要的表!$J$48,0)</f>
        <v>808</v>
      </c>
      <c r="M1824" s="6">
        <f>ROUNDUP(M906*最重要的表!$J$48,0)</f>
        <v>393</v>
      </c>
      <c r="N1824" s="6">
        <f>ROUNDUP(N906*最重要的表!$J$48,0)</f>
        <v>203</v>
      </c>
      <c r="O1824" s="6">
        <f>ROUNDUP(O906*最重要的表!$J$48,0)</f>
        <v>21</v>
      </c>
      <c r="P1824" s="6">
        <f>ROUNDUP(P906*最重要的表!$J$48,0)</f>
        <v>11</v>
      </c>
      <c r="Q1824" s="1">
        <f t="shared" ref="Q1824:Q1887" si="188">K1824+N1824*79</f>
        <v>23876</v>
      </c>
      <c r="R1824" s="1">
        <f t="shared" ref="R1824:R1887" si="189">L1824+O1824*79</f>
        <v>2467</v>
      </c>
      <c r="S1824" s="1">
        <f t="shared" ref="S1824:S1887" si="190">M1824+P1824*79</f>
        <v>1262</v>
      </c>
      <c r="T1824" s="1">
        <v>5000</v>
      </c>
      <c r="U1824" s="1">
        <v>0</v>
      </c>
      <c r="V1824" s="1">
        <v>360000</v>
      </c>
    </row>
    <row r="1825" spans="1:22" x14ac:dyDescent="0.25">
      <c r="A1825" s="1">
        <f t="shared" si="187"/>
        <v>61535</v>
      </c>
      <c r="B1825" s="1">
        <v>6</v>
      </c>
      <c r="C1825" s="1" t="s">
        <v>180</v>
      </c>
      <c r="D1825" s="1">
        <v>5</v>
      </c>
      <c r="E1825" s="1" t="s">
        <v>144</v>
      </c>
      <c r="F1825" s="1">
        <v>9</v>
      </c>
      <c r="G1825" s="1">
        <v>1</v>
      </c>
      <c r="H1825" s="1">
        <v>4</v>
      </c>
      <c r="I1825" s="1">
        <v>30</v>
      </c>
      <c r="J1825" s="1">
        <v>15</v>
      </c>
      <c r="K1825" s="6">
        <f>ROUNDUP(K907*最重要的表!$J$48,0)</f>
        <v>8534</v>
      </c>
      <c r="L1825" s="6">
        <f>ROUNDUP(L907*最重要的表!$J$48,0)</f>
        <v>879</v>
      </c>
      <c r="M1825" s="6">
        <f>ROUNDUP(M907*最重要的表!$J$48,0)</f>
        <v>428</v>
      </c>
      <c r="N1825" s="6">
        <f>ROUNDUP(N907*最重要的表!$J$48,0)</f>
        <v>228</v>
      </c>
      <c r="O1825" s="6">
        <f>ROUNDUP(O907*最重要的表!$J$48,0)</f>
        <v>24</v>
      </c>
      <c r="P1825" s="6">
        <f>ROUNDUP(P907*最重要的表!$J$48,0)</f>
        <v>12</v>
      </c>
      <c r="Q1825" s="1">
        <f t="shared" si="188"/>
        <v>26546</v>
      </c>
      <c r="R1825" s="1">
        <f t="shared" si="189"/>
        <v>2775</v>
      </c>
      <c r="S1825" s="1">
        <f t="shared" si="190"/>
        <v>1376</v>
      </c>
      <c r="T1825" s="1">
        <v>6500</v>
      </c>
      <c r="U1825" s="1">
        <v>0</v>
      </c>
      <c r="V1825" s="1">
        <v>450000</v>
      </c>
    </row>
    <row r="1826" spans="1:22" x14ac:dyDescent="0.25">
      <c r="A1826" s="1">
        <f t="shared" si="187"/>
        <v>61541</v>
      </c>
      <c r="B1826" s="1">
        <v>6</v>
      </c>
      <c r="C1826" s="1" t="s">
        <v>180</v>
      </c>
      <c r="D1826" s="1">
        <v>5</v>
      </c>
      <c r="E1826" s="1" t="s">
        <v>60</v>
      </c>
      <c r="F1826" s="1">
        <v>10</v>
      </c>
      <c r="G1826" s="1">
        <v>2</v>
      </c>
      <c r="H1826" s="1">
        <v>0</v>
      </c>
      <c r="I1826" s="1">
        <v>30</v>
      </c>
      <c r="J1826" s="1">
        <v>15</v>
      </c>
      <c r="K1826" s="6">
        <f>ROUNDUP(K908*最重要的表!$J$48,0)</f>
        <v>10363</v>
      </c>
      <c r="L1826" s="6">
        <f>ROUNDUP(L908*最重要的表!$J$48,0)</f>
        <v>1068</v>
      </c>
      <c r="M1826" s="6">
        <f>ROUNDUP(M908*最重要的表!$J$48,0)</f>
        <v>519</v>
      </c>
      <c r="N1826" s="6">
        <f>ROUNDUP(N908*最重要的表!$J$48,0)</f>
        <v>228</v>
      </c>
      <c r="O1826" s="6">
        <f>ROUNDUP(O908*最重要的表!$J$48,0)</f>
        <v>24</v>
      </c>
      <c r="P1826" s="6">
        <f>ROUNDUP(P908*最重要的表!$J$48,0)</f>
        <v>12</v>
      </c>
      <c r="Q1826" s="6">
        <f t="shared" si="188"/>
        <v>28375</v>
      </c>
      <c r="R1826" s="7">
        <f t="shared" si="189"/>
        <v>2964</v>
      </c>
      <c r="S1826" s="8">
        <f t="shared" si="190"/>
        <v>1467</v>
      </c>
      <c r="T1826" s="6">
        <v>7500</v>
      </c>
      <c r="U1826" s="7">
        <v>0</v>
      </c>
      <c r="V1826" s="8">
        <v>580000</v>
      </c>
    </row>
    <row r="1827" spans="1:22" x14ac:dyDescent="0.25">
      <c r="A1827" s="1">
        <f t="shared" si="187"/>
        <v>61542</v>
      </c>
      <c r="B1827" s="1">
        <v>6</v>
      </c>
      <c r="C1827" s="1" t="s">
        <v>180</v>
      </c>
      <c r="D1827" s="1">
        <v>5</v>
      </c>
      <c r="E1827" s="1" t="s">
        <v>384</v>
      </c>
      <c r="F1827" s="1">
        <v>11</v>
      </c>
      <c r="G1827" s="1">
        <v>2</v>
      </c>
      <c r="H1827" s="1">
        <v>1</v>
      </c>
      <c r="I1827" s="1">
        <v>30</v>
      </c>
      <c r="J1827" s="1">
        <v>15</v>
      </c>
      <c r="K1827" s="6">
        <f>ROUNDUP(K909*最重要的表!$J$48,0)</f>
        <v>11297</v>
      </c>
      <c r="L1827" s="6">
        <f>ROUNDUP(L909*最重要的表!$J$48,0)</f>
        <v>1164</v>
      </c>
      <c r="M1827" s="6">
        <f>ROUNDUP(M909*最重要的表!$J$48,0)</f>
        <v>566</v>
      </c>
      <c r="N1827" s="6">
        <f>ROUNDUP(N909*最重要的表!$J$48,0)</f>
        <v>254</v>
      </c>
      <c r="O1827" s="6">
        <f>ROUNDUP(O909*最重要的表!$J$48,0)</f>
        <v>26</v>
      </c>
      <c r="P1827" s="6">
        <f>ROUNDUP(P909*最重要的表!$J$48,0)</f>
        <v>13</v>
      </c>
      <c r="Q1827" s="1">
        <f t="shared" si="188"/>
        <v>31363</v>
      </c>
      <c r="R1827" s="1">
        <f t="shared" si="189"/>
        <v>3218</v>
      </c>
      <c r="S1827" s="1">
        <f t="shared" si="190"/>
        <v>1593</v>
      </c>
      <c r="T1827" s="1">
        <v>8500</v>
      </c>
      <c r="U1827" s="1">
        <v>0</v>
      </c>
      <c r="V1827" s="1">
        <v>730000</v>
      </c>
    </row>
    <row r="1828" spans="1:22" x14ac:dyDescent="0.25">
      <c r="A1828" s="1">
        <f t="shared" si="187"/>
        <v>61543</v>
      </c>
      <c r="B1828" s="1">
        <v>6</v>
      </c>
      <c r="C1828" s="1" t="s">
        <v>180</v>
      </c>
      <c r="D1828" s="1">
        <v>5</v>
      </c>
      <c r="E1828" s="1" t="s">
        <v>146</v>
      </c>
      <c r="F1828" s="1">
        <v>12</v>
      </c>
      <c r="G1828" s="1">
        <v>2</v>
      </c>
      <c r="H1828" s="1">
        <v>2</v>
      </c>
      <c r="I1828" s="1">
        <v>30</v>
      </c>
      <c r="J1828" s="1">
        <v>15</v>
      </c>
      <c r="K1828" s="6">
        <f>ROUNDUP(K910*最重要的表!$J$48,0)</f>
        <v>12231</v>
      </c>
      <c r="L1828" s="6">
        <f>ROUNDUP(L910*最重要的表!$J$48,0)</f>
        <v>1260</v>
      </c>
      <c r="M1828" s="6">
        <f>ROUNDUP(M910*最重要的表!$J$48,0)</f>
        <v>613</v>
      </c>
      <c r="N1828" s="6">
        <f>ROUNDUP(N910*最重要的表!$J$48,0)</f>
        <v>279</v>
      </c>
      <c r="O1828" s="6">
        <f>ROUNDUP(O910*最重要的表!$J$48,0)</f>
        <v>29</v>
      </c>
      <c r="P1828" s="6">
        <f>ROUNDUP(P910*最重要的表!$J$48,0)</f>
        <v>15</v>
      </c>
      <c r="Q1828" s="1">
        <f t="shared" si="188"/>
        <v>34272</v>
      </c>
      <c r="R1828" s="1">
        <f t="shared" si="189"/>
        <v>3551</v>
      </c>
      <c r="S1828" s="1">
        <f t="shared" si="190"/>
        <v>1798</v>
      </c>
      <c r="T1828" s="1">
        <v>9000</v>
      </c>
      <c r="U1828" s="1">
        <v>0</v>
      </c>
      <c r="V1828" s="1">
        <v>870000</v>
      </c>
    </row>
    <row r="1829" spans="1:22" x14ac:dyDescent="0.25">
      <c r="A1829" s="1">
        <f t="shared" si="187"/>
        <v>61544</v>
      </c>
      <c r="B1829" s="1">
        <v>6</v>
      </c>
      <c r="C1829" s="1" t="s">
        <v>180</v>
      </c>
      <c r="D1829" s="1">
        <v>5</v>
      </c>
      <c r="E1829" s="1" t="s">
        <v>147</v>
      </c>
      <c r="F1829" s="1">
        <v>13</v>
      </c>
      <c r="G1829" s="1">
        <v>2</v>
      </c>
      <c r="H1829" s="1">
        <v>3</v>
      </c>
      <c r="I1829" s="1">
        <v>30</v>
      </c>
      <c r="J1829" s="1">
        <v>15</v>
      </c>
      <c r="K1829" s="6">
        <f>ROUNDUP(K911*最重要的表!$J$48,0)</f>
        <v>13166</v>
      </c>
      <c r="L1829" s="6">
        <f>ROUNDUP(L911*最重要的表!$J$48,0)</f>
        <v>1356</v>
      </c>
      <c r="M1829" s="6">
        <f>ROUNDUP(M911*最重要的表!$J$48,0)</f>
        <v>660</v>
      </c>
      <c r="N1829" s="6">
        <f>ROUNDUP(N911*最重要的表!$J$48,0)</f>
        <v>305</v>
      </c>
      <c r="O1829" s="6">
        <f>ROUNDUP(O911*最重要的表!$J$48,0)</f>
        <v>32</v>
      </c>
      <c r="P1829" s="6">
        <f>ROUNDUP(P911*最重要的表!$J$48,0)</f>
        <v>16</v>
      </c>
      <c r="Q1829" s="1">
        <f t="shared" si="188"/>
        <v>37261</v>
      </c>
      <c r="R1829" s="1">
        <f t="shared" si="189"/>
        <v>3884</v>
      </c>
      <c r="S1829" s="1">
        <f t="shared" si="190"/>
        <v>1924</v>
      </c>
      <c r="T1829" s="1">
        <v>10000</v>
      </c>
      <c r="U1829" s="1">
        <v>0</v>
      </c>
      <c r="V1829" s="1">
        <v>1050000</v>
      </c>
    </row>
    <row r="1830" spans="1:22" x14ac:dyDescent="0.25">
      <c r="A1830" s="1">
        <f t="shared" si="187"/>
        <v>61545</v>
      </c>
      <c r="B1830" s="1">
        <v>6</v>
      </c>
      <c r="C1830" s="1" t="s">
        <v>180</v>
      </c>
      <c r="D1830" s="1">
        <v>5</v>
      </c>
      <c r="E1830" s="1" t="s">
        <v>148</v>
      </c>
      <c r="F1830" s="1">
        <v>14</v>
      </c>
      <c r="G1830" s="1">
        <v>2</v>
      </c>
      <c r="H1830" s="1">
        <v>4</v>
      </c>
      <c r="I1830" s="1">
        <v>40</v>
      </c>
      <c r="J1830" s="1">
        <v>35</v>
      </c>
      <c r="K1830" s="6">
        <f>ROUNDUP(K912*最重要的表!$J$48,0)</f>
        <v>14099</v>
      </c>
      <c r="L1830" s="6">
        <f>ROUNDUP(L912*最重要的表!$J$48,0)</f>
        <v>1453</v>
      </c>
      <c r="M1830" s="6">
        <f>ROUNDUP(M912*最重要的表!$J$48,0)</f>
        <v>706</v>
      </c>
      <c r="N1830" s="6">
        <f>ROUNDUP(N912*最重要的表!$J$48,0)</f>
        <v>329</v>
      </c>
      <c r="O1830" s="6">
        <f>ROUNDUP(O912*最重要的表!$J$48,0)</f>
        <v>34</v>
      </c>
      <c r="P1830" s="6">
        <f>ROUNDUP(P912*最重要的表!$J$48,0)</f>
        <v>17</v>
      </c>
      <c r="Q1830" s="1">
        <f t="shared" si="188"/>
        <v>40090</v>
      </c>
      <c r="R1830" s="1">
        <f t="shared" si="189"/>
        <v>4139</v>
      </c>
      <c r="S1830" s="1">
        <f t="shared" si="190"/>
        <v>2049</v>
      </c>
      <c r="T1830" s="1">
        <v>11500</v>
      </c>
      <c r="U1830" s="1">
        <v>0</v>
      </c>
      <c r="V1830" s="1">
        <v>1270000</v>
      </c>
    </row>
    <row r="1831" spans="1:22" x14ac:dyDescent="0.25">
      <c r="A1831" s="1">
        <f t="shared" si="187"/>
        <v>61551</v>
      </c>
      <c r="B1831" s="1">
        <v>6</v>
      </c>
      <c r="C1831" s="1" t="s">
        <v>180</v>
      </c>
      <c r="D1831" s="1">
        <v>5</v>
      </c>
      <c r="E1831" s="1" t="s">
        <v>61</v>
      </c>
      <c r="F1831" s="1">
        <v>15</v>
      </c>
      <c r="G1831" s="1">
        <v>3</v>
      </c>
      <c r="H1831" s="1">
        <v>0</v>
      </c>
      <c r="I1831" s="1">
        <v>40</v>
      </c>
      <c r="J1831" s="1">
        <v>35</v>
      </c>
      <c r="K1831" s="6">
        <f>ROUNDUP(K913*最重要的表!$J$48,0)</f>
        <v>16586</v>
      </c>
      <c r="L1831" s="6">
        <f>ROUNDUP(L913*最重要的表!$J$48,0)</f>
        <v>1709</v>
      </c>
      <c r="M1831" s="6">
        <f>ROUNDUP(M913*最重要的表!$J$48,0)</f>
        <v>830</v>
      </c>
      <c r="N1831" s="6">
        <f>ROUNDUP(N913*最重要的表!$J$48,0)</f>
        <v>367</v>
      </c>
      <c r="O1831" s="6">
        <f>ROUNDUP(O913*最重要的表!$J$48,0)</f>
        <v>38</v>
      </c>
      <c r="P1831" s="6">
        <f>ROUNDUP(P913*最重要的表!$J$48,0)</f>
        <v>20</v>
      </c>
      <c r="Q1831" s="6">
        <f t="shared" si="188"/>
        <v>45579</v>
      </c>
      <c r="R1831" s="7">
        <f t="shared" si="189"/>
        <v>4711</v>
      </c>
      <c r="S1831" s="8">
        <f t="shared" si="190"/>
        <v>2410</v>
      </c>
      <c r="T1831" s="6">
        <v>13500</v>
      </c>
      <c r="U1831" s="7">
        <v>0</v>
      </c>
      <c r="V1831" s="8">
        <v>1500000</v>
      </c>
    </row>
    <row r="1832" spans="1:22" x14ac:dyDescent="0.25">
      <c r="A1832" s="1">
        <f t="shared" si="187"/>
        <v>61552</v>
      </c>
      <c r="B1832" s="1">
        <v>6</v>
      </c>
      <c r="C1832" s="1" t="s">
        <v>180</v>
      </c>
      <c r="D1832" s="1">
        <v>5</v>
      </c>
      <c r="E1832" s="1" t="s">
        <v>296</v>
      </c>
      <c r="F1832" s="1">
        <v>16</v>
      </c>
      <c r="G1832" s="1">
        <v>3</v>
      </c>
      <c r="H1832" s="1">
        <v>1</v>
      </c>
      <c r="I1832" s="1">
        <v>40</v>
      </c>
      <c r="J1832" s="1">
        <v>35</v>
      </c>
      <c r="K1832" s="6">
        <f>ROUNDUP(K914*最重要的表!$J$48,0)</f>
        <v>17342</v>
      </c>
      <c r="L1832" s="6">
        <f>ROUNDUP(L914*最重要的表!$J$48,0)</f>
        <v>1787</v>
      </c>
      <c r="M1832" s="6">
        <f>ROUNDUP(M914*最重要的表!$J$48,0)</f>
        <v>868</v>
      </c>
      <c r="N1832" s="6">
        <f>ROUNDUP(N914*最重要的表!$J$48,0)</f>
        <v>392</v>
      </c>
      <c r="O1832" s="6">
        <f>ROUNDUP(O914*最重要的表!$J$48,0)</f>
        <v>41</v>
      </c>
      <c r="P1832" s="6">
        <f>ROUNDUP(P914*最重要的表!$J$48,0)</f>
        <v>21</v>
      </c>
      <c r="Q1832" s="1">
        <f t="shared" si="188"/>
        <v>48310</v>
      </c>
      <c r="R1832" s="1">
        <f t="shared" si="189"/>
        <v>5026</v>
      </c>
      <c r="S1832" s="1">
        <f t="shared" si="190"/>
        <v>2527</v>
      </c>
      <c r="T1832" s="1">
        <v>15000</v>
      </c>
      <c r="U1832" s="1">
        <v>0</v>
      </c>
      <c r="V1832" s="1">
        <v>1760000</v>
      </c>
    </row>
    <row r="1833" spans="1:22" x14ac:dyDescent="0.25">
      <c r="A1833" s="1">
        <f t="shared" si="187"/>
        <v>61553</v>
      </c>
      <c r="B1833" s="1">
        <v>6</v>
      </c>
      <c r="C1833" s="1" t="s">
        <v>180</v>
      </c>
      <c r="D1833" s="1">
        <v>5</v>
      </c>
      <c r="E1833" s="1" t="s">
        <v>297</v>
      </c>
      <c r="F1833" s="1">
        <v>17</v>
      </c>
      <c r="G1833" s="1">
        <v>3</v>
      </c>
      <c r="H1833" s="1">
        <v>2</v>
      </c>
      <c r="I1833" s="1">
        <v>40</v>
      </c>
      <c r="J1833" s="1">
        <v>35</v>
      </c>
      <c r="K1833" s="6">
        <f>ROUNDUP(K915*最重要的表!$J$48,0)</f>
        <v>18100</v>
      </c>
      <c r="L1833" s="6">
        <f>ROUNDUP(L915*最重要的表!$J$48,0)</f>
        <v>1865</v>
      </c>
      <c r="M1833" s="6">
        <f>ROUNDUP(M915*最重要的表!$J$48,0)</f>
        <v>907</v>
      </c>
      <c r="N1833" s="6">
        <f>ROUNDUP(N915*最重要的表!$J$48,0)</f>
        <v>418</v>
      </c>
      <c r="O1833" s="6">
        <f>ROUNDUP(O915*最重要的表!$J$48,0)</f>
        <v>43</v>
      </c>
      <c r="P1833" s="6">
        <f>ROUNDUP(P915*最重要的表!$J$48,0)</f>
        <v>23</v>
      </c>
      <c r="Q1833" s="1">
        <f t="shared" si="188"/>
        <v>51122</v>
      </c>
      <c r="R1833" s="1">
        <f t="shared" si="189"/>
        <v>5262</v>
      </c>
      <c r="S1833" s="1">
        <f t="shared" si="190"/>
        <v>2724</v>
      </c>
      <c r="T1833" s="1">
        <v>17000</v>
      </c>
      <c r="U1833" s="1">
        <v>0</v>
      </c>
      <c r="V1833" s="1">
        <v>2000000</v>
      </c>
    </row>
    <row r="1834" spans="1:22" x14ac:dyDescent="0.25">
      <c r="A1834" s="1">
        <f t="shared" si="187"/>
        <v>61554</v>
      </c>
      <c r="B1834" s="1">
        <v>6</v>
      </c>
      <c r="C1834" s="1" t="s">
        <v>180</v>
      </c>
      <c r="D1834" s="1">
        <v>5</v>
      </c>
      <c r="E1834" s="1" t="s">
        <v>298</v>
      </c>
      <c r="F1834" s="1">
        <v>18</v>
      </c>
      <c r="G1834" s="1">
        <v>3</v>
      </c>
      <c r="H1834" s="1">
        <v>3</v>
      </c>
      <c r="I1834" s="1">
        <v>40</v>
      </c>
      <c r="J1834" s="1">
        <v>35</v>
      </c>
      <c r="K1834" s="6">
        <f>ROUNDUP(K916*最重要的表!$J$48,0)</f>
        <v>18857</v>
      </c>
      <c r="L1834" s="6">
        <f>ROUNDUP(L916*最重要的表!$J$48,0)</f>
        <v>1943</v>
      </c>
      <c r="M1834" s="6">
        <f>ROUNDUP(M916*最重要的表!$J$48,0)</f>
        <v>944</v>
      </c>
      <c r="N1834" s="6">
        <f>ROUNDUP(N916*最重要的表!$J$48,0)</f>
        <v>442</v>
      </c>
      <c r="O1834" s="6">
        <f>ROUNDUP(O916*最重要的表!$J$48,0)</f>
        <v>46</v>
      </c>
      <c r="P1834" s="6">
        <f>ROUNDUP(P916*最重要的表!$J$48,0)</f>
        <v>23</v>
      </c>
      <c r="Q1834" s="1">
        <f t="shared" si="188"/>
        <v>53775</v>
      </c>
      <c r="R1834" s="1">
        <f t="shared" si="189"/>
        <v>5577</v>
      </c>
      <c r="S1834" s="1">
        <f t="shared" si="190"/>
        <v>2761</v>
      </c>
      <c r="T1834" s="1">
        <v>18500</v>
      </c>
      <c r="U1834" s="1">
        <v>0</v>
      </c>
      <c r="V1834" s="1">
        <v>2300000</v>
      </c>
    </row>
    <row r="1835" spans="1:22" x14ac:dyDescent="0.25">
      <c r="A1835" s="1">
        <f t="shared" si="187"/>
        <v>61555</v>
      </c>
      <c r="B1835" s="1">
        <v>6</v>
      </c>
      <c r="C1835" s="1" t="s">
        <v>180</v>
      </c>
      <c r="D1835" s="1">
        <v>5</v>
      </c>
      <c r="E1835" s="1" t="s">
        <v>299</v>
      </c>
      <c r="F1835" s="1">
        <v>19</v>
      </c>
      <c r="G1835" s="1">
        <v>3</v>
      </c>
      <c r="H1835" s="1">
        <v>4</v>
      </c>
      <c r="I1835" s="1">
        <v>50</v>
      </c>
      <c r="J1835" s="1">
        <v>45</v>
      </c>
      <c r="K1835" s="6">
        <f>ROUNDUP(K917*最重要的表!$J$48,0)</f>
        <v>19615</v>
      </c>
      <c r="L1835" s="6">
        <f>ROUNDUP(L917*最重要的表!$J$48,0)</f>
        <v>2021</v>
      </c>
      <c r="M1835" s="6">
        <f>ROUNDUP(M917*最重要的表!$J$48,0)</f>
        <v>982</v>
      </c>
      <c r="N1835" s="6">
        <f>ROUNDUP(N917*最重要的表!$J$48,0)</f>
        <v>468</v>
      </c>
      <c r="O1835" s="6">
        <f>ROUNDUP(O917*最重要的表!$J$48,0)</f>
        <v>49</v>
      </c>
      <c r="P1835" s="6">
        <f>ROUNDUP(P917*最重要的表!$J$48,0)</f>
        <v>24</v>
      </c>
      <c r="Q1835" s="1">
        <f t="shared" si="188"/>
        <v>56587</v>
      </c>
      <c r="R1835" s="1">
        <f t="shared" si="189"/>
        <v>5892</v>
      </c>
      <c r="S1835" s="1">
        <f t="shared" si="190"/>
        <v>2878</v>
      </c>
      <c r="T1835" s="1">
        <v>21000</v>
      </c>
      <c r="U1835" s="1">
        <v>0</v>
      </c>
      <c r="V1835" s="1">
        <v>2600000</v>
      </c>
    </row>
    <row r="1836" spans="1:22" x14ac:dyDescent="0.25">
      <c r="A1836" s="1">
        <f t="shared" si="187"/>
        <v>61561</v>
      </c>
      <c r="B1836" s="1">
        <v>6</v>
      </c>
      <c r="C1836" s="1" t="s">
        <v>180</v>
      </c>
      <c r="D1836" s="1">
        <v>5</v>
      </c>
      <c r="E1836" s="1" t="s">
        <v>300</v>
      </c>
      <c r="F1836" s="1">
        <v>20</v>
      </c>
      <c r="G1836" s="1">
        <v>4</v>
      </c>
      <c r="H1836" s="1">
        <v>0</v>
      </c>
      <c r="I1836" s="1">
        <v>50</v>
      </c>
      <c r="J1836" s="1">
        <v>45</v>
      </c>
      <c r="K1836" s="6">
        <f>ROUNDUP(K918*最重要的表!$J$48,0)</f>
        <v>21571</v>
      </c>
      <c r="L1836" s="6">
        <f>ROUNDUP(L918*最重要的表!$J$48,0)</f>
        <v>2222</v>
      </c>
      <c r="M1836" s="6">
        <f>ROUNDUP(M918*最重要的表!$J$48,0)</f>
        <v>1079</v>
      </c>
      <c r="N1836" s="6">
        <f>ROUNDUP(N918*最重要的表!$J$48,0)</f>
        <v>480</v>
      </c>
      <c r="O1836" s="6">
        <f>ROUNDUP(O918*最重要的表!$J$48,0)</f>
        <v>50</v>
      </c>
      <c r="P1836" s="6">
        <f>ROUNDUP(P918*最重要的表!$J$48,0)</f>
        <v>25</v>
      </c>
      <c r="Q1836" s="6">
        <f t="shared" si="188"/>
        <v>59491</v>
      </c>
      <c r="R1836" s="7">
        <f t="shared" si="189"/>
        <v>6172</v>
      </c>
      <c r="S1836" s="8">
        <f t="shared" si="190"/>
        <v>3054</v>
      </c>
      <c r="T1836" s="6">
        <v>23500</v>
      </c>
      <c r="U1836" s="7">
        <v>0</v>
      </c>
      <c r="V1836" s="8">
        <v>2900000</v>
      </c>
    </row>
    <row r="1837" spans="1:22" x14ac:dyDescent="0.25">
      <c r="A1837" s="1">
        <f t="shared" si="187"/>
        <v>61562</v>
      </c>
      <c r="B1837" s="1">
        <v>6</v>
      </c>
      <c r="C1837" s="1" t="s">
        <v>180</v>
      </c>
      <c r="D1837" s="1">
        <v>5</v>
      </c>
      <c r="E1837" s="1" t="s">
        <v>301</v>
      </c>
      <c r="F1837" s="1">
        <v>21</v>
      </c>
      <c r="G1837" s="1">
        <v>4</v>
      </c>
      <c r="H1837" s="1">
        <v>1</v>
      </c>
      <c r="I1837" s="1">
        <v>50</v>
      </c>
      <c r="J1837" s="1">
        <v>45</v>
      </c>
      <c r="K1837" s="6">
        <f>ROUNDUP(K919*最重要的表!$J$48,0)</f>
        <v>22542</v>
      </c>
      <c r="L1837" s="6">
        <f>ROUNDUP(L919*最重要的表!$J$48,0)</f>
        <v>2322</v>
      </c>
      <c r="M1837" s="6">
        <f>ROUNDUP(M919*最重要的表!$J$48,0)</f>
        <v>1128</v>
      </c>
      <c r="N1837" s="6">
        <f>ROUNDUP(N919*最重要的表!$J$48,0)</f>
        <v>506</v>
      </c>
      <c r="O1837" s="6">
        <f>ROUNDUP(O919*最重要的表!$J$48,0)</f>
        <v>52</v>
      </c>
      <c r="P1837" s="6">
        <f>ROUNDUP(P919*最重要的表!$J$48,0)</f>
        <v>26</v>
      </c>
      <c r="Q1837" s="1">
        <f t="shared" si="188"/>
        <v>62516</v>
      </c>
      <c r="R1837" s="1">
        <f t="shared" si="189"/>
        <v>6430</v>
      </c>
      <c r="S1837" s="1">
        <f t="shared" si="190"/>
        <v>3182</v>
      </c>
      <c r="T1837" s="1">
        <v>26000</v>
      </c>
      <c r="U1837" s="1">
        <v>0</v>
      </c>
      <c r="V1837" s="1">
        <v>3200000</v>
      </c>
    </row>
    <row r="1838" spans="1:22" x14ac:dyDescent="0.25">
      <c r="A1838" s="1">
        <f t="shared" si="187"/>
        <v>61563</v>
      </c>
      <c r="B1838" s="1">
        <v>6</v>
      </c>
      <c r="C1838" s="1" t="s">
        <v>180</v>
      </c>
      <c r="D1838" s="1">
        <v>5</v>
      </c>
      <c r="E1838" s="1" t="s">
        <v>302</v>
      </c>
      <c r="F1838" s="1">
        <v>22</v>
      </c>
      <c r="G1838" s="1">
        <v>4</v>
      </c>
      <c r="H1838" s="1">
        <v>2</v>
      </c>
      <c r="I1838" s="1">
        <v>50</v>
      </c>
      <c r="J1838" s="1">
        <v>45</v>
      </c>
      <c r="K1838" s="6">
        <f>ROUNDUP(K920*最重要的表!$J$48,0)</f>
        <v>23515</v>
      </c>
      <c r="L1838" s="6">
        <f>ROUNDUP(L920*最重要的表!$J$48,0)</f>
        <v>2422</v>
      </c>
      <c r="M1838" s="6">
        <f>ROUNDUP(M920*最重要的表!$J$48,0)</f>
        <v>1177</v>
      </c>
      <c r="N1838" s="6">
        <f>ROUNDUP(N920*最重要的表!$J$48,0)</f>
        <v>531</v>
      </c>
      <c r="O1838" s="6">
        <f>ROUNDUP(O920*最重要的表!$J$48,0)</f>
        <v>55</v>
      </c>
      <c r="P1838" s="6">
        <f>ROUNDUP(P920*最重要的表!$J$48,0)</f>
        <v>28</v>
      </c>
      <c r="Q1838" s="1">
        <f t="shared" si="188"/>
        <v>65464</v>
      </c>
      <c r="R1838" s="1">
        <f t="shared" si="189"/>
        <v>6767</v>
      </c>
      <c r="S1838" s="1">
        <f t="shared" si="190"/>
        <v>3389</v>
      </c>
      <c r="T1838" s="1">
        <v>28500</v>
      </c>
      <c r="U1838" s="1">
        <v>0</v>
      </c>
      <c r="V1838" s="1">
        <v>3600000</v>
      </c>
    </row>
    <row r="1839" spans="1:22" x14ac:dyDescent="0.25">
      <c r="A1839" s="1">
        <f t="shared" si="187"/>
        <v>61564</v>
      </c>
      <c r="B1839" s="1">
        <v>6</v>
      </c>
      <c r="C1839" s="1" t="s">
        <v>180</v>
      </c>
      <c r="D1839" s="1">
        <v>5</v>
      </c>
      <c r="E1839" s="1" t="s">
        <v>303</v>
      </c>
      <c r="F1839" s="1">
        <v>23</v>
      </c>
      <c r="G1839" s="1">
        <v>4</v>
      </c>
      <c r="H1839" s="1">
        <v>3</v>
      </c>
      <c r="I1839" s="1">
        <v>50</v>
      </c>
      <c r="J1839" s="1">
        <v>45</v>
      </c>
      <c r="K1839" s="6">
        <f>ROUNDUP(K921*最重要的表!$J$48,0)</f>
        <v>24486</v>
      </c>
      <c r="L1839" s="6">
        <f>ROUNDUP(L921*最重要的表!$J$48,0)</f>
        <v>2522</v>
      </c>
      <c r="M1839" s="6">
        <f>ROUNDUP(M921*最重要的表!$J$48,0)</f>
        <v>1225</v>
      </c>
      <c r="N1839" s="6">
        <f>ROUNDUP(N921*最重要的表!$J$48,0)</f>
        <v>557</v>
      </c>
      <c r="O1839" s="6">
        <f>ROUNDUP(O921*最重要的表!$J$48,0)</f>
        <v>58</v>
      </c>
      <c r="P1839" s="6">
        <f>ROUNDUP(P921*最重要的表!$J$48,0)</f>
        <v>29</v>
      </c>
      <c r="Q1839" s="1">
        <f t="shared" si="188"/>
        <v>68489</v>
      </c>
      <c r="R1839" s="1">
        <f t="shared" si="189"/>
        <v>7104</v>
      </c>
      <c r="S1839" s="1">
        <f t="shared" si="190"/>
        <v>3516</v>
      </c>
      <c r="T1839" s="1">
        <v>31000</v>
      </c>
      <c r="U1839" s="1">
        <v>0</v>
      </c>
      <c r="V1839" s="1">
        <v>4000000</v>
      </c>
    </row>
    <row r="1840" spans="1:22" x14ac:dyDescent="0.25">
      <c r="A1840" s="1">
        <f t="shared" si="187"/>
        <v>61565</v>
      </c>
      <c r="B1840" s="1">
        <v>6</v>
      </c>
      <c r="C1840" s="1" t="s">
        <v>180</v>
      </c>
      <c r="D1840" s="1">
        <v>5</v>
      </c>
      <c r="E1840" s="1" t="s">
        <v>304</v>
      </c>
      <c r="F1840" s="1">
        <v>24</v>
      </c>
      <c r="G1840" s="1">
        <v>4</v>
      </c>
      <c r="H1840" s="1">
        <v>4</v>
      </c>
      <c r="I1840" s="1">
        <v>60</v>
      </c>
      <c r="J1840" s="1">
        <v>55</v>
      </c>
      <c r="K1840" s="6">
        <f>ROUNDUP(K922*最重要的表!$J$48,0)</f>
        <v>25458</v>
      </c>
      <c r="L1840" s="6">
        <f>ROUNDUP(L922*最重要的表!$J$48,0)</f>
        <v>2623</v>
      </c>
      <c r="M1840" s="6">
        <f>ROUNDUP(M922*最重要的表!$J$48,0)</f>
        <v>1274</v>
      </c>
      <c r="N1840" s="6">
        <f>ROUNDUP(N922*最重要的表!$J$48,0)</f>
        <v>582</v>
      </c>
      <c r="O1840" s="6">
        <f>ROUNDUP(O922*最重要的表!$J$48,0)</f>
        <v>60</v>
      </c>
      <c r="P1840" s="6">
        <f>ROUNDUP(P922*最重要的表!$J$48,0)</f>
        <v>30</v>
      </c>
      <c r="Q1840" s="1">
        <f t="shared" si="188"/>
        <v>71436</v>
      </c>
      <c r="R1840" s="1">
        <f t="shared" si="189"/>
        <v>7363</v>
      </c>
      <c r="S1840" s="1">
        <f t="shared" si="190"/>
        <v>3644</v>
      </c>
      <c r="T1840" s="1">
        <v>33500</v>
      </c>
      <c r="U1840" s="1">
        <v>0</v>
      </c>
      <c r="V1840" s="1">
        <v>4400000</v>
      </c>
    </row>
    <row r="1841" spans="1:22" x14ac:dyDescent="0.25">
      <c r="A1841" s="1">
        <f t="shared" si="187"/>
        <v>61571</v>
      </c>
      <c r="B1841" s="1">
        <v>6</v>
      </c>
      <c r="C1841" s="1" t="s">
        <v>180</v>
      </c>
      <c r="D1841" s="1">
        <v>5</v>
      </c>
      <c r="E1841" s="1" t="s">
        <v>305</v>
      </c>
      <c r="F1841" s="1">
        <v>25</v>
      </c>
      <c r="G1841" s="1">
        <v>5</v>
      </c>
      <c r="H1841" s="1">
        <v>0</v>
      </c>
      <c r="I1841" s="1">
        <v>60</v>
      </c>
      <c r="J1841" s="1">
        <v>55</v>
      </c>
      <c r="K1841" s="6">
        <f>ROUNDUP(K923*最重要的表!$J$48,0)</f>
        <v>28045</v>
      </c>
      <c r="L1841" s="6">
        <f>ROUNDUP(L923*最重要的表!$J$48,0)</f>
        <v>2889</v>
      </c>
      <c r="M1841" s="6">
        <f>ROUNDUP(M923*最重要的表!$J$48,0)</f>
        <v>1403</v>
      </c>
      <c r="N1841" s="6">
        <f>ROUNDUP(N923*最重要的表!$J$48,0)</f>
        <v>632</v>
      </c>
      <c r="O1841" s="6">
        <f>ROUNDUP(O923*最重要的表!$J$48,0)</f>
        <v>65</v>
      </c>
      <c r="P1841" s="6">
        <f>ROUNDUP(P923*最重要的表!$J$48,0)</f>
        <v>33</v>
      </c>
      <c r="Q1841" s="6">
        <f t="shared" si="188"/>
        <v>77973</v>
      </c>
      <c r="R1841" s="7">
        <f t="shared" si="189"/>
        <v>8024</v>
      </c>
      <c r="S1841" s="8">
        <f t="shared" si="190"/>
        <v>4010</v>
      </c>
      <c r="T1841" s="6">
        <v>36000</v>
      </c>
      <c r="U1841" s="7">
        <v>0</v>
      </c>
      <c r="V1841" s="8">
        <v>4800000</v>
      </c>
    </row>
    <row r="1842" spans="1:22" x14ac:dyDescent="0.25">
      <c r="A1842" s="1">
        <f t="shared" si="187"/>
        <v>61572</v>
      </c>
      <c r="B1842" s="1">
        <v>6</v>
      </c>
      <c r="C1842" s="1" t="s">
        <v>180</v>
      </c>
      <c r="D1842" s="1">
        <v>5</v>
      </c>
      <c r="E1842" s="1" t="s">
        <v>306</v>
      </c>
      <c r="F1842" s="1">
        <v>26</v>
      </c>
      <c r="G1842" s="1">
        <v>5</v>
      </c>
      <c r="H1842" s="1">
        <v>1</v>
      </c>
      <c r="I1842" s="1">
        <v>60</v>
      </c>
      <c r="J1842" s="1">
        <v>55</v>
      </c>
      <c r="K1842" s="6">
        <f>ROUNDUP(K924*最重要的表!$J$48,0)</f>
        <v>29321</v>
      </c>
      <c r="L1842" s="6">
        <f>ROUNDUP(L924*最重要的表!$J$48,0)</f>
        <v>3020</v>
      </c>
      <c r="M1842" s="6">
        <f>ROUNDUP(M924*最重要的表!$J$48,0)</f>
        <v>1467</v>
      </c>
      <c r="N1842" s="6">
        <f>ROUNDUP(N924*最重要的表!$J$48,0)</f>
        <v>670</v>
      </c>
      <c r="O1842" s="6">
        <f>ROUNDUP(O924*最重要的表!$J$48,0)</f>
        <v>69</v>
      </c>
      <c r="P1842" s="6">
        <f>ROUNDUP(P924*最重要的表!$J$48,0)</f>
        <v>34</v>
      </c>
      <c r="Q1842" s="1">
        <f t="shared" si="188"/>
        <v>82251</v>
      </c>
      <c r="R1842" s="1">
        <f t="shared" si="189"/>
        <v>8471</v>
      </c>
      <c r="S1842" s="1">
        <f t="shared" si="190"/>
        <v>4153</v>
      </c>
      <c r="T1842" s="1">
        <v>39000</v>
      </c>
      <c r="U1842" s="1">
        <v>0</v>
      </c>
      <c r="V1842" s="1">
        <v>5200000</v>
      </c>
    </row>
    <row r="1843" spans="1:22" x14ac:dyDescent="0.25">
      <c r="A1843" s="1">
        <f t="shared" si="187"/>
        <v>61573</v>
      </c>
      <c r="B1843" s="1">
        <v>6</v>
      </c>
      <c r="C1843" s="1" t="s">
        <v>180</v>
      </c>
      <c r="D1843" s="1">
        <v>5</v>
      </c>
      <c r="E1843" s="1" t="s">
        <v>307</v>
      </c>
      <c r="F1843" s="1">
        <v>27</v>
      </c>
      <c r="G1843" s="1">
        <v>5</v>
      </c>
      <c r="H1843" s="1">
        <v>2</v>
      </c>
      <c r="I1843" s="1">
        <v>60</v>
      </c>
      <c r="J1843" s="1">
        <v>55</v>
      </c>
      <c r="K1843" s="6">
        <f>ROUNDUP(K925*最重要的表!$J$48,0)</f>
        <v>30595</v>
      </c>
      <c r="L1843" s="6">
        <f>ROUNDUP(L925*最重要的表!$J$48,0)</f>
        <v>3152</v>
      </c>
      <c r="M1843" s="6">
        <f>ROUNDUP(M925*最重要的表!$J$48,0)</f>
        <v>1531</v>
      </c>
      <c r="N1843" s="6">
        <f>ROUNDUP(N925*最重要的表!$J$48,0)</f>
        <v>708</v>
      </c>
      <c r="O1843" s="6">
        <f>ROUNDUP(O925*最重要的表!$J$48,0)</f>
        <v>73</v>
      </c>
      <c r="P1843" s="6">
        <f>ROUNDUP(P925*最重要的表!$J$48,0)</f>
        <v>37</v>
      </c>
      <c r="Q1843" s="1">
        <f t="shared" si="188"/>
        <v>86527</v>
      </c>
      <c r="R1843" s="1">
        <f t="shared" si="189"/>
        <v>8919</v>
      </c>
      <c r="S1843" s="1">
        <f t="shared" si="190"/>
        <v>4454</v>
      </c>
      <c r="T1843" s="1">
        <v>42000</v>
      </c>
      <c r="U1843" s="1">
        <v>0</v>
      </c>
      <c r="V1843" s="1">
        <v>5600000</v>
      </c>
    </row>
    <row r="1844" spans="1:22" x14ac:dyDescent="0.25">
      <c r="A1844" s="1">
        <f t="shared" si="187"/>
        <v>61574</v>
      </c>
      <c r="B1844" s="1">
        <v>6</v>
      </c>
      <c r="C1844" s="1" t="s">
        <v>180</v>
      </c>
      <c r="D1844" s="1">
        <v>5</v>
      </c>
      <c r="E1844" s="1" t="s">
        <v>308</v>
      </c>
      <c r="F1844" s="1">
        <v>28</v>
      </c>
      <c r="G1844" s="1">
        <v>5</v>
      </c>
      <c r="H1844" s="1">
        <v>3</v>
      </c>
      <c r="I1844" s="1">
        <v>60</v>
      </c>
      <c r="J1844" s="1">
        <v>55</v>
      </c>
      <c r="K1844" s="6">
        <f>ROUNDUP(K926*最重要的表!$J$48,0)</f>
        <v>31870</v>
      </c>
      <c r="L1844" s="6">
        <f>ROUNDUP(L926*最重要的表!$J$48,0)</f>
        <v>3283</v>
      </c>
      <c r="M1844" s="6">
        <f>ROUNDUP(M926*最重要的表!$J$48,0)</f>
        <v>1594</v>
      </c>
      <c r="N1844" s="6">
        <f>ROUNDUP(N926*最重要的表!$J$48,0)</f>
        <v>745</v>
      </c>
      <c r="O1844" s="6">
        <f>ROUNDUP(O926*最重要的表!$J$48,0)</f>
        <v>77</v>
      </c>
      <c r="P1844" s="6">
        <f>ROUNDUP(P926*最重要的表!$J$48,0)</f>
        <v>38</v>
      </c>
      <c r="Q1844" s="1">
        <f t="shared" si="188"/>
        <v>90725</v>
      </c>
      <c r="R1844" s="1">
        <f t="shared" si="189"/>
        <v>9366</v>
      </c>
      <c r="S1844" s="1">
        <f t="shared" si="190"/>
        <v>4596</v>
      </c>
      <c r="T1844" s="1">
        <v>45000</v>
      </c>
      <c r="U1844" s="1">
        <v>0</v>
      </c>
      <c r="V1844" s="1">
        <v>6000000</v>
      </c>
    </row>
    <row r="1845" spans="1:22" x14ac:dyDescent="0.25">
      <c r="A1845" s="1">
        <f t="shared" si="187"/>
        <v>61575</v>
      </c>
      <c r="B1845" s="1">
        <v>6</v>
      </c>
      <c r="C1845" s="1" t="s">
        <v>180</v>
      </c>
      <c r="D1845" s="1">
        <v>5</v>
      </c>
      <c r="E1845" s="1" t="s">
        <v>309</v>
      </c>
      <c r="F1845" s="1">
        <v>29</v>
      </c>
      <c r="G1845" s="1">
        <v>5</v>
      </c>
      <c r="H1845" s="1">
        <v>4</v>
      </c>
      <c r="I1845" s="1">
        <v>70</v>
      </c>
      <c r="J1845" s="1">
        <v>65</v>
      </c>
      <c r="K1845" s="6">
        <f>ROUNDUP(K927*最重要的表!$J$48,0)</f>
        <v>33145</v>
      </c>
      <c r="L1845" s="6">
        <f>ROUNDUP(L927*最重要的表!$J$48,0)</f>
        <v>3414</v>
      </c>
      <c r="M1845" s="6">
        <f>ROUNDUP(M927*最重要的表!$J$48,0)</f>
        <v>1658</v>
      </c>
      <c r="N1845" s="6">
        <f>ROUNDUP(N927*最重要的表!$J$48,0)</f>
        <v>783</v>
      </c>
      <c r="O1845" s="6">
        <f>ROUNDUP(O927*最重要的表!$J$48,0)</f>
        <v>81</v>
      </c>
      <c r="P1845" s="6">
        <f>ROUNDUP(P927*最重要的表!$J$48,0)</f>
        <v>41</v>
      </c>
      <c r="Q1845" s="1">
        <f t="shared" si="188"/>
        <v>95002</v>
      </c>
      <c r="R1845" s="1">
        <f t="shared" si="189"/>
        <v>9813</v>
      </c>
      <c r="S1845" s="1">
        <f t="shared" si="190"/>
        <v>4897</v>
      </c>
      <c r="T1845" s="1">
        <v>48000</v>
      </c>
      <c r="U1845" s="1">
        <v>0</v>
      </c>
      <c r="V1845" s="1">
        <v>6400000</v>
      </c>
    </row>
    <row r="1846" spans="1:22" x14ac:dyDescent="0.25">
      <c r="A1846" s="1">
        <f t="shared" si="187"/>
        <v>61581</v>
      </c>
      <c r="B1846" s="1">
        <v>6</v>
      </c>
      <c r="C1846" s="1" t="s">
        <v>180</v>
      </c>
      <c r="D1846" s="1">
        <v>5</v>
      </c>
      <c r="E1846" s="22" t="s">
        <v>388</v>
      </c>
      <c r="F1846" s="1">
        <v>30</v>
      </c>
      <c r="G1846" s="1">
        <v>6</v>
      </c>
      <c r="H1846" s="1">
        <v>0</v>
      </c>
      <c r="I1846" s="1">
        <v>70</v>
      </c>
      <c r="J1846" s="1">
        <v>65</v>
      </c>
      <c r="K1846" s="6">
        <f>ROUNDUP(K928*最重要的表!$J$48,0)</f>
        <v>36464</v>
      </c>
      <c r="L1846" s="6">
        <f>ROUNDUP(L928*最重要的表!$J$48,0)</f>
        <v>3756</v>
      </c>
      <c r="M1846" s="6">
        <f>ROUNDUP(M928*最重要的表!$J$48,0)</f>
        <v>1824</v>
      </c>
      <c r="N1846" s="6">
        <f>ROUNDUP(N928*最重要的表!$J$48,0)</f>
        <v>822</v>
      </c>
      <c r="O1846" s="6">
        <f>ROUNDUP(O928*最重要的表!$J$48,0)</f>
        <v>85</v>
      </c>
      <c r="P1846" s="6">
        <f>ROUNDUP(P928*最重要的表!$J$48,0)</f>
        <v>42</v>
      </c>
      <c r="Q1846" s="6">
        <f t="shared" si="188"/>
        <v>101402</v>
      </c>
      <c r="R1846" s="7">
        <f t="shared" si="189"/>
        <v>10471</v>
      </c>
      <c r="S1846" s="8">
        <f t="shared" si="190"/>
        <v>5142</v>
      </c>
      <c r="T1846" s="1">
        <v>51000</v>
      </c>
      <c r="U1846" s="1">
        <v>0</v>
      </c>
      <c r="V1846" s="8">
        <v>6800000</v>
      </c>
    </row>
    <row r="1847" spans="1:22" x14ac:dyDescent="0.25">
      <c r="A1847" s="1">
        <f t="shared" si="187"/>
        <v>61582</v>
      </c>
      <c r="B1847" s="1">
        <v>6</v>
      </c>
      <c r="C1847" s="1" t="s">
        <v>180</v>
      </c>
      <c r="D1847" s="1">
        <v>5</v>
      </c>
      <c r="E1847" s="1" t="s">
        <v>311</v>
      </c>
      <c r="F1847" s="1">
        <v>31</v>
      </c>
      <c r="G1847" s="1">
        <v>6</v>
      </c>
      <c r="H1847" s="1">
        <v>1</v>
      </c>
      <c r="I1847" s="1">
        <v>70</v>
      </c>
      <c r="J1847" s="1">
        <v>65</v>
      </c>
      <c r="K1847" s="6">
        <f>ROUNDUP(K929*最重要的表!$J$48,0)</f>
        <v>38118</v>
      </c>
      <c r="L1847" s="6">
        <f>ROUNDUP(L929*最重要的表!$J$48,0)</f>
        <v>3926</v>
      </c>
      <c r="M1847" s="6">
        <f>ROUNDUP(M929*最重要的表!$J$48,0)</f>
        <v>1908</v>
      </c>
      <c r="N1847" s="6">
        <f>ROUNDUP(N929*最重要的表!$J$48,0)</f>
        <v>860</v>
      </c>
      <c r="O1847" s="6">
        <f>ROUNDUP(O929*最重要的表!$J$48,0)</f>
        <v>89</v>
      </c>
      <c r="P1847" s="6">
        <f>ROUNDUP(P929*最重要的表!$J$48,0)</f>
        <v>45</v>
      </c>
      <c r="Q1847" s="1">
        <f t="shared" si="188"/>
        <v>106058</v>
      </c>
      <c r="R1847" s="1">
        <f t="shared" si="189"/>
        <v>10957</v>
      </c>
      <c r="S1847" s="1">
        <f t="shared" si="190"/>
        <v>5463</v>
      </c>
      <c r="T1847" s="1">
        <v>54000</v>
      </c>
      <c r="U1847" s="1">
        <v>0</v>
      </c>
      <c r="V1847" s="1">
        <v>7200000</v>
      </c>
    </row>
    <row r="1848" spans="1:22" x14ac:dyDescent="0.25">
      <c r="A1848" s="1">
        <f t="shared" si="187"/>
        <v>61583</v>
      </c>
      <c r="B1848" s="1">
        <v>6</v>
      </c>
      <c r="C1848" s="1" t="s">
        <v>180</v>
      </c>
      <c r="D1848" s="1">
        <v>5</v>
      </c>
      <c r="E1848" s="1" t="s">
        <v>312</v>
      </c>
      <c r="F1848" s="1">
        <v>32</v>
      </c>
      <c r="G1848" s="1">
        <v>6</v>
      </c>
      <c r="H1848" s="1">
        <v>2</v>
      </c>
      <c r="I1848" s="1">
        <v>70</v>
      </c>
      <c r="J1848" s="1">
        <v>65</v>
      </c>
      <c r="K1848" s="6">
        <f>ROUNDUP(K930*最重要的表!$J$48,0)</f>
        <v>39771</v>
      </c>
      <c r="L1848" s="6">
        <f>ROUNDUP(L930*最重要的表!$J$48,0)</f>
        <v>4097</v>
      </c>
      <c r="M1848" s="6">
        <f>ROUNDUP(M930*最重要的表!$J$48,0)</f>
        <v>1989</v>
      </c>
      <c r="N1848" s="6">
        <f>ROUNDUP(N930*最重要的表!$J$48,0)</f>
        <v>897</v>
      </c>
      <c r="O1848" s="6">
        <f>ROUNDUP(O930*最重要的表!$J$48,0)</f>
        <v>93</v>
      </c>
      <c r="P1848" s="6">
        <f>ROUNDUP(P930*最重要的表!$J$48,0)</f>
        <v>46</v>
      </c>
      <c r="Q1848" s="1">
        <f t="shared" si="188"/>
        <v>110634</v>
      </c>
      <c r="R1848" s="1">
        <f t="shared" si="189"/>
        <v>11444</v>
      </c>
      <c r="S1848" s="1">
        <f t="shared" si="190"/>
        <v>5623</v>
      </c>
      <c r="T1848" s="1">
        <v>57000</v>
      </c>
      <c r="U1848" s="1">
        <v>0</v>
      </c>
      <c r="V1848" s="1">
        <v>7600000</v>
      </c>
    </row>
    <row r="1849" spans="1:22" x14ac:dyDescent="0.25">
      <c r="A1849" s="1">
        <f t="shared" si="187"/>
        <v>61584</v>
      </c>
      <c r="B1849" s="1">
        <v>6</v>
      </c>
      <c r="C1849" s="1" t="s">
        <v>180</v>
      </c>
      <c r="D1849" s="1">
        <v>5</v>
      </c>
      <c r="E1849" s="1" t="s">
        <v>313</v>
      </c>
      <c r="F1849" s="1">
        <v>33</v>
      </c>
      <c r="G1849" s="1">
        <v>6</v>
      </c>
      <c r="H1849" s="1">
        <v>3</v>
      </c>
      <c r="I1849" s="1">
        <v>70</v>
      </c>
      <c r="J1849" s="1">
        <v>65</v>
      </c>
      <c r="K1849" s="6">
        <f>ROUNDUP(K931*最重要的表!$J$48,0)</f>
        <v>41425</v>
      </c>
      <c r="L1849" s="6">
        <f>ROUNDUP(L931*最重要的表!$J$48,0)</f>
        <v>4267</v>
      </c>
      <c r="M1849" s="6">
        <f>ROUNDUP(M931*最重要的表!$J$48,0)</f>
        <v>2073</v>
      </c>
      <c r="N1849" s="6">
        <f>ROUNDUP(N931*最重要的表!$J$48,0)</f>
        <v>935</v>
      </c>
      <c r="O1849" s="6">
        <f>ROUNDUP(O931*最重要的表!$J$48,0)</f>
        <v>97</v>
      </c>
      <c r="P1849" s="6">
        <f>ROUNDUP(P931*最重要的表!$J$48,0)</f>
        <v>47</v>
      </c>
      <c r="Q1849" s="1">
        <f t="shared" si="188"/>
        <v>115290</v>
      </c>
      <c r="R1849" s="1">
        <f t="shared" si="189"/>
        <v>11930</v>
      </c>
      <c r="S1849" s="1">
        <f t="shared" si="190"/>
        <v>5786</v>
      </c>
      <c r="T1849" s="1">
        <v>60000</v>
      </c>
      <c r="U1849" s="1">
        <v>0</v>
      </c>
      <c r="V1849" s="1">
        <v>8000000</v>
      </c>
    </row>
    <row r="1850" spans="1:22" x14ac:dyDescent="0.25">
      <c r="A1850" s="1">
        <f t="shared" si="187"/>
        <v>61585</v>
      </c>
      <c r="B1850" s="1">
        <v>6</v>
      </c>
      <c r="C1850" s="1" t="s">
        <v>180</v>
      </c>
      <c r="D1850" s="1">
        <v>5</v>
      </c>
      <c r="E1850" s="1" t="s">
        <v>314</v>
      </c>
      <c r="F1850" s="1">
        <v>34</v>
      </c>
      <c r="G1850" s="1">
        <v>6</v>
      </c>
      <c r="H1850" s="1">
        <v>4</v>
      </c>
      <c r="I1850" s="1">
        <v>80</v>
      </c>
      <c r="J1850" s="1">
        <v>75</v>
      </c>
      <c r="K1850" s="6">
        <f>ROUNDUP(K932*最重要的表!$J$48,0)</f>
        <v>43077</v>
      </c>
      <c r="L1850" s="6">
        <f>ROUNDUP(L932*最重要的表!$J$48,0)</f>
        <v>4437</v>
      </c>
      <c r="M1850" s="6">
        <f>ROUNDUP(M932*最重要的表!$J$48,0)</f>
        <v>2155</v>
      </c>
      <c r="N1850" s="6">
        <f>ROUNDUP(N932*最重要的表!$J$48,0)</f>
        <v>973</v>
      </c>
      <c r="O1850" s="6">
        <f>ROUNDUP(O932*最重要的表!$J$48,0)</f>
        <v>101</v>
      </c>
      <c r="P1850" s="6">
        <f>ROUNDUP(P932*最重要的表!$J$48,0)</f>
        <v>50</v>
      </c>
      <c r="Q1850" s="1">
        <f t="shared" si="188"/>
        <v>119944</v>
      </c>
      <c r="R1850" s="1">
        <f t="shared" si="189"/>
        <v>12416</v>
      </c>
      <c r="S1850" s="1">
        <f t="shared" si="190"/>
        <v>6105</v>
      </c>
      <c r="T1850" s="1">
        <v>61000</v>
      </c>
      <c r="U1850" s="1">
        <v>0</v>
      </c>
      <c r="V1850" s="1">
        <v>8100000</v>
      </c>
    </row>
    <row r="1851" spans="1:22" x14ac:dyDescent="0.25">
      <c r="A1851" s="1">
        <f t="shared" si="187"/>
        <v>61591</v>
      </c>
      <c r="B1851" s="1">
        <v>6</v>
      </c>
      <c r="C1851" s="1" t="s">
        <v>180</v>
      </c>
      <c r="D1851" s="1">
        <v>5</v>
      </c>
      <c r="E1851" s="1" t="s">
        <v>315</v>
      </c>
      <c r="F1851" s="1">
        <v>35</v>
      </c>
      <c r="G1851" s="1">
        <v>7</v>
      </c>
      <c r="H1851" s="1">
        <v>0</v>
      </c>
      <c r="I1851" s="1">
        <v>80</v>
      </c>
      <c r="J1851" s="1">
        <v>75</v>
      </c>
      <c r="K1851" s="6">
        <f>ROUNDUP(K933*最重要的表!$J$48,0)</f>
        <v>47408</v>
      </c>
      <c r="L1851" s="6">
        <f>ROUNDUP(L933*最重要的表!$J$48,0)</f>
        <v>4883</v>
      </c>
      <c r="M1851" s="6">
        <f>ROUNDUP(M933*最重要的表!$J$48,0)</f>
        <v>2372</v>
      </c>
      <c r="N1851" s="6">
        <f>ROUNDUP(N933*最重要的表!$J$48,0)</f>
        <v>1074</v>
      </c>
      <c r="O1851" s="6">
        <f>ROUNDUP(O933*最重要的表!$J$48,0)</f>
        <v>111</v>
      </c>
      <c r="P1851" s="6">
        <f>ROUNDUP(P933*最重要的表!$J$48,0)</f>
        <v>55</v>
      </c>
      <c r="Q1851" s="6">
        <f t="shared" si="188"/>
        <v>132254</v>
      </c>
      <c r="R1851" s="7">
        <f t="shared" si="189"/>
        <v>13652</v>
      </c>
      <c r="S1851" s="8">
        <f t="shared" si="190"/>
        <v>6717</v>
      </c>
      <c r="T1851" s="1">
        <v>62000</v>
      </c>
      <c r="U1851" s="1">
        <v>0</v>
      </c>
      <c r="V1851" s="1">
        <v>8200000</v>
      </c>
    </row>
    <row r="1852" spans="1:22" x14ac:dyDescent="0.25">
      <c r="A1852" s="1">
        <f t="shared" si="187"/>
        <v>61592</v>
      </c>
      <c r="B1852" s="1">
        <v>6</v>
      </c>
      <c r="C1852" s="1" t="s">
        <v>180</v>
      </c>
      <c r="D1852" s="1">
        <v>5</v>
      </c>
      <c r="E1852" s="1" t="s">
        <v>316</v>
      </c>
      <c r="F1852" s="1">
        <v>36</v>
      </c>
      <c r="G1852" s="1">
        <v>7</v>
      </c>
      <c r="H1852" s="1">
        <v>1</v>
      </c>
      <c r="I1852" s="1">
        <v>80</v>
      </c>
      <c r="J1852" s="1">
        <v>75</v>
      </c>
      <c r="K1852" s="6">
        <f>ROUNDUP(K934*最重要的表!$J$48,0)</f>
        <v>49553</v>
      </c>
      <c r="L1852" s="6">
        <f>ROUNDUP(L934*最重要的表!$J$48,0)</f>
        <v>5104</v>
      </c>
      <c r="M1852" s="6">
        <f>ROUNDUP(M934*最重要的表!$J$48,0)</f>
        <v>2478</v>
      </c>
      <c r="N1852" s="6">
        <f>ROUNDUP(N934*最重要的表!$J$48,0)</f>
        <v>1125</v>
      </c>
      <c r="O1852" s="6">
        <f>ROUNDUP(O934*最重要的表!$J$48,0)</f>
        <v>116</v>
      </c>
      <c r="P1852" s="6">
        <f>ROUNDUP(P934*最重要的表!$J$48,0)</f>
        <v>58</v>
      </c>
      <c r="Q1852" s="1">
        <f t="shared" si="188"/>
        <v>138428</v>
      </c>
      <c r="R1852" s="1">
        <f t="shared" si="189"/>
        <v>14268</v>
      </c>
      <c r="S1852" s="1">
        <f t="shared" si="190"/>
        <v>7060</v>
      </c>
      <c r="T1852" s="1">
        <v>63000</v>
      </c>
      <c r="U1852" s="1">
        <v>0</v>
      </c>
      <c r="V1852" s="1">
        <v>8300000</v>
      </c>
    </row>
    <row r="1853" spans="1:22" x14ac:dyDescent="0.25">
      <c r="A1853" s="1">
        <f t="shared" si="187"/>
        <v>61593</v>
      </c>
      <c r="B1853" s="1">
        <v>6</v>
      </c>
      <c r="C1853" s="1" t="s">
        <v>180</v>
      </c>
      <c r="D1853" s="1">
        <v>5</v>
      </c>
      <c r="E1853" s="1" t="s">
        <v>317</v>
      </c>
      <c r="F1853" s="1">
        <v>37</v>
      </c>
      <c r="G1853" s="1">
        <v>7</v>
      </c>
      <c r="H1853" s="1">
        <v>2</v>
      </c>
      <c r="I1853" s="1">
        <v>80</v>
      </c>
      <c r="J1853" s="1">
        <v>75</v>
      </c>
      <c r="K1853" s="6">
        <f>ROUNDUP(K935*最重要的表!$J$48,0)</f>
        <v>51698</v>
      </c>
      <c r="L1853" s="6">
        <f>ROUNDUP(L935*最重要的表!$J$48,0)</f>
        <v>5325</v>
      </c>
      <c r="M1853" s="6">
        <f>ROUNDUP(M935*最重要的表!$J$48,0)</f>
        <v>2586</v>
      </c>
      <c r="N1853" s="6">
        <f>ROUNDUP(N935*最重要的表!$J$48,0)</f>
        <v>1174</v>
      </c>
      <c r="O1853" s="6">
        <f>ROUNDUP(O935*最重要的表!$J$48,0)</f>
        <v>121</v>
      </c>
      <c r="P1853" s="6">
        <f>ROUNDUP(P935*最重要的表!$J$48,0)</f>
        <v>60</v>
      </c>
      <c r="Q1853" s="1">
        <f t="shared" si="188"/>
        <v>144444</v>
      </c>
      <c r="R1853" s="1">
        <f t="shared" si="189"/>
        <v>14884</v>
      </c>
      <c r="S1853" s="1">
        <f t="shared" si="190"/>
        <v>7326</v>
      </c>
      <c r="T1853" s="1">
        <v>64000</v>
      </c>
      <c r="U1853" s="1">
        <v>0</v>
      </c>
      <c r="V1853" s="1">
        <v>8400000</v>
      </c>
    </row>
    <row r="1854" spans="1:22" x14ac:dyDescent="0.25">
      <c r="A1854" s="1">
        <f t="shared" si="187"/>
        <v>61594</v>
      </c>
      <c r="B1854" s="1">
        <v>6</v>
      </c>
      <c r="C1854" s="1" t="s">
        <v>180</v>
      </c>
      <c r="D1854" s="1">
        <v>5</v>
      </c>
      <c r="E1854" s="1" t="s">
        <v>318</v>
      </c>
      <c r="F1854" s="1">
        <v>38</v>
      </c>
      <c r="G1854" s="1">
        <v>7</v>
      </c>
      <c r="H1854" s="1">
        <v>3</v>
      </c>
      <c r="I1854" s="1">
        <v>80</v>
      </c>
      <c r="J1854" s="1">
        <v>75</v>
      </c>
      <c r="K1854" s="6">
        <f>ROUNDUP(K936*最重要的表!$J$48,0)</f>
        <v>53844</v>
      </c>
      <c r="L1854" s="6">
        <f>ROUNDUP(L936*最重要的表!$J$48,0)</f>
        <v>5546</v>
      </c>
      <c r="M1854" s="6">
        <f>ROUNDUP(M936*最重要的表!$J$48,0)</f>
        <v>2693</v>
      </c>
      <c r="N1854" s="6">
        <f>ROUNDUP(N936*最重要的表!$J$48,0)</f>
        <v>1225</v>
      </c>
      <c r="O1854" s="6">
        <f>ROUNDUP(O936*最重要的表!$J$48,0)</f>
        <v>127</v>
      </c>
      <c r="P1854" s="6">
        <f>ROUNDUP(P936*最重要的表!$J$48,0)</f>
        <v>63</v>
      </c>
      <c r="Q1854" s="1">
        <f t="shared" si="188"/>
        <v>150619</v>
      </c>
      <c r="R1854" s="1">
        <f t="shared" si="189"/>
        <v>15579</v>
      </c>
      <c r="S1854" s="1">
        <f t="shared" si="190"/>
        <v>7670</v>
      </c>
      <c r="T1854" s="1">
        <v>65000</v>
      </c>
      <c r="U1854" s="1">
        <v>0</v>
      </c>
      <c r="V1854" s="1">
        <v>8500000</v>
      </c>
    </row>
    <row r="1855" spans="1:22" x14ac:dyDescent="0.25">
      <c r="A1855" s="1">
        <f t="shared" si="187"/>
        <v>61595</v>
      </c>
      <c r="B1855" s="1">
        <v>6</v>
      </c>
      <c r="C1855" s="1" t="s">
        <v>180</v>
      </c>
      <c r="D1855" s="1">
        <v>5</v>
      </c>
      <c r="E1855" s="1" t="s">
        <v>319</v>
      </c>
      <c r="F1855" s="1">
        <v>39</v>
      </c>
      <c r="G1855" s="1">
        <v>7</v>
      </c>
      <c r="H1855" s="1">
        <v>4</v>
      </c>
      <c r="I1855" s="1">
        <v>84</v>
      </c>
      <c r="J1855" s="1">
        <v>80</v>
      </c>
      <c r="K1855" s="6">
        <f>ROUNDUP(K937*最重要的表!$J$48,0)</f>
        <v>55989</v>
      </c>
      <c r="L1855" s="6">
        <f>ROUNDUP(L937*最重要的表!$J$48,0)</f>
        <v>5767</v>
      </c>
      <c r="M1855" s="6">
        <f>ROUNDUP(M937*最重要的表!$J$48,0)</f>
        <v>2801</v>
      </c>
      <c r="N1855" s="6">
        <f>ROUNDUP(N937*最重要的表!$J$48,0)</f>
        <v>1276</v>
      </c>
      <c r="O1855" s="6">
        <f>ROUNDUP(O937*最重要的表!$J$48,0)</f>
        <v>132</v>
      </c>
      <c r="P1855" s="6">
        <f>ROUNDUP(P937*最重要的表!$J$48,0)</f>
        <v>65</v>
      </c>
      <c r="Q1855" s="1">
        <f t="shared" si="188"/>
        <v>156793</v>
      </c>
      <c r="R1855" s="1">
        <f t="shared" si="189"/>
        <v>16195</v>
      </c>
      <c r="S1855" s="1">
        <f t="shared" si="190"/>
        <v>7936</v>
      </c>
      <c r="T1855" s="1">
        <v>66000</v>
      </c>
      <c r="U1855" s="1">
        <v>0</v>
      </c>
      <c r="V1855" s="1">
        <v>8600000</v>
      </c>
    </row>
    <row r="1856" spans="1:22" x14ac:dyDescent="0.25">
      <c r="A1856" s="1">
        <f t="shared" si="187"/>
        <v>61601</v>
      </c>
      <c r="B1856" s="1">
        <v>6</v>
      </c>
      <c r="C1856" s="1" t="s">
        <v>180</v>
      </c>
      <c r="D1856" s="1">
        <v>5</v>
      </c>
      <c r="E1856" s="1" t="s">
        <v>320</v>
      </c>
      <c r="F1856" s="1">
        <v>40</v>
      </c>
      <c r="G1856" s="1">
        <v>8</v>
      </c>
      <c r="H1856" s="1">
        <v>0</v>
      </c>
      <c r="I1856" s="1">
        <v>84</v>
      </c>
      <c r="J1856" s="1">
        <v>80</v>
      </c>
      <c r="K1856" s="6">
        <f>ROUNDUP(K938*最重要的表!$J$48,0)</f>
        <v>61631</v>
      </c>
      <c r="L1856" s="6">
        <f>ROUNDUP(L938*最重要的表!$J$48,0)</f>
        <v>6348</v>
      </c>
      <c r="M1856" s="6">
        <f>ROUNDUP(M938*最重要的表!$J$48,0)</f>
        <v>3083</v>
      </c>
      <c r="N1856" s="6">
        <f>ROUNDUP(N938*最重要的表!$J$48,0)</f>
        <v>1402</v>
      </c>
      <c r="O1856" s="6">
        <f>ROUNDUP(O938*最重要的表!$J$48,0)</f>
        <v>145</v>
      </c>
      <c r="P1856" s="6">
        <f>ROUNDUP(P938*最重要的表!$J$48,0)</f>
        <v>71</v>
      </c>
      <c r="Q1856" s="6">
        <f t="shared" si="188"/>
        <v>172389</v>
      </c>
      <c r="R1856" s="7">
        <f t="shared" si="189"/>
        <v>17803</v>
      </c>
      <c r="S1856" s="8">
        <f t="shared" si="190"/>
        <v>8692</v>
      </c>
      <c r="T1856" s="1">
        <v>67000</v>
      </c>
      <c r="U1856" s="1">
        <v>0</v>
      </c>
      <c r="V1856" s="1">
        <v>8700000</v>
      </c>
    </row>
    <row r="1857" spans="1:22" x14ac:dyDescent="0.25">
      <c r="A1857" s="1">
        <f t="shared" si="187"/>
        <v>61602</v>
      </c>
      <c r="B1857" s="1">
        <v>6</v>
      </c>
      <c r="C1857" s="1" t="s">
        <v>180</v>
      </c>
      <c r="D1857" s="1">
        <v>5</v>
      </c>
      <c r="E1857" s="1" t="s">
        <v>321</v>
      </c>
      <c r="F1857" s="1">
        <v>41</v>
      </c>
      <c r="G1857" s="1">
        <v>8</v>
      </c>
      <c r="H1857" s="1">
        <v>1</v>
      </c>
      <c r="I1857" s="1">
        <v>84</v>
      </c>
      <c r="J1857" s="1">
        <v>80</v>
      </c>
      <c r="K1857" s="6">
        <f>ROUNDUP(K939*最重要的表!$J$48,0)</f>
        <v>64408</v>
      </c>
      <c r="L1857" s="6">
        <f>ROUNDUP(L939*最重要的表!$J$48,0)</f>
        <v>6634</v>
      </c>
      <c r="M1857" s="6">
        <f>ROUNDUP(M939*最重要的表!$J$48,0)</f>
        <v>3222</v>
      </c>
      <c r="N1857" s="6">
        <f>ROUNDUP(N939*最重要的表!$J$48,0)</f>
        <v>1477</v>
      </c>
      <c r="O1857" s="6">
        <f>ROUNDUP(O939*最重要的表!$J$48,0)</f>
        <v>153</v>
      </c>
      <c r="P1857" s="6">
        <f>ROUNDUP(P939*最重要的表!$J$48,0)</f>
        <v>75</v>
      </c>
      <c r="Q1857" s="1">
        <f t="shared" si="188"/>
        <v>181091</v>
      </c>
      <c r="R1857" s="1">
        <f t="shared" si="189"/>
        <v>18721</v>
      </c>
      <c r="S1857" s="1">
        <f t="shared" si="190"/>
        <v>9147</v>
      </c>
      <c r="T1857" s="1">
        <v>68000</v>
      </c>
      <c r="U1857" s="1">
        <v>0</v>
      </c>
      <c r="V1857" s="1">
        <v>8800000</v>
      </c>
    </row>
    <row r="1858" spans="1:22" x14ac:dyDescent="0.25">
      <c r="A1858" s="1">
        <f t="shared" si="187"/>
        <v>61603</v>
      </c>
      <c r="B1858" s="1">
        <v>6</v>
      </c>
      <c r="C1858" s="1" t="s">
        <v>180</v>
      </c>
      <c r="D1858" s="1">
        <v>5</v>
      </c>
      <c r="E1858" s="1" t="s">
        <v>322</v>
      </c>
      <c r="F1858" s="1">
        <v>42</v>
      </c>
      <c r="G1858" s="1">
        <v>8</v>
      </c>
      <c r="H1858" s="1">
        <v>2</v>
      </c>
      <c r="I1858" s="1">
        <v>84</v>
      </c>
      <c r="J1858" s="1">
        <v>80</v>
      </c>
      <c r="K1858" s="6">
        <f>ROUNDUP(K940*最重要的表!$J$48,0)</f>
        <v>67184</v>
      </c>
      <c r="L1858" s="6">
        <f>ROUNDUP(L940*最重要的表!$J$48,0)</f>
        <v>6920</v>
      </c>
      <c r="M1858" s="6">
        <f>ROUNDUP(M940*最重要的表!$J$48,0)</f>
        <v>3360</v>
      </c>
      <c r="N1858" s="6">
        <f>ROUNDUP(N940*最重要的表!$J$48,0)</f>
        <v>1554</v>
      </c>
      <c r="O1858" s="6">
        <f>ROUNDUP(O940*最重要的表!$J$48,0)</f>
        <v>160</v>
      </c>
      <c r="P1858" s="6">
        <f>ROUNDUP(P940*最重要的表!$J$48,0)</f>
        <v>78</v>
      </c>
      <c r="Q1858" s="1">
        <f t="shared" si="188"/>
        <v>189950</v>
      </c>
      <c r="R1858" s="1">
        <f t="shared" si="189"/>
        <v>19560</v>
      </c>
      <c r="S1858" s="1">
        <f t="shared" si="190"/>
        <v>9522</v>
      </c>
      <c r="T1858" s="1">
        <v>69000</v>
      </c>
      <c r="U1858" s="1">
        <v>0</v>
      </c>
      <c r="V1858" s="1">
        <v>8900000</v>
      </c>
    </row>
    <row r="1859" spans="1:22" x14ac:dyDescent="0.25">
      <c r="A1859" s="1">
        <f t="shared" si="187"/>
        <v>61604</v>
      </c>
      <c r="B1859" s="1">
        <v>6</v>
      </c>
      <c r="C1859" s="1" t="s">
        <v>180</v>
      </c>
      <c r="D1859" s="1">
        <v>5</v>
      </c>
      <c r="E1859" s="1" t="s">
        <v>323</v>
      </c>
      <c r="F1859" s="1">
        <v>43</v>
      </c>
      <c r="G1859" s="1">
        <v>8</v>
      </c>
      <c r="H1859" s="1">
        <v>3</v>
      </c>
      <c r="I1859" s="1">
        <v>84</v>
      </c>
      <c r="J1859" s="1">
        <v>80</v>
      </c>
      <c r="K1859" s="6">
        <f>ROUNDUP(K941*最重要的表!$J$48,0)</f>
        <v>69961</v>
      </c>
      <c r="L1859" s="6">
        <f>ROUNDUP(L941*最重要的表!$J$48,0)</f>
        <v>7206</v>
      </c>
      <c r="M1859" s="6">
        <f>ROUNDUP(M941*最重要的表!$J$48,0)</f>
        <v>3499</v>
      </c>
      <c r="N1859" s="6">
        <f>ROUNDUP(N941*最重要的表!$J$48,0)</f>
        <v>1629</v>
      </c>
      <c r="O1859" s="6">
        <f>ROUNDUP(O941*最重要的表!$J$48,0)</f>
        <v>168</v>
      </c>
      <c r="P1859" s="6">
        <f>ROUNDUP(P941*最重要的表!$J$48,0)</f>
        <v>82</v>
      </c>
      <c r="Q1859" s="1">
        <f t="shared" si="188"/>
        <v>198652</v>
      </c>
      <c r="R1859" s="1">
        <f t="shared" si="189"/>
        <v>20478</v>
      </c>
      <c r="S1859" s="1">
        <f t="shared" si="190"/>
        <v>9977</v>
      </c>
      <c r="T1859" s="1">
        <v>70000</v>
      </c>
      <c r="U1859" s="1">
        <v>0</v>
      </c>
      <c r="V1859" s="1">
        <v>9000000</v>
      </c>
    </row>
    <row r="1860" spans="1:22" x14ac:dyDescent="0.25">
      <c r="A1860" s="1">
        <f t="shared" si="187"/>
        <v>61605</v>
      </c>
      <c r="B1860" s="1">
        <v>6</v>
      </c>
      <c r="C1860" s="1" t="s">
        <v>180</v>
      </c>
      <c r="D1860" s="1">
        <v>5</v>
      </c>
      <c r="E1860" s="1" t="s">
        <v>324</v>
      </c>
      <c r="F1860" s="1">
        <v>44</v>
      </c>
      <c r="G1860" s="1">
        <v>8</v>
      </c>
      <c r="H1860" s="1">
        <v>4</v>
      </c>
      <c r="I1860" s="1">
        <v>87</v>
      </c>
      <c r="J1860" s="1">
        <v>85</v>
      </c>
      <c r="K1860" s="6">
        <f>ROUNDUP(K942*最重要的表!$J$48,0)</f>
        <v>72738</v>
      </c>
      <c r="L1860" s="6">
        <f>ROUNDUP(L942*最重要的表!$J$48,0)</f>
        <v>7492</v>
      </c>
      <c r="M1860" s="6">
        <f>ROUNDUP(M942*最重要的表!$J$48,0)</f>
        <v>3638</v>
      </c>
      <c r="N1860" s="6">
        <f>ROUNDUP(N942*最重要的表!$J$48,0)</f>
        <v>1705</v>
      </c>
      <c r="O1860" s="6">
        <f>ROUNDUP(O942*最重要的表!$J$48,0)</f>
        <v>176</v>
      </c>
      <c r="P1860" s="6">
        <f>ROUNDUP(P942*最重要的表!$J$48,0)</f>
        <v>86</v>
      </c>
      <c r="Q1860" s="1">
        <f t="shared" si="188"/>
        <v>207433</v>
      </c>
      <c r="R1860" s="1">
        <f t="shared" si="189"/>
        <v>21396</v>
      </c>
      <c r="S1860" s="1">
        <f t="shared" si="190"/>
        <v>10432</v>
      </c>
      <c r="T1860" s="1">
        <v>71000</v>
      </c>
      <c r="U1860" s="1">
        <v>0</v>
      </c>
      <c r="V1860" s="1">
        <v>9100000</v>
      </c>
    </row>
    <row r="1861" spans="1:22" x14ac:dyDescent="0.25">
      <c r="A1861" s="1">
        <f t="shared" si="187"/>
        <v>61611</v>
      </c>
      <c r="B1861" s="1">
        <v>6</v>
      </c>
      <c r="C1861" s="1" t="s">
        <v>180</v>
      </c>
      <c r="D1861" s="1">
        <v>5</v>
      </c>
      <c r="E1861" s="1" t="s">
        <v>325</v>
      </c>
      <c r="F1861" s="1">
        <v>45</v>
      </c>
      <c r="G1861" s="1">
        <v>9</v>
      </c>
      <c r="H1861" s="1">
        <v>0</v>
      </c>
      <c r="I1861" s="1">
        <v>87</v>
      </c>
      <c r="J1861" s="1">
        <v>85</v>
      </c>
      <c r="K1861" s="6">
        <f>ROUNDUP(K943*最重要的表!$J$48,0)</f>
        <v>80122</v>
      </c>
      <c r="L1861" s="6">
        <f>ROUNDUP(L943*最重要的表!$J$48,0)</f>
        <v>8253</v>
      </c>
      <c r="M1861" s="6">
        <f>ROUNDUP(M943*最重要的表!$J$48,0)</f>
        <v>4007</v>
      </c>
      <c r="N1861" s="6">
        <f>ROUNDUP(N943*最重要的表!$J$48,0)</f>
        <v>1831</v>
      </c>
      <c r="O1861" s="6">
        <f>ROUNDUP(O943*最重要的表!$J$48,0)</f>
        <v>189</v>
      </c>
      <c r="P1861" s="6">
        <f>ROUNDUP(P943*最重要的表!$J$48,0)</f>
        <v>93</v>
      </c>
      <c r="Q1861" s="6">
        <f t="shared" si="188"/>
        <v>224771</v>
      </c>
      <c r="R1861" s="7">
        <f t="shared" si="189"/>
        <v>23184</v>
      </c>
      <c r="S1861" s="8">
        <f t="shared" si="190"/>
        <v>11354</v>
      </c>
      <c r="T1861" s="1">
        <v>72000</v>
      </c>
      <c r="U1861" s="1">
        <v>0</v>
      </c>
      <c r="V1861" s="1">
        <v>9200000</v>
      </c>
    </row>
    <row r="1862" spans="1:22" x14ac:dyDescent="0.25">
      <c r="A1862" s="1">
        <f t="shared" si="187"/>
        <v>61612</v>
      </c>
      <c r="B1862" s="1">
        <v>6</v>
      </c>
      <c r="C1862" s="1" t="s">
        <v>180</v>
      </c>
      <c r="D1862" s="1">
        <v>5</v>
      </c>
      <c r="E1862" s="1" t="s">
        <v>326</v>
      </c>
      <c r="F1862" s="1">
        <v>46</v>
      </c>
      <c r="G1862" s="1">
        <v>9</v>
      </c>
      <c r="H1862" s="1">
        <v>1</v>
      </c>
      <c r="I1862" s="1">
        <v>87</v>
      </c>
      <c r="J1862" s="1">
        <v>85</v>
      </c>
      <c r="K1862" s="6">
        <f>ROUNDUP(K944*最重要的表!$J$48,0)</f>
        <v>83731</v>
      </c>
      <c r="L1862" s="6">
        <f>ROUNDUP(L944*最重要的表!$J$48,0)</f>
        <v>8625</v>
      </c>
      <c r="M1862" s="6">
        <f>ROUNDUP(M944*最重要的表!$J$48,0)</f>
        <v>4188</v>
      </c>
      <c r="N1862" s="6">
        <f>ROUNDUP(N944*最重要的表!$J$48,0)</f>
        <v>1919</v>
      </c>
      <c r="O1862" s="6">
        <f>ROUNDUP(O944*最重要的表!$J$48,0)</f>
        <v>198</v>
      </c>
      <c r="P1862" s="6">
        <f>ROUNDUP(P944*最重要的表!$J$48,0)</f>
        <v>97</v>
      </c>
      <c r="Q1862" s="1">
        <f t="shared" si="188"/>
        <v>235332</v>
      </c>
      <c r="R1862" s="1">
        <f t="shared" si="189"/>
        <v>24267</v>
      </c>
      <c r="S1862" s="1">
        <f t="shared" si="190"/>
        <v>11851</v>
      </c>
      <c r="T1862" s="1">
        <v>73000</v>
      </c>
      <c r="U1862" s="1">
        <v>0</v>
      </c>
      <c r="V1862" s="1">
        <v>9300000</v>
      </c>
    </row>
    <row r="1863" spans="1:22" x14ac:dyDescent="0.25">
      <c r="A1863" s="1">
        <f t="shared" si="187"/>
        <v>61613</v>
      </c>
      <c r="B1863" s="1">
        <v>6</v>
      </c>
      <c r="C1863" s="1" t="s">
        <v>180</v>
      </c>
      <c r="D1863" s="1">
        <v>5</v>
      </c>
      <c r="E1863" s="1" t="s">
        <v>327</v>
      </c>
      <c r="F1863" s="1">
        <v>47</v>
      </c>
      <c r="G1863" s="1">
        <v>9</v>
      </c>
      <c r="H1863" s="1">
        <v>2</v>
      </c>
      <c r="I1863" s="1">
        <v>87</v>
      </c>
      <c r="J1863" s="1">
        <v>85</v>
      </c>
      <c r="K1863" s="6">
        <f>ROUNDUP(K945*最重要的表!$J$48,0)</f>
        <v>87341</v>
      </c>
      <c r="L1863" s="6">
        <f>ROUNDUP(L945*最重要的表!$J$48,0)</f>
        <v>8996</v>
      </c>
      <c r="M1863" s="6">
        <f>ROUNDUP(M945*最重要的表!$J$48,0)</f>
        <v>4368</v>
      </c>
      <c r="N1863" s="6">
        <f>ROUNDUP(N945*最重要的表!$J$48,0)</f>
        <v>2008</v>
      </c>
      <c r="O1863" s="6">
        <f>ROUNDUP(O945*最重要的表!$J$48,0)</f>
        <v>207</v>
      </c>
      <c r="P1863" s="6">
        <f>ROUNDUP(P945*最重要的表!$J$48,0)</f>
        <v>102</v>
      </c>
      <c r="Q1863" s="1">
        <f t="shared" si="188"/>
        <v>245973</v>
      </c>
      <c r="R1863" s="1">
        <f t="shared" si="189"/>
        <v>25349</v>
      </c>
      <c r="S1863" s="1">
        <f t="shared" si="190"/>
        <v>12426</v>
      </c>
      <c r="T1863" s="1">
        <v>74000</v>
      </c>
      <c r="U1863" s="1">
        <v>0</v>
      </c>
      <c r="V1863" s="1">
        <v>9400000</v>
      </c>
    </row>
    <row r="1864" spans="1:22" x14ac:dyDescent="0.25">
      <c r="A1864" s="1">
        <f t="shared" si="187"/>
        <v>61614</v>
      </c>
      <c r="B1864" s="1">
        <v>6</v>
      </c>
      <c r="C1864" s="1" t="s">
        <v>180</v>
      </c>
      <c r="D1864" s="1">
        <v>5</v>
      </c>
      <c r="E1864" s="1" t="s">
        <v>328</v>
      </c>
      <c r="F1864" s="1">
        <v>48</v>
      </c>
      <c r="G1864" s="1">
        <v>9</v>
      </c>
      <c r="H1864" s="1">
        <v>3</v>
      </c>
      <c r="I1864" s="1">
        <v>87</v>
      </c>
      <c r="J1864" s="1">
        <v>85</v>
      </c>
      <c r="K1864" s="6">
        <f>ROUNDUP(K946*最重要的表!$J$48,0)</f>
        <v>90951</v>
      </c>
      <c r="L1864" s="6">
        <f>ROUNDUP(L946*最重要的表!$J$48,0)</f>
        <v>9368</v>
      </c>
      <c r="M1864" s="6">
        <f>ROUNDUP(M946*最重要的表!$J$48,0)</f>
        <v>4549</v>
      </c>
      <c r="N1864" s="6">
        <f>ROUNDUP(N946*最重要的表!$J$48,0)</f>
        <v>2096</v>
      </c>
      <c r="O1864" s="6">
        <f>ROUNDUP(O946*最重要的表!$J$48,0)</f>
        <v>216</v>
      </c>
      <c r="P1864" s="6">
        <f>ROUNDUP(P946*最重要的表!$J$48,0)</f>
        <v>106</v>
      </c>
      <c r="Q1864" s="1">
        <f t="shared" si="188"/>
        <v>256535</v>
      </c>
      <c r="R1864" s="1">
        <f t="shared" si="189"/>
        <v>26432</v>
      </c>
      <c r="S1864" s="1">
        <f t="shared" si="190"/>
        <v>12923</v>
      </c>
      <c r="T1864" s="1">
        <v>75000</v>
      </c>
      <c r="U1864" s="1">
        <v>0</v>
      </c>
      <c r="V1864" s="1">
        <v>9500000</v>
      </c>
    </row>
    <row r="1865" spans="1:22" x14ac:dyDescent="0.25">
      <c r="A1865" s="1">
        <f t="shared" si="187"/>
        <v>61615</v>
      </c>
      <c r="B1865" s="1">
        <v>6</v>
      </c>
      <c r="C1865" s="1" t="s">
        <v>180</v>
      </c>
      <c r="D1865" s="1">
        <v>5</v>
      </c>
      <c r="E1865" s="1" t="s">
        <v>329</v>
      </c>
      <c r="F1865" s="1">
        <v>49</v>
      </c>
      <c r="G1865" s="1">
        <v>9</v>
      </c>
      <c r="H1865" s="1">
        <v>4</v>
      </c>
      <c r="I1865" s="1">
        <v>90</v>
      </c>
      <c r="J1865" s="1">
        <v>90</v>
      </c>
      <c r="K1865" s="6">
        <f>ROUNDUP(K947*最重要的表!$J$48,0)</f>
        <v>94560</v>
      </c>
      <c r="L1865" s="6">
        <f>ROUNDUP(L947*最重要的表!$J$48,0)</f>
        <v>9740</v>
      </c>
      <c r="M1865" s="6">
        <f>ROUNDUP(M947*最重要的表!$J$48,0)</f>
        <v>4729</v>
      </c>
      <c r="N1865" s="6">
        <f>ROUNDUP(N947*最重要的表!$J$48,0)</f>
        <v>2184</v>
      </c>
      <c r="O1865" s="6">
        <f>ROUNDUP(O947*最重要的表!$J$48,0)</f>
        <v>225</v>
      </c>
      <c r="P1865" s="6">
        <f>ROUNDUP(P947*最重要的表!$J$48,0)</f>
        <v>110</v>
      </c>
      <c r="Q1865" s="1">
        <f t="shared" si="188"/>
        <v>267096</v>
      </c>
      <c r="R1865" s="1">
        <f t="shared" si="189"/>
        <v>27515</v>
      </c>
      <c r="S1865" s="1">
        <f t="shared" si="190"/>
        <v>13419</v>
      </c>
      <c r="T1865" s="1">
        <v>76000</v>
      </c>
      <c r="U1865" s="1">
        <v>0</v>
      </c>
      <c r="V1865" s="1">
        <v>9600000</v>
      </c>
    </row>
    <row r="1866" spans="1:22" x14ac:dyDescent="0.25">
      <c r="A1866" s="1">
        <f t="shared" si="187"/>
        <v>61621</v>
      </c>
      <c r="B1866" s="1">
        <v>6</v>
      </c>
      <c r="C1866" s="1" t="s">
        <v>180</v>
      </c>
      <c r="D1866" s="1">
        <v>5</v>
      </c>
      <c r="E1866" s="1" t="s">
        <v>330</v>
      </c>
      <c r="F1866" s="1">
        <v>50</v>
      </c>
      <c r="G1866" s="1">
        <v>10</v>
      </c>
      <c r="H1866" s="1">
        <v>0</v>
      </c>
      <c r="I1866" s="1">
        <v>0</v>
      </c>
      <c r="J1866" s="1">
        <v>90</v>
      </c>
      <c r="K1866" s="6">
        <f>ROUNDUP(K948*最重要的表!$J$48,0)</f>
        <v>104166</v>
      </c>
      <c r="L1866" s="6">
        <f>ROUNDUP(L948*最重要的表!$J$48,0)</f>
        <v>10729</v>
      </c>
      <c r="M1866" s="6">
        <f>ROUNDUP(M948*最重要的表!$J$48,0)</f>
        <v>5210</v>
      </c>
      <c r="N1866" s="6">
        <f>ROUNDUP(N948*最重要的表!$J$48,0)</f>
        <v>2386</v>
      </c>
      <c r="O1866" s="6">
        <f>ROUNDUP(O948*最重要的表!$J$48,0)</f>
        <v>246</v>
      </c>
      <c r="P1866" s="6">
        <f>ROUNDUP(P948*最重要的表!$J$48,0)</f>
        <v>120</v>
      </c>
      <c r="Q1866" s="6">
        <f t="shared" si="188"/>
        <v>292660</v>
      </c>
      <c r="R1866" s="7">
        <f t="shared" si="189"/>
        <v>30163</v>
      </c>
      <c r="S1866" s="8">
        <f t="shared" si="190"/>
        <v>14690</v>
      </c>
      <c r="T1866" s="1">
        <v>0</v>
      </c>
      <c r="U1866" s="1">
        <v>0</v>
      </c>
      <c r="V1866" s="1">
        <v>0</v>
      </c>
    </row>
    <row r="1867" spans="1:22" x14ac:dyDescent="0.25">
      <c r="A1867" s="1">
        <f>A1561+10000</f>
        <v>71011</v>
      </c>
      <c r="B1867" s="1">
        <v>7</v>
      </c>
      <c r="C1867" s="1" t="s">
        <v>179</v>
      </c>
      <c r="D1867" s="1">
        <v>18</v>
      </c>
      <c r="E1867" s="1" t="s">
        <v>40</v>
      </c>
      <c r="F1867" s="1">
        <v>0</v>
      </c>
      <c r="G1867" s="1">
        <v>0</v>
      </c>
      <c r="H1867" s="1">
        <v>0</v>
      </c>
      <c r="I1867" s="1">
        <v>1</v>
      </c>
      <c r="J1867" s="1">
        <v>0</v>
      </c>
      <c r="K1867" s="6">
        <f t="shared" ref="K1867:P1867" si="191">ROUNDUP(K949/1.1,0)</f>
        <v>26898</v>
      </c>
      <c r="L1867" s="7">
        <f t="shared" si="191"/>
        <v>2059</v>
      </c>
      <c r="M1867" s="8">
        <f t="shared" si="191"/>
        <v>1287</v>
      </c>
      <c r="N1867" s="6">
        <f t="shared" si="191"/>
        <v>417</v>
      </c>
      <c r="O1867" s="7">
        <f t="shared" si="191"/>
        <v>32</v>
      </c>
      <c r="P1867" s="8">
        <f t="shared" si="191"/>
        <v>20</v>
      </c>
      <c r="Q1867" s="6">
        <f t="shared" si="188"/>
        <v>59841</v>
      </c>
      <c r="R1867" s="7">
        <f t="shared" si="189"/>
        <v>4587</v>
      </c>
      <c r="S1867" s="8">
        <f t="shared" si="190"/>
        <v>2867</v>
      </c>
      <c r="T1867" s="6">
        <v>50</v>
      </c>
      <c r="U1867" s="7">
        <v>0</v>
      </c>
      <c r="V1867" s="8">
        <v>9000</v>
      </c>
    </row>
    <row r="1868" spans="1:22" x14ac:dyDescent="0.25">
      <c r="A1868" s="1">
        <f>A1562+10000</f>
        <v>71012</v>
      </c>
      <c r="B1868" s="1">
        <v>7</v>
      </c>
      <c r="C1868" s="1" t="s">
        <v>179</v>
      </c>
      <c r="D1868" s="1">
        <v>18</v>
      </c>
      <c r="E1868" s="1" t="s">
        <v>97</v>
      </c>
      <c r="F1868" s="1">
        <v>1</v>
      </c>
      <c r="G1868" s="1">
        <v>0</v>
      </c>
      <c r="H1868" s="1">
        <v>1</v>
      </c>
      <c r="I1868" s="1">
        <v>5</v>
      </c>
      <c r="J1868" s="1">
        <v>0</v>
      </c>
      <c r="K1868" s="1">
        <f t="shared" ref="K1868:P1868" si="192">ROUNDUP(K950/1.1,0)</f>
        <v>28110</v>
      </c>
      <c r="L1868" s="1">
        <f t="shared" si="192"/>
        <v>2151</v>
      </c>
      <c r="M1868" s="1">
        <f t="shared" si="192"/>
        <v>1345</v>
      </c>
      <c r="N1868" s="1">
        <f t="shared" si="192"/>
        <v>429</v>
      </c>
      <c r="O1868" s="1">
        <f t="shared" si="192"/>
        <v>33</v>
      </c>
      <c r="P1868" s="1">
        <f t="shared" si="192"/>
        <v>21</v>
      </c>
      <c r="Q1868" s="1">
        <f t="shared" si="188"/>
        <v>62001</v>
      </c>
      <c r="R1868" s="1">
        <f t="shared" si="189"/>
        <v>4758</v>
      </c>
      <c r="S1868" s="1">
        <f t="shared" si="190"/>
        <v>3004</v>
      </c>
      <c r="T1868" s="1">
        <v>180</v>
      </c>
      <c r="U1868" s="1">
        <v>0</v>
      </c>
      <c r="V1868" s="1">
        <v>25000</v>
      </c>
    </row>
    <row r="1869" spans="1:22" x14ac:dyDescent="0.25">
      <c r="A1869" s="1">
        <f>A1563+10000</f>
        <v>71013</v>
      </c>
      <c r="B1869" s="1">
        <v>7</v>
      </c>
      <c r="C1869" s="1" t="s">
        <v>179</v>
      </c>
      <c r="D1869" s="1">
        <v>18</v>
      </c>
      <c r="E1869" s="1" t="s">
        <v>98</v>
      </c>
      <c r="F1869" s="1">
        <v>2</v>
      </c>
      <c r="G1869" s="1">
        <v>0</v>
      </c>
      <c r="H1869" s="1">
        <v>2</v>
      </c>
      <c r="I1869" s="1">
        <v>5</v>
      </c>
      <c r="J1869" s="1">
        <v>0</v>
      </c>
      <c r="K1869" s="1">
        <f t="shared" ref="K1869:P1869" si="193">ROUNDUP(K951/1.1,0)</f>
        <v>29333</v>
      </c>
      <c r="L1869" s="1">
        <f t="shared" si="193"/>
        <v>2245</v>
      </c>
      <c r="M1869" s="1">
        <f t="shared" si="193"/>
        <v>1404</v>
      </c>
      <c r="N1869" s="1">
        <f t="shared" si="193"/>
        <v>452</v>
      </c>
      <c r="O1869" s="1">
        <f t="shared" si="193"/>
        <v>35</v>
      </c>
      <c r="P1869" s="1">
        <f t="shared" si="193"/>
        <v>22</v>
      </c>
      <c r="Q1869" s="1">
        <f t="shared" si="188"/>
        <v>65041</v>
      </c>
      <c r="R1869" s="1">
        <f t="shared" si="189"/>
        <v>5010</v>
      </c>
      <c r="S1869" s="1">
        <f t="shared" si="190"/>
        <v>3142</v>
      </c>
      <c r="T1869" s="1">
        <v>350</v>
      </c>
      <c r="U1869" s="1">
        <v>0</v>
      </c>
      <c r="V1869" s="1">
        <v>43000</v>
      </c>
    </row>
    <row r="1870" spans="1:22" x14ac:dyDescent="0.25">
      <c r="A1870" s="1">
        <f>A1564+10000</f>
        <v>71014</v>
      </c>
      <c r="B1870" s="1">
        <v>7</v>
      </c>
      <c r="C1870" s="1" t="s">
        <v>179</v>
      </c>
      <c r="D1870" s="1">
        <v>18</v>
      </c>
      <c r="E1870" s="1" t="s">
        <v>150</v>
      </c>
      <c r="F1870" s="1">
        <v>3</v>
      </c>
      <c r="G1870" s="1">
        <v>0</v>
      </c>
      <c r="H1870" s="1">
        <v>3</v>
      </c>
      <c r="I1870" s="1">
        <v>5</v>
      </c>
      <c r="J1870" s="1">
        <v>0</v>
      </c>
      <c r="K1870" s="1">
        <f t="shared" ref="K1870:P1870" si="194">ROUNDUP(K952/1.1,0)</f>
        <v>30545</v>
      </c>
      <c r="L1870" s="1">
        <f t="shared" si="194"/>
        <v>2338</v>
      </c>
      <c r="M1870" s="1">
        <f t="shared" si="194"/>
        <v>1461</v>
      </c>
      <c r="N1870" s="1">
        <f t="shared" si="194"/>
        <v>476</v>
      </c>
      <c r="O1870" s="1">
        <f t="shared" si="194"/>
        <v>37</v>
      </c>
      <c r="P1870" s="1">
        <f t="shared" si="194"/>
        <v>23</v>
      </c>
      <c r="Q1870" s="1">
        <f t="shared" si="188"/>
        <v>68149</v>
      </c>
      <c r="R1870" s="1">
        <f t="shared" si="189"/>
        <v>5261</v>
      </c>
      <c r="S1870" s="1">
        <f t="shared" si="190"/>
        <v>3278</v>
      </c>
      <c r="T1870" s="1">
        <v>600</v>
      </c>
      <c r="U1870" s="1">
        <v>0</v>
      </c>
      <c r="V1870" s="1">
        <v>67000</v>
      </c>
    </row>
    <row r="1871" spans="1:22" x14ac:dyDescent="0.25">
      <c r="A1871" s="1">
        <f>A1565+10000</f>
        <v>71015</v>
      </c>
      <c r="B1871" s="1">
        <v>7</v>
      </c>
      <c r="C1871" s="1" t="s">
        <v>179</v>
      </c>
      <c r="D1871" s="1">
        <v>18</v>
      </c>
      <c r="E1871" s="1" t="s">
        <v>151</v>
      </c>
      <c r="F1871" s="1">
        <v>4</v>
      </c>
      <c r="G1871" s="1">
        <v>0</v>
      </c>
      <c r="H1871" s="1">
        <v>4</v>
      </c>
      <c r="I1871" s="1">
        <v>20</v>
      </c>
      <c r="J1871" s="1">
        <v>5</v>
      </c>
      <c r="K1871" s="1">
        <f t="shared" ref="K1871:P1871" si="195">ROUNDUP(K953/1.1,0)</f>
        <v>31769</v>
      </c>
      <c r="L1871" s="1">
        <f t="shared" si="195"/>
        <v>2431</v>
      </c>
      <c r="M1871" s="1">
        <f t="shared" si="195"/>
        <v>1520</v>
      </c>
      <c r="N1871" s="1">
        <f t="shared" si="195"/>
        <v>500</v>
      </c>
      <c r="O1871" s="1">
        <f t="shared" si="195"/>
        <v>39</v>
      </c>
      <c r="P1871" s="1">
        <f t="shared" si="195"/>
        <v>25</v>
      </c>
      <c r="Q1871" s="1">
        <f t="shared" si="188"/>
        <v>71269</v>
      </c>
      <c r="R1871" s="1">
        <f t="shared" si="189"/>
        <v>5512</v>
      </c>
      <c r="S1871" s="1">
        <f t="shared" si="190"/>
        <v>3495</v>
      </c>
      <c r="T1871" s="1">
        <v>1000</v>
      </c>
      <c r="U1871" s="1">
        <v>0</v>
      </c>
      <c r="V1871" s="1">
        <v>100000</v>
      </c>
    </row>
    <row r="1872" spans="1:22" x14ac:dyDescent="0.25">
      <c r="A1872" s="1">
        <f>A1867+10</f>
        <v>71021</v>
      </c>
      <c r="B1872" s="1">
        <v>7</v>
      </c>
      <c r="C1872" s="1" t="s">
        <v>179</v>
      </c>
      <c r="D1872" s="1">
        <v>18</v>
      </c>
      <c r="E1872" s="1" t="s">
        <v>41</v>
      </c>
      <c r="F1872" s="1">
        <v>5</v>
      </c>
      <c r="G1872" s="1">
        <v>1</v>
      </c>
      <c r="H1872" s="1">
        <v>0</v>
      </c>
      <c r="I1872" s="1">
        <v>20</v>
      </c>
      <c r="J1872" s="1">
        <v>5</v>
      </c>
      <c r="K1872" s="6">
        <f t="shared" ref="K1872:P1872" si="196">ROUNDUP(K954/1.1,0)</f>
        <v>34964</v>
      </c>
      <c r="L1872" s="7">
        <f t="shared" si="196"/>
        <v>2676</v>
      </c>
      <c r="M1872" s="8">
        <f t="shared" si="196"/>
        <v>1673</v>
      </c>
      <c r="N1872" s="6">
        <f t="shared" si="196"/>
        <v>536</v>
      </c>
      <c r="O1872" s="7">
        <f t="shared" si="196"/>
        <v>41</v>
      </c>
      <c r="P1872" s="8">
        <f t="shared" si="196"/>
        <v>27</v>
      </c>
      <c r="Q1872" s="6">
        <f t="shared" si="188"/>
        <v>77308</v>
      </c>
      <c r="R1872" s="7">
        <f t="shared" si="189"/>
        <v>5915</v>
      </c>
      <c r="S1872" s="8">
        <f t="shared" si="190"/>
        <v>3806</v>
      </c>
      <c r="T1872" s="6">
        <v>1500</v>
      </c>
      <c r="U1872" s="7">
        <v>0</v>
      </c>
      <c r="V1872" s="8">
        <v>140000</v>
      </c>
    </row>
    <row r="1873" spans="1:22" x14ac:dyDescent="0.25">
      <c r="A1873" s="1">
        <f t="shared" ref="A1873:A1936" si="197">A1868+10</f>
        <v>71022</v>
      </c>
      <c r="B1873" s="1">
        <v>7</v>
      </c>
      <c r="C1873" s="1" t="s">
        <v>179</v>
      </c>
      <c r="D1873" s="1">
        <v>18</v>
      </c>
      <c r="E1873" s="1" t="s">
        <v>99</v>
      </c>
      <c r="F1873" s="1">
        <v>6</v>
      </c>
      <c r="G1873" s="1">
        <v>1</v>
      </c>
      <c r="H1873" s="1">
        <v>1</v>
      </c>
      <c r="I1873" s="1">
        <v>20</v>
      </c>
      <c r="J1873" s="1">
        <v>5</v>
      </c>
      <c r="K1873" s="1">
        <f t="shared" ref="K1873:P1873" si="198">ROUNDUP(K955/1.1,0)</f>
        <v>36438</v>
      </c>
      <c r="L1873" s="1">
        <f t="shared" si="198"/>
        <v>2789</v>
      </c>
      <c r="M1873" s="1">
        <f t="shared" si="198"/>
        <v>1743</v>
      </c>
      <c r="N1873" s="1">
        <f t="shared" si="198"/>
        <v>560</v>
      </c>
      <c r="O1873" s="1">
        <f t="shared" si="198"/>
        <v>43</v>
      </c>
      <c r="P1873" s="1">
        <f t="shared" si="198"/>
        <v>28</v>
      </c>
      <c r="Q1873" s="1">
        <f t="shared" si="188"/>
        <v>80678</v>
      </c>
      <c r="R1873" s="1">
        <f t="shared" si="189"/>
        <v>6186</v>
      </c>
      <c r="S1873" s="1">
        <f t="shared" si="190"/>
        <v>3955</v>
      </c>
      <c r="T1873" s="1">
        <v>2500</v>
      </c>
      <c r="U1873" s="1">
        <v>0</v>
      </c>
      <c r="V1873" s="1">
        <v>210000</v>
      </c>
    </row>
    <row r="1874" spans="1:22" x14ac:dyDescent="0.25">
      <c r="A1874" s="1">
        <f t="shared" si="197"/>
        <v>71023</v>
      </c>
      <c r="B1874" s="1">
        <v>7</v>
      </c>
      <c r="C1874" s="1" t="s">
        <v>179</v>
      </c>
      <c r="D1874" s="1">
        <v>18</v>
      </c>
      <c r="E1874" s="1" t="s">
        <v>100</v>
      </c>
      <c r="F1874" s="1">
        <v>7</v>
      </c>
      <c r="G1874" s="1">
        <v>1</v>
      </c>
      <c r="H1874" s="1">
        <v>2</v>
      </c>
      <c r="I1874" s="1">
        <v>20</v>
      </c>
      <c r="J1874" s="1">
        <v>5</v>
      </c>
      <c r="K1874" s="1">
        <f t="shared" ref="K1874:P1874" si="199">ROUNDUP(K956/1.1,0)</f>
        <v>37910</v>
      </c>
      <c r="L1874" s="1">
        <f t="shared" si="199"/>
        <v>2901</v>
      </c>
      <c r="M1874" s="1">
        <f t="shared" si="199"/>
        <v>1814</v>
      </c>
      <c r="N1874" s="1">
        <f t="shared" si="199"/>
        <v>595</v>
      </c>
      <c r="O1874" s="1">
        <f t="shared" si="199"/>
        <v>46</v>
      </c>
      <c r="P1874" s="1">
        <f t="shared" si="199"/>
        <v>30</v>
      </c>
      <c r="Q1874" s="1">
        <f t="shared" si="188"/>
        <v>84915</v>
      </c>
      <c r="R1874" s="1">
        <f t="shared" si="189"/>
        <v>6535</v>
      </c>
      <c r="S1874" s="1">
        <f t="shared" si="190"/>
        <v>4184</v>
      </c>
      <c r="T1874" s="1">
        <v>3500</v>
      </c>
      <c r="U1874" s="1">
        <v>0</v>
      </c>
      <c r="V1874" s="1">
        <v>270000</v>
      </c>
    </row>
    <row r="1875" spans="1:22" x14ac:dyDescent="0.25">
      <c r="A1875" s="1">
        <f t="shared" si="197"/>
        <v>71024</v>
      </c>
      <c r="B1875" s="1">
        <v>7</v>
      </c>
      <c r="C1875" s="1" t="s">
        <v>179</v>
      </c>
      <c r="D1875" s="1">
        <v>18</v>
      </c>
      <c r="E1875" s="1" t="s">
        <v>101</v>
      </c>
      <c r="F1875" s="1">
        <v>8</v>
      </c>
      <c r="G1875" s="1">
        <v>1</v>
      </c>
      <c r="H1875" s="1">
        <v>3</v>
      </c>
      <c r="I1875" s="1">
        <v>20</v>
      </c>
      <c r="J1875" s="1">
        <v>5</v>
      </c>
      <c r="K1875" s="1">
        <f t="shared" ref="K1875:P1875" si="200">ROUNDUP(K957/1.1,0)</f>
        <v>39384</v>
      </c>
      <c r="L1875" s="1">
        <f t="shared" si="200"/>
        <v>3014</v>
      </c>
      <c r="M1875" s="1">
        <f t="shared" si="200"/>
        <v>1884</v>
      </c>
      <c r="N1875" s="1">
        <f t="shared" si="200"/>
        <v>630</v>
      </c>
      <c r="O1875" s="1">
        <f t="shared" si="200"/>
        <v>49</v>
      </c>
      <c r="P1875" s="1">
        <f t="shared" si="200"/>
        <v>31</v>
      </c>
      <c r="Q1875" s="1">
        <f t="shared" si="188"/>
        <v>89154</v>
      </c>
      <c r="R1875" s="1">
        <f t="shared" si="189"/>
        <v>6885</v>
      </c>
      <c r="S1875" s="1">
        <f t="shared" si="190"/>
        <v>4333</v>
      </c>
      <c r="T1875" s="1">
        <v>5000</v>
      </c>
      <c r="U1875" s="1">
        <v>0</v>
      </c>
      <c r="V1875" s="1">
        <v>360000</v>
      </c>
    </row>
    <row r="1876" spans="1:22" x14ac:dyDescent="0.25">
      <c r="A1876" s="1">
        <f t="shared" si="197"/>
        <v>71025</v>
      </c>
      <c r="B1876" s="1">
        <v>7</v>
      </c>
      <c r="C1876" s="1" t="s">
        <v>179</v>
      </c>
      <c r="D1876" s="1">
        <v>18</v>
      </c>
      <c r="E1876" s="1" t="s">
        <v>102</v>
      </c>
      <c r="F1876" s="1">
        <v>9</v>
      </c>
      <c r="G1876" s="1">
        <v>1</v>
      </c>
      <c r="H1876" s="1">
        <v>4</v>
      </c>
      <c r="I1876" s="1">
        <v>30</v>
      </c>
      <c r="J1876" s="1">
        <v>15</v>
      </c>
      <c r="K1876" s="1">
        <f t="shared" ref="K1876:P1876" si="201">ROUNDUP(K958/1.1,0)</f>
        <v>40845</v>
      </c>
      <c r="L1876" s="1">
        <f t="shared" si="201"/>
        <v>3126</v>
      </c>
      <c r="M1876" s="1">
        <f t="shared" si="201"/>
        <v>1954</v>
      </c>
      <c r="N1876" s="1">
        <f t="shared" si="201"/>
        <v>654</v>
      </c>
      <c r="O1876" s="1">
        <f t="shared" si="201"/>
        <v>50</v>
      </c>
      <c r="P1876" s="1">
        <f t="shared" si="201"/>
        <v>32</v>
      </c>
      <c r="Q1876" s="1">
        <f t="shared" si="188"/>
        <v>92511</v>
      </c>
      <c r="R1876" s="1">
        <f t="shared" si="189"/>
        <v>7076</v>
      </c>
      <c r="S1876" s="1">
        <f t="shared" si="190"/>
        <v>4482</v>
      </c>
      <c r="T1876" s="1">
        <v>6500</v>
      </c>
      <c r="U1876" s="1">
        <v>0</v>
      </c>
      <c r="V1876" s="1">
        <v>450000</v>
      </c>
    </row>
    <row r="1877" spans="1:22" x14ac:dyDescent="0.25">
      <c r="A1877" s="1">
        <f t="shared" si="197"/>
        <v>71031</v>
      </c>
      <c r="B1877" s="1">
        <v>7</v>
      </c>
      <c r="C1877" s="1" t="s">
        <v>179</v>
      </c>
      <c r="D1877" s="1">
        <v>18</v>
      </c>
      <c r="E1877" s="1" t="s">
        <v>42</v>
      </c>
      <c r="F1877" s="1">
        <v>10</v>
      </c>
      <c r="G1877" s="1">
        <v>2</v>
      </c>
      <c r="H1877" s="1">
        <v>0</v>
      </c>
      <c r="I1877" s="1">
        <v>30</v>
      </c>
      <c r="J1877" s="1">
        <v>15</v>
      </c>
      <c r="K1877" s="6">
        <f t="shared" ref="K1877:P1877" si="202">ROUNDUP(K959/1.1,0)</f>
        <v>44753</v>
      </c>
      <c r="L1877" s="7">
        <f t="shared" si="202"/>
        <v>3425</v>
      </c>
      <c r="M1877" s="8">
        <f t="shared" si="202"/>
        <v>2141</v>
      </c>
      <c r="N1877" s="6">
        <f t="shared" si="202"/>
        <v>690</v>
      </c>
      <c r="O1877" s="7">
        <f t="shared" si="202"/>
        <v>53</v>
      </c>
      <c r="P1877" s="8">
        <f t="shared" si="202"/>
        <v>34</v>
      </c>
      <c r="Q1877" s="6">
        <f t="shared" si="188"/>
        <v>99263</v>
      </c>
      <c r="R1877" s="7">
        <f t="shared" si="189"/>
        <v>7612</v>
      </c>
      <c r="S1877" s="8">
        <f t="shared" si="190"/>
        <v>4827</v>
      </c>
      <c r="T1877" s="6">
        <v>7500</v>
      </c>
      <c r="U1877" s="7">
        <v>0</v>
      </c>
      <c r="V1877" s="8">
        <v>580000</v>
      </c>
    </row>
    <row r="1878" spans="1:22" x14ac:dyDescent="0.25">
      <c r="A1878" s="1">
        <f t="shared" si="197"/>
        <v>71032</v>
      </c>
      <c r="B1878" s="1">
        <v>7</v>
      </c>
      <c r="C1878" s="1" t="s">
        <v>179</v>
      </c>
      <c r="D1878" s="1">
        <v>18</v>
      </c>
      <c r="E1878" s="1" t="s">
        <v>103</v>
      </c>
      <c r="F1878" s="1">
        <v>11</v>
      </c>
      <c r="G1878" s="1">
        <v>2</v>
      </c>
      <c r="H1878" s="1">
        <v>1</v>
      </c>
      <c r="I1878" s="1">
        <v>30</v>
      </c>
      <c r="J1878" s="1">
        <v>15</v>
      </c>
      <c r="K1878" s="1">
        <f t="shared" ref="K1878:P1878" si="203">ROUNDUP(K960/1.1,0)</f>
        <v>46773</v>
      </c>
      <c r="L1878" s="1">
        <f t="shared" si="203"/>
        <v>3580</v>
      </c>
      <c r="M1878" s="1">
        <f t="shared" si="203"/>
        <v>2238</v>
      </c>
      <c r="N1878" s="1">
        <f t="shared" si="203"/>
        <v>726</v>
      </c>
      <c r="O1878" s="1">
        <f t="shared" si="203"/>
        <v>56</v>
      </c>
      <c r="P1878" s="1">
        <f t="shared" si="203"/>
        <v>36</v>
      </c>
      <c r="Q1878" s="1">
        <f t="shared" si="188"/>
        <v>104127</v>
      </c>
      <c r="R1878" s="1">
        <f t="shared" si="189"/>
        <v>8004</v>
      </c>
      <c r="S1878" s="1">
        <f t="shared" si="190"/>
        <v>5082</v>
      </c>
      <c r="T1878" s="1">
        <v>8500</v>
      </c>
      <c r="U1878" s="1">
        <v>0</v>
      </c>
      <c r="V1878" s="1">
        <v>730000</v>
      </c>
    </row>
    <row r="1879" spans="1:22" x14ac:dyDescent="0.25">
      <c r="A1879" s="1">
        <f t="shared" si="197"/>
        <v>71033</v>
      </c>
      <c r="B1879" s="1">
        <v>7</v>
      </c>
      <c r="C1879" s="1" t="s">
        <v>179</v>
      </c>
      <c r="D1879" s="1">
        <v>18</v>
      </c>
      <c r="E1879" s="1" t="s">
        <v>104</v>
      </c>
      <c r="F1879" s="1">
        <v>12</v>
      </c>
      <c r="G1879" s="1">
        <v>2</v>
      </c>
      <c r="H1879" s="1">
        <v>2</v>
      </c>
      <c r="I1879" s="1">
        <v>30</v>
      </c>
      <c r="J1879" s="1">
        <v>15</v>
      </c>
      <c r="K1879" s="1">
        <f t="shared" ref="K1879:P1879" si="204">ROUNDUP(K961/1.1,0)</f>
        <v>48793</v>
      </c>
      <c r="L1879" s="1">
        <f t="shared" si="204"/>
        <v>3734</v>
      </c>
      <c r="M1879" s="1">
        <f t="shared" si="204"/>
        <v>2334</v>
      </c>
      <c r="N1879" s="1">
        <f t="shared" si="204"/>
        <v>773</v>
      </c>
      <c r="O1879" s="1">
        <f t="shared" si="204"/>
        <v>60</v>
      </c>
      <c r="P1879" s="1">
        <f t="shared" si="204"/>
        <v>38</v>
      </c>
      <c r="Q1879" s="1">
        <f t="shared" si="188"/>
        <v>109860</v>
      </c>
      <c r="R1879" s="1">
        <f t="shared" si="189"/>
        <v>8474</v>
      </c>
      <c r="S1879" s="1">
        <f t="shared" si="190"/>
        <v>5336</v>
      </c>
      <c r="T1879" s="1">
        <v>9000</v>
      </c>
      <c r="U1879" s="1">
        <v>0</v>
      </c>
      <c r="V1879" s="1">
        <v>870000</v>
      </c>
    </row>
    <row r="1880" spans="1:22" x14ac:dyDescent="0.25">
      <c r="A1880" s="1">
        <f t="shared" si="197"/>
        <v>71034</v>
      </c>
      <c r="B1880" s="1">
        <v>7</v>
      </c>
      <c r="C1880" s="1" t="s">
        <v>179</v>
      </c>
      <c r="D1880" s="1">
        <v>18</v>
      </c>
      <c r="E1880" s="1" t="s">
        <v>105</v>
      </c>
      <c r="F1880" s="1">
        <v>13</v>
      </c>
      <c r="G1880" s="1">
        <v>2</v>
      </c>
      <c r="H1880" s="1">
        <v>3</v>
      </c>
      <c r="I1880" s="1">
        <v>30</v>
      </c>
      <c r="J1880" s="1">
        <v>15</v>
      </c>
      <c r="K1880" s="1">
        <f t="shared" ref="K1880:P1880" si="205">ROUNDUP(K962/1.1,0)</f>
        <v>50812</v>
      </c>
      <c r="L1880" s="1">
        <f t="shared" si="205"/>
        <v>3889</v>
      </c>
      <c r="M1880" s="1">
        <f t="shared" si="205"/>
        <v>2431</v>
      </c>
      <c r="N1880" s="1">
        <f t="shared" si="205"/>
        <v>809</v>
      </c>
      <c r="O1880" s="1">
        <f t="shared" si="205"/>
        <v>62</v>
      </c>
      <c r="P1880" s="1">
        <f t="shared" si="205"/>
        <v>40</v>
      </c>
      <c r="Q1880" s="1">
        <f t="shared" si="188"/>
        <v>114723</v>
      </c>
      <c r="R1880" s="1">
        <f t="shared" si="189"/>
        <v>8787</v>
      </c>
      <c r="S1880" s="1">
        <f t="shared" si="190"/>
        <v>5591</v>
      </c>
      <c r="T1880" s="1">
        <v>10000</v>
      </c>
      <c r="U1880" s="1">
        <v>0</v>
      </c>
      <c r="V1880" s="1">
        <v>1050000</v>
      </c>
    </row>
    <row r="1881" spans="1:22" x14ac:dyDescent="0.25">
      <c r="A1881" s="1">
        <f t="shared" si="197"/>
        <v>71035</v>
      </c>
      <c r="B1881" s="1">
        <v>7</v>
      </c>
      <c r="C1881" s="1" t="s">
        <v>179</v>
      </c>
      <c r="D1881" s="1">
        <v>18</v>
      </c>
      <c r="E1881" s="1" t="s">
        <v>106</v>
      </c>
      <c r="F1881" s="1">
        <v>14</v>
      </c>
      <c r="G1881" s="1">
        <v>2</v>
      </c>
      <c r="H1881" s="1">
        <v>4</v>
      </c>
      <c r="I1881" s="1">
        <v>40</v>
      </c>
      <c r="J1881" s="1">
        <v>35</v>
      </c>
      <c r="K1881" s="1">
        <f t="shared" ref="K1881:P1881" si="206">ROUNDUP(K963/1.1,0)</f>
        <v>52832</v>
      </c>
      <c r="L1881" s="1">
        <f t="shared" si="206"/>
        <v>4043</v>
      </c>
      <c r="M1881" s="1">
        <f t="shared" si="206"/>
        <v>2528</v>
      </c>
      <c r="N1881" s="1">
        <f t="shared" si="206"/>
        <v>844</v>
      </c>
      <c r="O1881" s="1">
        <f t="shared" si="206"/>
        <v>65</v>
      </c>
      <c r="P1881" s="1">
        <f t="shared" si="206"/>
        <v>41</v>
      </c>
      <c r="Q1881" s="1">
        <f t="shared" si="188"/>
        <v>119508</v>
      </c>
      <c r="R1881" s="1">
        <f t="shared" si="189"/>
        <v>9178</v>
      </c>
      <c r="S1881" s="1">
        <f t="shared" si="190"/>
        <v>5767</v>
      </c>
      <c r="T1881" s="1">
        <v>11500</v>
      </c>
      <c r="U1881" s="1">
        <v>0</v>
      </c>
      <c r="V1881" s="1">
        <v>1270000</v>
      </c>
    </row>
    <row r="1882" spans="1:22" x14ac:dyDescent="0.25">
      <c r="A1882" s="1">
        <f t="shared" si="197"/>
        <v>71041</v>
      </c>
      <c r="B1882" s="1">
        <v>7</v>
      </c>
      <c r="C1882" s="1" t="s">
        <v>179</v>
      </c>
      <c r="D1882" s="1">
        <v>18</v>
      </c>
      <c r="E1882" s="1" t="s">
        <v>43</v>
      </c>
      <c r="F1882" s="1">
        <v>15</v>
      </c>
      <c r="G1882" s="1">
        <v>3</v>
      </c>
      <c r="H1882" s="1">
        <v>0</v>
      </c>
      <c r="I1882" s="1">
        <v>40</v>
      </c>
      <c r="J1882" s="1">
        <v>35</v>
      </c>
      <c r="K1882" s="6">
        <f t="shared" ref="K1882:P1882" si="207">ROUNDUP(K964/1.1,0)</f>
        <v>58190</v>
      </c>
      <c r="L1882" s="7">
        <f t="shared" si="207"/>
        <v>4453</v>
      </c>
      <c r="M1882" s="8">
        <f t="shared" si="207"/>
        <v>2784</v>
      </c>
      <c r="N1882" s="6">
        <f t="shared" si="207"/>
        <v>904</v>
      </c>
      <c r="O1882" s="7">
        <f t="shared" si="207"/>
        <v>70</v>
      </c>
      <c r="P1882" s="8">
        <f t="shared" si="207"/>
        <v>44</v>
      </c>
      <c r="Q1882" s="6">
        <f t="shared" si="188"/>
        <v>129606</v>
      </c>
      <c r="R1882" s="7">
        <f t="shared" si="189"/>
        <v>9983</v>
      </c>
      <c r="S1882" s="8">
        <f t="shared" si="190"/>
        <v>6260</v>
      </c>
      <c r="T1882" s="6">
        <v>13500</v>
      </c>
      <c r="U1882" s="7">
        <v>0</v>
      </c>
      <c r="V1882" s="8">
        <v>1500000</v>
      </c>
    </row>
    <row r="1883" spans="1:22" x14ac:dyDescent="0.25">
      <c r="A1883" s="1">
        <f t="shared" si="197"/>
        <v>71042</v>
      </c>
      <c r="B1883" s="1">
        <v>7</v>
      </c>
      <c r="C1883" s="1" t="s">
        <v>179</v>
      </c>
      <c r="D1883" s="1">
        <v>18</v>
      </c>
      <c r="E1883" s="1" t="s">
        <v>181</v>
      </c>
      <c r="F1883" s="1">
        <v>16</v>
      </c>
      <c r="G1883" s="1">
        <v>3</v>
      </c>
      <c r="H1883" s="1">
        <v>1</v>
      </c>
      <c r="I1883" s="1">
        <v>40</v>
      </c>
      <c r="J1883" s="1">
        <v>35</v>
      </c>
      <c r="K1883" s="1">
        <f t="shared" ref="K1883:P1883" si="208">ROUNDUP(K965/1.1,0)</f>
        <v>61861</v>
      </c>
      <c r="L1883" s="1">
        <f t="shared" si="208"/>
        <v>4734</v>
      </c>
      <c r="M1883" s="1">
        <f t="shared" si="208"/>
        <v>2960</v>
      </c>
      <c r="N1883" s="1">
        <f t="shared" si="208"/>
        <v>963</v>
      </c>
      <c r="O1883" s="1">
        <f t="shared" si="208"/>
        <v>74</v>
      </c>
      <c r="P1883" s="1">
        <f t="shared" si="208"/>
        <v>47</v>
      </c>
      <c r="Q1883" s="1">
        <f t="shared" si="188"/>
        <v>137938</v>
      </c>
      <c r="R1883" s="1">
        <f t="shared" si="189"/>
        <v>10580</v>
      </c>
      <c r="S1883" s="1">
        <f t="shared" si="190"/>
        <v>6673</v>
      </c>
      <c r="T1883" s="1">
        <v>15000</v>
      </c>
      <c r="U1883" s="1">
        <v>0</v>
      </c>
      <c r="V1883" s="1">
        <v>1760000</v>
      </c>
    </row>
    <row r="1884" spans="1:22" x14ac:dyDescent="0.25">
      <c r="A1884" s="1">
        <f t="shared" si="197"/>
        <v>71043</v>
      </c>
      <c r="B1884" s="1">
        <v>7</v>
      </c>
      <c r="C1884" s="1" t="s">
        <v>179</v>
      </c>
      <c r="D1884" s="1">
        <v>18</v>
      </c>
      <c r="E1884" s="1" t="s">
        <v>182</v>
      </c>
      <c r="F1884" s="1">
        <v>17</v>
      </c>
      <c r="G1884" s="1">
        <v>3</v>
      </c>
      <c r="H1884" s="1">
        <v>2</v>
      </c>
      <c r="I1884" s="1">
        <v>40</v>
      </c>
      <c r="J1884" s="1">
        <v>35</v>
      </c>
      <c r="K1884" s="1">
        <f t="shared" ref="K1884:P1884" si="209">ROUNDUP(K966/1.1,0)</f>
        <v>65532</v>
      </c>
      <c r="L1884" s="1">
        <f t="shared" si="209"/>
        <v>5015</v>
      </c>
      <c r="M1884" s="1">
        <f t="shared" si="209"/>
        <v>3135</v>
      </c>
      <c r="N1884" s="1">
        <f t="shared" si="209"/>
        <v>1022</v>
      </c>
      <c r="O1884" s="1">
        <f t="shared" si="209"/>
        <v>79</v>
      </c>
      <c r="P1884" s="1">
        <f t="shared" si="209"/>
        <v>50</v>
      </c>
      <c r="Q1884" s="1">
        <f t="shared" si="188"/>
        <v>146270</v>
      </c>
      <c r="R1884" s="1">
        <f t="shared" si="189"/>
        <v>11256</v>
      </c>
      <c r="S1884" s="1">
        <f t="shared" si="190"/>
        <v>7085</v>
      </c>
      <c r="T1884" s="1">
        <v>17000</v>
      </c>
      <c r="U1884" s="1">
        <v>0</v>
      </c>
      <c r="V1884" s="1">
        <v>2000000</v>
      </c>
    </row>
    <row r="1885" spans="1:22" x14ac:dyDescent="0.25">
      <c r="A1885" s="1">
        <f t="shared" si="197"/>
        <v>71044</v>
      </c>
      <c r="B1885" s="1">
        <v>7</v>
      </c>
      <c r="C1885" s="1" t="s">
        <v>179</v>
      </c>
      <c r="D1885" s="1">
        <v>18</v>
      </c>
      <c r="E1885" s="1" t="s">
        <v>183</v>
      </c>
      <c r="F1885" s="1">
        <v>18</v>
      </c>
      <c r="G1885" s="1">
        <v>3</v>
      </c>
      <c r="H1885" s="1">
        <v>3</v>
      </c>
      <c r="I1885" s="1">
        <v>40</v>
      </c>
      <c r="J1885" s="1">
        <v>35</v>
      </c>
      <c r="K1885" s="1">
        <f t="shared" ref="K1885:P1885" si="210">ROUNDUP(K967/1.1,0)</f>
        <v>69215</v>
      </c>
      <c r="L1885" s="1">
        <f t="shared" si="210"/>
        <v>5297</v>
      </c>
      <c r="M1885" s="1">
        <f t="shared" si="210"/>
        <v>3311</v>
      </c>
      <c r="N1885" s="1">
        <f t="shared" si="210"/>
        <v>1082</v>
      </c>
      <c r="O1885" s="1">
        <f t="shared" si="210"/>
        <v>83</v>
      </c>
      <c r="P1885" s="1">
        <f t="shared" si="210"/>
        <v>52</v>
      </c>
      <c r="Q1885" s="1">
        <f t="shared" si="188"/>
        <v>154693</v>
      </c>
      <c r="R1885" s="1">
        <f t="shared" si="189"/>
        <v>11854</v>
      </c>
      <c r="S1885" s="1">
        <f t="shared" si="190"/>
        <v>7419</v>
      </c>
      <c r="T1885" s="1">
        <v>18500</v>
      </c>
      <c r="U1885" s="1">
        <v>0</v>
      </c>
      <c r="V1885" s="1">
        <v>2300000</v>
      </c>
    </row>
    <row r="1886" spans="1:22" x14ac:dyDescent="0.25">
      <c r="A1886" s="1">
        <f t="shared" si="197"/>
        <v>71045</v>
      </c>
      <c r="B1886" s="1">
        <v>7</v>
      </c>
      <c r="C1886" s="1" t="s">
        <v>179</v>
      </c>
      <c r="D1886" s="1">
        <v>18</v>
      </c>
      <c r="E1886" s="1" t="s">
        <v>184</v>
      </c>
      <c r="F1886" s="1">
        <v>19</v>
      </c>
      <c r="G1886" s="1">
        <v>3</v>
      </c>
      <c r="H1886" s="1">
        <v>4</v>
      </c>
      <c r="I1886" s="1">
        <v>50</v>
      </c>
      <c r="J1886" s="1">
        <v>45</v>
      </c>
      <c r="K1886" s="1">
        <f t="shared" ref="K1886:P1886" si="211">ROUNDUP(K968/1.1,0)</f>
        <v>72886</v>
      </c>
      <c r="L1886" s="1">
        <f t="shared" si="211"/>
        <v>5578</v>
      </c>
      <c r="M1886" s="1">
        <f t="shared" si="211"/>
        <v>3487</v>
      </c>
      <c r="N1886" s="1">
        <f t="shared" si="211"/>
        <v>1141</v>
      </c>
      <c r="O1886" s="1">
        <f t="shared" si="211"/>
        <v>88</v>
      </c>
      <c r="P1886" s="1">
        <f t="shared" si="211"/>
        <v>55</v>
      </c>
      <c r="Q1886" s="1">
        <f t="shared" si="188"/>
        <v>163025</v>
      </c>
      <c r="R1886" s="1">
        <f t="shared" si="189"/>
        <v>12530</v>
      </c>
      <c r="S1886" s="1">
        <f t="shared" si="190"/>
        <v>7832</v>
      </c>
      <c r="T1886" s="1">
        <v>21000</v>
      </c>
      <c r="U1886" s="1">
        <v>0</v>
      </c>
      <c r="V1886" s="1">
        <v>2600000</v>
      </c>
    </row>
    <row r="1887" spans="1:22" x14ac:dyDescent="0.25">
      <c r="A1887" s="1">
        <f t="shared" si="197"/>
        <v>71051</v>
      </c>
      <c r="B1887" s="1">
        <v>7</v>
      </c>
      <c r="C1887" s="1" t="s">
        <v>179</v>
      </c>
      <c r="D1887" s="1">
        <v>18</v>
      </c>
      <c r="E1887" s="1" t="s">
        <v>185</v>
      </c>
      <c r="F1887" s="1">
        <v>20</v>
      </c>
      <c r="G1887" s="1">
        <v>4</v>
      </c>
      <c r="H1887" s="1">
        <v>0</v>
      </c>
      <c r="I1887" s="1">
        <v>50</v>
      </c>
      <c r="J1887" s="1">
        <v>45</v>
      </c>
      <c r="K1887" s="6">
        <f t="shared" ref="K1887:P1887" si="212">ROUNDUP(K969/1.1,0)</f>
        <v>82628</v>
      </c>
      <c r="L1887" s="7">
        <f t="shared" si="212"/>
        <v>6323</v>
      </c>
      <c r="M1887" s="8">
        <f t="shared" si="212"/>
        <v>3952</v>
      </c>
      <c r="N1887" s="6">
        <f t="shared" si="212"/>
        <v>1272</v>
      </c>
      <c r="O1887" s="7">
        <f t="shared" si="212"/>
        <v>98</v>
      </c>
      <c r="P1887" s="8">
        <f t="shared" si="212"/>
        <v>61</v>
      </c>
      <c r="Q1887" s="6">
        <f t="shared" si="188"/>
        <v>183116</v>
      </c>
      <c r="R1887" s="7">
        <f t="shared" si="189"/>
        <v>14065</v>
      </c>
      <c r="S1887" s="8">
        <f t="shared" si="190"/>
        <v>8771</v>
      </c>
      <c r="T1887" s="6">
        <v>23500</v>
      </c>
      <c r="U1887" s="7">
        <v>0</v>
      </c>
      <c r="V1887" s="8">
        <v>2900000</v>
      </c>
    </row>
    <row r="1888" spans="1:22" x14ac:dyDescent="0.25">
      <c r="A1888" s="1">
        <f t="shared" si="197"/>
        <v>71052</v>
      </c>
      <c r="B1888" s="1">
        <v>7</v>
      </c>
      <c r="C1888" s="1" t="s">
        <v>179</v>
      </c>
      <c r="D1888" s="1">
        <v>18</v>
      </c>
      <c r="E1888" s="1" t="s">
        <v>186</v>
      </c>
      <c r="F1888" s="1">
        <v>21</v>
      </c>
      <c r="G1888" s="1">
        <v>4</v>
      </c>
      <c r="H1888" s="1">
        <v>1</v>
      </c>
      <c r="I1888" s="1">
        <v>50</v>
      </c>
      <c r="J1888" s="1">
        <v>45</v>
      </c>
      <c r="K1888" s="1">
        <f t="shared" ref="K1888:P1888" si="213">ROUNDUP(K970/1.1,0)</f>
        <v>86358</v>
      </c>
      <c r="L1888" s="1">
        <f t="shared" si="213"/>
        <v>6609</v>
      </c>
      <c r="M1888" s="1">
        <f t="shared" si="213"/>
        <v>4131</v>
      </c>
      <c r="N1888" s="1">
        <f t="shared" si="213"/>
        <v>1331</v>
      </c>
      <c r="O1888" s="1">
        <f t="shared" si="213"/>
        <v>102</v>
      </c>
      <c r="P1888" s="1">
        <f t="shared" si="213"/>
        <v>64</v>
      </c>
      <c r="Q1888" s="1">
        <f t="shared" ref="Q1888:Q1951" si="214">K1888+N1888*79</f>
        <v>191507</v>
      </c>
      <c r="R1888" s="1">
        <f t="shared" ref="R1888:R1951" si="215">L1888+O1888*79</f>
        <v>14667</v>
      </c>
      <c r="S1888" s="1">
        <f t="shared" ref="S1888:S1951" si="216">M1888+P1888*79</f>
        <v>9187</v>
      </c>
      <c r="T1888" s="1">
        <v>26000</v>
      </c>
      <c r="U1888" s="1">
        <v>0</v>
      </c>
      <c r="V1888" s="1">
        <v>3200000</v>
      </c>
    </row>
    <row r="1889" spans="1:22" x14ac:dyDescent="0.25">
      <c r="A1889" s="1">
        <f t="shared" si="197"/>
        <v>71053</v>
      </c>
      <c r="B1889" s="1">
        <v>7</v>
      </c>
      <c r="C1889" s="1" t="s">
        <v>179</v>
      </c>
      <c r="D1889" s="1">
        <v>18</v>
      </c>
      <c r="E1889" s="1" t="s">
        <v>187</v>
      </c>
      <c r="F1889" s="1">
        <v>22</v>
      </c>
      <c r="G1889" s="1">
        <v>4</v>
      </c>
      <c r="H1889" s="1">
        <v>2</v>
      </c>
      <c r="I1889" s="1">
        <v>50</v>
      </c>
      <c r="J1889" s="1">
        <v>45</v>
      </c>
      <c r="K1889" s="1">
        <f t="shared" ref="K1889:P1889" si="217">ROUNDUP(K971/1.1,0)</f>
        <v>90076</v>
      </c>
      <c r="L1889" s="1">
        <f t="shared" si="217"/>
        <v>6893</v>
      </c>
      <c r="M1889" s="1">
        <f t="shared" si="217"/>
        <v>4309</v>
      </c>
      <c r="N1889" s="1">
        <f t="shared" si="217"/>
        <v>1403</v>
      </c>
      <c r="O1889" s="1">
        <f t="shared" si="217"/>
        <v>108</v>
      </c>
      <c r="P1889" s="1">
        <f t="shared" si="217"/>
        <v>68</v>
      </c>
      <c r="Q1889" s="1">
        <f t="shared" si="214"/>
        <v>200913</v>
      </c>
      <c r="R1889" s="1">
        <f t="shared" si="215"/>
        <v>15425</v>
      </c>
      <c r="S1889" s="1">
        <f t="shared" si="216"/>
        <v>9681</v>
      </c>
      <c r="T1889" s="1">
        <v>28500</v>
      </c>
      <c r="U1889" s="1">
        <v>0</v>
      </c>
      <c r="V1889" s="1">
        <v>3600000</v>
      </c>
    </row>
    <row r="1890" spans="1:22" x14ac:dyDescent="0.25">
      <c r="A1890" s="1">
        <f t="shared" si="197"/>
        <v>71054</v>
      </c>
      <c r="B1890" s="1">
        <v>7</v>
      </c>
      <c r="C1890" s="1" t="s">
        <v>179</v>
      </c>
      <c r="D1890" s="1">
        <v>18</v>
      </c>
      <c r="E1890" s="1" t="s">
        <v>188</v>
      </c>
      <c r="F1890" s="1">
        <v>23</v>
      </c>
      <c r="G1890" s="1">
        <v>4</v>
      </c>
      <c r="H1890" s="1">
        <v>3</v>
      </c>
      <c r="I1890" s="1">
        <v>50</v>
      </c>
      <c r="J1890" s="1">
        <v>45</v>
      </c>
      <c r="K1890" s="1">
        <f t="shared" ref="K1890:P1890" si="218">ROUNDUP(K972/1.1,0)</f>
        <v>93807</v>
      </c>
      <c r="L1890" s="1">
        <f t="shared" si="218"/>
        <v>7179</v>
      </c>
      <c r="M1890" s="1">
        <f t="shared" si="218"/>
        <v>4487</v>
      </c>
      <c r="N1890" s="1">
        <f t="shared" si="218"/>
        <v>1462</v>
      </c>
      <c r="O1890" s="1">
        <f t="shared" si="218"/>
        <v>112</v>
      </c>
      <c r="P1890" s="1">
        <f t="shared" si="218"/>
        <v>70</v>
      </c>
      <c r="Q1890" s="1">
        <f t="shared" si="214"/>
        <v>209305</v>
      </c>
      <c r="R1890" s="1">
        <f t="shared" si="215"/>
        <v>16027</v>
      </c>
      <c r="S1890" s="1">
        <f t="shared" si="216"/>
        <v>10017</v>
      </c>
      <c r="T1890" s="1">
        <v>31000</v>
      </c>
      <c r="U1890" s="1">
        <v>0</v>
      </c>
      <c r="V1890" s="1">
        <v>4000000</v>
      </c>
    </row>
    <row r="1891" spans="1:22" x14ac:dyDescent="0.25">
      <c r="A1891" s="1">
        <f t="shared" si="197"/>
        <v>71055</v>
      </c>
      <c r="B1891" s="1">
        <v>7</v>
      </c>
      <c r="C1891" s="1" t="s">
        <v>179</v>
      </c>
      <c r="D1891" s="1">
        <v>18</v>
      </c>
      <c r="E1891" s="1" t="s">
        <v>189</v>
      </c>
      <c r="F1891" s="1">
        <v>24</v>
      </c>
      <c r="G1891" s="1">
        <v>4</v>
      </c>
      <c r="H1891" s="1">
        <v>4</v>
      </c>
      <c r="I1891" s="1">
        <v>60</v>
      </c>
      <c r="J1891" s="1">
        <v>55</v>
      </c>
      <c r="K1891" s="1">
        <f t="shared" ref="K1891:P1891" si="219">ROUNDUP(K973/1.1,0)</f>
        <v>97525</v>
      </c>
      <c r="L1891" s="1">
        <f t="shared" si="219"/>
        <v>7463</v>
      </c>
      <c r="M1891" s="1">
        <f t="shared" si="219"/>
        <v>4665</v>
      </c>
      <c r="N1891" s="1">
        <f t="shared" si="219"/>
        <v>1521</v>
      </c>
      <c r="O1891" s="1">
        <f t="shared" si="219"/>
        <v>117</v>
      </c>
      <c r="P1891" s="1">
        <f t="shared" si="219"/>
        <v>73</v>
      </c>
      <c r="Q1891" s="1">
        <f t="shared" si="214"/>
        <v>217684</v>
      </c>
      <c r="R1891" s="1">
        <f t="shared" si="215"/>
        <v>16706</v>
      </c>
      <c r="S1891" s="1">
        <f t="shared" si="216"/>
        <v>10432</v>
      </c>
      <c r="T1891" s="1">
        <v>33500</v>
      </c>
      <c r="U1891" s="1">
        <v>0</v>
      </c>
      <c r="V1891" s="1">
        <v>4400000</v>
      </c>
    </row>
    <row r="1892" spans="1:22" x14ac:dyDescent="0.25">
      <c r="A1892" s="1">
        <f t="shared" si="197"/>
        <v>71061</v>
      </c>
      <c r="B1892" s="1">
        <v>7</v>
      </c>
      <c r="C1892" s="1" t="s">
        <v>179</v>
      </c>
      <c r="D1892" s="1">
        <v>18</v>
      </c>
      <c r="E1892" s="1" t="s">
        <v>190</v>
      </c>
      <c r="F1892" s="1">
        <v>25</v>
      </c>
      <c r="G1892" s="1">
        <v>5</v>
      </c>
      <c r="H1892" s="1">
        <v>0</v>
      </c>
      <c r="I1892" s="1">
        <v>60</v>
      </c>
      <c r="J1892" s="1">
        <v>55</v>
      </c>
      <c r="K1892" s="6">
        <f t="shared" ref="K1892:P1892" si="220">ROUNDUP(K974/1.1,0)</f>
        <v>107410</v>
      </c>
      <c r="L1892" s="7">
        <f t="shared" si="220"/>
        <v>8220</v>
      </c>
      <c r="M1892" s="8">
        <f t="shared" si="220"/>
        <v>5138</v>
      </c>
      <c r="N1892" s="6">
        <f t="shared" si="220"/>
        <v>1664</v>
      </c>
      <c r="O1892" s="7">
        <f t="shared" si="220"/>
        <v>128</v>
      </c>
      <c r="P1892" s="8">
        <f t="shared" si="220"/>
        <v>80</v>
      </c>
      <c r="Q1892" s="6">
        <f t="shared" si="214"/>
        <v>238866</v>
      </c>
      <c r="R1892" s="7">
        <f t="shared" si="215"/>
        <v>18332</v>
      </c>
      <c r="S1892" s="8">
        <f t="shared" si="216"/>
        <v>11458</v>
      </c>
      <c r="T1892" s="6">
        <v>36000</v>
      </c>
      <c r="U1892" s="7">
        <v>0</v>
      </c>
      <c r="V1892" s="8">
        <v>4800000</v>
      </c>
    </row>
    <row r="1893" spans="1:22" x14ac:dyDescent="0.25">
      <c r="A1893" s="1">
        <f t="shared" si="197"/>
        <v>71062</v>
      </c>
      <c r="B1893" s="1">
        <v>7</v>
      </c>
      <c r="C1893" s="1" t="s">
        <v>179</v>
      </c>
      <c r="D1893" s="1">
        <v>18</v>
      </c>
      <c r="E1893" s="1" t="s">
        <v>191</v>
      </c>
      <c r="F1893" s="1">
        <v>26</v>
      </c>
      <c r="G1893" s="1">
        <v>5</v>
      </c>
      <c r="H1893" s="1">
        <v>1</v>
      </c>
      <c r="I1893" s="1">
        <v>60</v>
      </c>
      <c r="J1893" s="1">
        <v>55</v>
      </c>
      <c r="K1893" s="1">
        <f t="shared" ref="K1893:P1893" si="221">ROUNDUP(K975/1.1,0)</f>
        <v>114264</v>
      </c>
      <c r="L1893" s="1">
        <f t="shared" si="221"/>
        <v>8744</v>
      </c>
      <c r="M1893" s="1">
        <f t="shared" si="221"/>
        <v>5466</v>
      </c>
      <c r="N1893" s="1">
        <f t="shared" si="221"/>
        <v>1771</v>
      </c>
      <c r="O1893" s="1">
        <f t="shared" si="221"/>
        <v>136</v>
      </c>
      <c r="P1893" s="1">
        <f t="shared" si="221"/>
        <v>86</v>
      </c>
      <c r="Q1893" s="1">
        <f t="shared" si="214"/>
        <v>254173</v>
      </c>
      <c r="R1893" s="1">
        <f t="shared" si="215"/>
        <v>19488</v>
      </c>
      <c r="S1893" s="1">
        <f t="shared" si="216"/>
        <v>12260</v>
      </c>
      <c r="T1893" s="1">
        <v>39000</v>
      </c>
      <c r="U1893" s="1">
        <v>0</v>
      </c>
      <c r="V1893" s="1">
        <v>5200000</v>
      </c>
    </row>
    <row r="1894" spans="1:22" x14ac:dyDescent="0.25">
      <c r="A1894" s="1">
        <f t="shared" si="197"/>
        <v>71063</v>
      </c>
      <c r="B1894" s="1">
        <v>7</v>
      </c>
      <c r="C1894" s="1" t="s">
        <v>179</v>
      </c>
      <c r="D1894" s="1">
        <v>18</v>
      </c>
      <c r="E1894" s="1" t="s">
        <v>192</v>
      </c>
      <c r="F1894" s="1">
        <v>27</v>
      </c>
      <c r="G1894" s="1">
        <v>5</v>
      </c>
      <c r="H1894" s="1">
        <v>2</v>
      </c>
      <c r="I1894" s="1">
        <v>60</v>
      </c>
      <c r="J1894" s="1">
        <v>55</v>
      </c>
      <c r="K1894" s="1">
        <f t="shared" ref="K1894:P1894" si="222">ROUNDUP(K976/1.1,0)</f>
        <v>121120</v>
      </c>
      <c r="L1894" s="1">
        <f t="shared" si="222"/>
        <v>9269</v>
      </c>
      <c r="M1894" s="1">
        <f t="shared" si="222"/>
        <v>5793</v>
      </c>
      <c r="N1894" s="1">
        <f t="shared" si="222"/>
        <v>1890</v>
      </c>
      <c r="O1894" s="1">
        <f t="shared" si="222"/>
        <v>145</v>
      </c>
      <c r="P1894" s="1">
        <f t="shared" si="222"/>
        <v>91</v>
      </c>
      <c r="Q1894" s="1">
        <f t="shared" si="214"/>
        <v>270430</v>
      </c>
      <c r="R1894" s="1">
        <f t="shared" si="215"/>
        <v>20724</v>
      </c>
      <c r="S1894" s="1">
        <f t="shared" si="216"/>
        <v>12982</v>
      </c>
      <c r="T1894" s="1">
        <v>42000</v>
      </c>
      <c r="U1894" s="1">
        <v>0</v>
      </c>
      <c r="V1894" s="1">
        <v>5600000</v>
      </c>
    </row>
    <row r="1895" spans="1:22" x14ac:dyDescent="0.25">
      <c r="A1895" s="1">
        <f t="shared" si="197"/>
        <v>71064</v>
      </c>
      <c r="B1895" s="1">
        <v>7</v>
      </c>
      <c r="C1895" s="1" t="s">
        <v>179</v>
      </c>
      <c r="D1895" s="1">
        <v>18</v>
      </c>
      <c r="E1895" s="1" t="s">
        <v>193</v>
      </c>
      <c r="F1895" s="1">
        <v>28</v>
      </c>
      <c r="G1895" s="1">
        <v>5</v>
      </c>
      <c r="H1895" s="1">
        <v>3</v>
      </c>
      <c r="I1895" s="1">
        <v>60</v>
      </c>
      <c r="J1895" s="1">
        <v>55</v>
      </c>
      <c r="K1895" s="1">
        <f t="shared" ref="K1895:P1895" si="223">ROUNDUP(K977/1.1,0)</f>
        <v>127974</v>
      </c>
      <c r="L1895" s="1">
        <f t="shared" si="223"/>
        <v>9793</v>
      </c>
      <c r="M1895" s="1">
        <f t="shared" si="223"/>
        <v>6121</v>
      </c>
      <c r="N1895" s="1">
        <f t="shared" si="223"/>
        <v>1997</v>
      </c>
      <c r="O1895" s="1">
        <f t="shared" si="223"/>
        <v>153</v>
      </c>
      <c r="P1895" s="1">
        <f t="shared" si="223"/>
        <v>96</v>
      </c>
      <c r="Q1895" s="1">
        <f t="shared" si="214"/>
        <v>285737</v>
      </c>
      <c r="R1895" s="1">
        <f t="shared" si="215"/>
        <v>21880</v>
      </c>
      <c r="S1895" s="1">
        <f t="shared" si="216"/>
        <v>13705</v>
      </c>
      <c r="T1895" s="1">
        <v>45000</v>
      </c>
      <c r="U1895" s="1">
        <v>0</v>
      </c>
      <c r="V1895" s="1">
        <v>6000000</v>
      </c>
    </row>
    <row r="1896" spans="1:22" x14ac:dyDescent="0.25">
      <c r="A1896" s="1">
        <f t="shared" si="197"/>
        <v>71065</v>
      </c>
      <c r="B1896" s="1">
        <v>7</v>
      </c>
      <c r="C1896" s="1" t="s">
        <v>179</v>
      </c>
      <c r="D1896" s="1">
        <v>18</v>
      </c>
      <c r="E1896" s="1" t="s">
        <v>194</v>
      </c>
      <c r="F1896" s="1">
        <v>29</v>
      </c>
      <c r="G1896" s="1">
        <v>5</v>
      </c>
      <c r="H1896" s="1">
        <v>4</v>
      </c>
      <c r="I1896" s="1">
        <v>70</v>
      </c>
      <c r="J1896" s="1">
        <v>65</v>
      </c>
      <c r="K1896" s="1">
        <f t="shared" ref="K1896:P1896" si="224">ROUNDUP(K978/1.1,0)</f>
        <v>134817</v>
      </c>
      <c r="L1896" s="1">
        <f t="shared" si="224"/>
        <v>10317</v>
      </c>
      <c r="M1896" s="1">
        <f t="shared" si="224"/>
        <v>6449</v>
      </c>
      <c r="N1896" s="1">
        <f t="shared" si="224"/>
        <v>2104</v>
      </c>
      <c r="O1896" s="1">
        <f t="shared" si="224"/>
        <v>161</v>
      </c>
      <c r="P1896" s="1">
        <f t="shared" si="224"/>
        <v>101</v>
      </c>
      <c r="Q1896" s="1">
        <f t="shared" si="214"/>
        <v>301033</v>
      </c>
      <c r="R1896" s="1">
        <f t="shared" si="215"/>
        <v>23036</v>
      </c>
      <c r="S1896" s="1">
        <f t="shared" si="216"/>
        <v>14428</v>
      </c>
      <c r="T1896" s="1">
        <v>48000</v>
      </c>
      <c r="U1896" s="1">
        <v>0</v>
      </c>
      <c r="V1896" s="1">
        <v>6400000</v>
      </c>
    </row>
    <row r="1897" spans="1:22" x14ac:dyDescent="0.25">
      <c r="A1897" s="1">
        <f t="shared" si="197"/>
        <v>71071</v>
      </c>
      <c r="B1897" s="1">
        <v>7</v>
      </c>
      <c r="C1897" s="1" t="s">
        <v>179</v>
      </c>
      <c r="D1897" s="1">
        <v>18</v>
      </c>
      <c r="E1897" s="1" t="s">
        <v>474</v>
      </c>
      <c r="F1897" s="1">
        <v>30</v>
      </c>
      <c r="G1897" s="1">
        <v>6</v>
      </c>
      <c r="H1897" s="1">
        <v>0</v>
      </c>
      <c r="I1897" s="1">
        <v>70</v>
      </c>
      <c r="J1897" s="1">
        <v>65</v>
      </c>
      <c r="K1897" s="6">
        <f t="shared" ref="K1897:P1897" si="225">ROUNDUP(K979/1.1,0)</f>
        <v>153065</v>
      </c>
      <c r="L1897" s="7">
        <f t="shared" si="225"/>
        <v>11713</v>
      </c>
      <c r="M1897" s="8">
        <f t="shared" si="225"/>
        <v>7321</v>
      </c>
      <c r="N1897" s="6">
        <f t="shared" si="225"/>
        <v>2377</v>
      </c>
      <c r="O1897" s="7">
        <f t="shared" si="225"/>
        <v>182</v>
      </c>
      <c r="P1897" s="8">
        <f t="shared" si="225"/>
        <v>114</v>
      </c>
      <c r="Q1897" s="6">
        <f t="shared" si="214"/>
        <v>340848</v>
      </c>
      <c r="R1897" s="7">
        <f t="shared" si="215"/>
        <v>26091</v>
      </c>
      <c r="S1897" s="8">
        <f t="shared" si="216"/>
        <v>16327</v>
      </c>
      <c r="T1897" s="1">
        <v>51000</v>
      </c>
      <c r="U1897" s="1">
        <v>0</v>
      </c>
      <c r="V1897" s="8">
        <v>6800000</v>
      </c>
    </row>
    <row r="1898" spans="1:22" x14ac:dyDescent="0.25">
      <c r="A1898" s="1">
        <f t="shared" si="197"/>
        <v>71072</v>
      </c>
      <c r="B1898" s="1">
        <v>7</v>
      </c>
      <c r="C1898" s="1" t="s">
        <v>179</v>
      </c>
      <c r="D1898" s="1">
        <v>18</v>
      </c>
      <c r="E1898" s="1" t="s">
        <v>475</v>
      </c>
      <c r="F1898" s="1">
        <v>31</v>
      </c>
      <c r="G1898" s="1">
        <v>6</v>
      </c>
      <c r="H1898" s="1">
        <v>1</v>
      </c>
      <c r="I1898" s="1">
        <v>70</v>
      </c>
      <c r="J1898" s="1">
        <v>65</v>
      </c>
      <c r="K1898" s="1">
        <f t="shared" ref="K1898:P1898" si="226">ROUNDUP(K980/1.1,0)</f>
        <v>162260</v>
      </c>
      <c r="L1898" s="1">
        <f t="shared" si="226"/>
        <v>12417</v>
      </c>
      <c r="M1898" s="1">
        <f t="shared" si="226"/>
        <v>7761</v>
      </c>
      <c r="N1898" s="1">
        <f t="shared" si="226"/>
        <v>2520</v>
      </c>
      <c r="O1898" s="1">
        <f t="shared" si="226"/>
        <v>193</v>
      </c>
      <c r="P1898" s="1">
        <f t="shared" si="226"/>
        <v>121</v>
      </c>
      <c r="Q1898" s="1">
        <f t="shared" si="214"/>
        <v>361340</v>
      </c>
      <c r="R1898" s="1">
        <f t="shared" si="215"/>
        <v>27664</v>
      </c>
      <c r="S1898" s="1">
        <f t="shared" si="216"/>
        <v>17320</v>
      </c>
      <c r="T1898" s="1">
        <v>54000</v>
      </c>
      <c r="U1898" s="1">
        <v>0</v>
      </c>
      <c r="V1898" s="1">
        <v>7200000</v>
      </c>
    </row>
    <row r="1899" spans="1:22" x14ac:dyDescent="0.25">
      <c r="A1899" s="1">
        <f t="shared" si="197"/>
        <v>71073</v>
      </c>
      <c r="B1899" s="1">
        <v>7</v>
      </c>
      <c r="C1899" s="1" t="s">
        <v>179</v>
      </c>
      <c r="D1899" s="1">
        <v>18</v>
      </c>
      <c r="E1899" s="1" t="s">
        <v>460</v>
      </c>
      <c r="F1899" s="1">
        <v>32</v>
      </c>
      <c r="G1899" s="1">
        <v>6</v>
      </c>
      <c r="H1899" s="1">
        <v>2</v>
      </c>
      <c r="I1899" s="1">
        <v>70</v>
      </c>
      <c r="J1899" s="1">
        <v>65</v>
      </c>
      <c r="K1899" s="1">
        <f t="shared" ref="K1899:P1899" si="227">ROUNDUP(K981/1.1,0)</f>
        <v>171443</v>
      </c>
      <c r="L1899" s="1">
        <f t="shared" si="227"/>
        <v>13120</v>
      </c>
      <c r="M1899" s="1">
        <f t="shared" si="227"/>
        <v>8200</v>
      </c>
      <c r="N1899" s="1">
        <f t="shared" si="227"/>
        <v>2674</v>
      </c>
      <c r="O1899" s="1">
        <f t="shared" si="227"/>
        <v>205</v>
      </c>
      <c r="P1899" s="1">
        <f t="shared" si="227"/>
        <v>129</v>
      </c>
      <c r="Q1899" s="1">
        <f t="shared" si="214"/>
        <v>382689</v>
      </c>
      <c r="R1899" s="1">
        <f t="shared" si="215"/>
        <v>29315</v>
      </c>
      <c r="S1899" s="1">
        <f t="shared" si="216"/>
        <v>18391</v>
      </c>
      <c r="T1899" s="1">
        <v>57000</v>
      </c>
      <c r="U1899" s="1">
        <v>0</v>
      </c>
      <c r="V1899" s="1">
        <v>7600000</v>
      </c>
    </row>
    <row r="1900" spans="1:22" x14ac:dyDescent="0.25">
      <c r="A1900" s="1">
        <f t="shared" si="197"/>
        <v>71074</v>
      </c>
      <c r="B1900" s="1">
        <v>7</v>
      </c>
      <c r="C1900" s="1" t="s">
        <v>179</v>
      </c>
      <c r="D1900" s="1">
        <v>18</v>
      </c>
      <c r="E1900" s="1" t="s">
        <v>461</v>
      </c>
      <c r="F1900" s="1">
        <v>33</v>
      </c>
      <c r="G1900" s="1">
        <v>6</v>
      </c>
      <c r="H1900" s="1">
        <v>3</v>
      </c>
      <c r="I1900" s="1">
        <v>70</v>
      </c>
      <c r="J1900" s="1">
        <v>65</v>
      </c>
      <c r="K1900" s="1">
        <f t="shared" ref="K1900:P1900" si="228">ROUNDUP(K982/1.1,0)</f>
        <v>180627</v>
      </c>
      <c r="L1900" s="1">
        <f t="shared" si="228"/>
        <v>13822</v>
      </c>
      <c r="M1900" s="1">
        <f t="shared" si="228"/>
        <v>8640</v>
      </c>
      <c r="N1900" s="1">
        <f t="shared" si="228"/>
        <v>2829</v>
      </c>
      <c r="O1900" s="1">
        <f t="shared" si="228"/>
        <v>217</v>
      </c>
      <c r="P1900" s="1">
        <f t="shared" si="228"/>
        <v>136</v>
      </c>
      <c r="Q1900" s="1">
        <f t="shared" si="214"/>
        <v>404118</v>
      </c>
      <c r="R1900" s="1">
        <f t="shared" si="215"/>
        <v>30965</v>
      </c>
      <c r="S1900" s="1">
        <f t="shared" si="216"/>
        <v>19384</v>
      </c>
      <c r="T1900" s="1">
        <v>60000</v>
      </c>
      <c r="U1900" s="1">
        <v>0</v>
      </c>
      <c r="V1900" s="1">
        <v>8000000</v>
      </c>
    </row>
    <row r="1901" spans="1:22" x14ac:dyDescent="0.25">
      <c r="A1901" s="1">
        <f t="shared" si="197"/>
        <v>71075</v>
      </c>
      <c r="B1901" s="1">
        <v>7</v>
      </c>
      <c r="C1901" s="1" t="s">
        <v>179</v>
      </c>
      <c r="D1901" s="1">
        <v>18</v>
      </c>
      <c r="E1901" s="1" t="s">
        <v>462</v>
      </c>
      <c r="F1901" s="1">
        <v>34</v>
      </c>
      <c r="G1901" s="1">
        <v>6</v>
      </c>
      <c r="H1901" s="1">
        <v>4</v>
      </c>
      <c r="I1901" s="1">
        <v>80</v>
      </c>
      <c r="J1901" s="1">
        <v>75</v>
      </c>
      <c r="K1901" s="1">
        <f t="shared" ref="K1901:P1901" si="229">ROUNDUP(K983/1.1,0)</f>
        <v>189810</v>
      </c>
      <c r="L1901" s="1">
        <f t="shared" si="229"/>
        <v>14525</v>
      </c>
      <c r="M1901" s="1">
        <f t="shared" si="229"/>
        <v>9079</v>
      </c>
      <c r="N1901" s="1">
        <f t="shared" si="229"/>
        <v>2983</v>
      </c>
      <c r="O1901" s="1">
        <f t="shared" si="229"/>
        <v>229</v>
      </c>
      <c r="P1901" s="1">
        <f t="shared" si="229"/>
        <v>143</v>
      </c>
      <c r="Q1901" s="1">
        <f t="shared" si="214"/>
        <v>425467</v>
      </c>
      <c r="R1901" s="1">
        <f t="shared" si="215"/>
        <v>32616</v>
      </c>
      <c r="S1901" s="1">
        <f t="shared" si="216"/>
        <v>20376</v>
      </c>
      <c r="T1901" s="1">
        <v>61000</v>
      </c>
      <c r="U1901" s="1">
        <v>0</v>
      </c>
      <c r="V1901" s="1">
        <v>8100000</v>
      </c>
    </row>
    <row r="1902" spans="1:22" x14ac:dyDescent="0.25">
      <c r="A1902" s="1">
        <f t="shared" si="197"/>
        <v>71081</v>
      </c>
      <c r="B1902" s="1">
        <v>7</v>
      </c>
      <c r="C1902" s="1" t="s">
        <v>179</v>
      </c>
      <c r="D1902" s="1">
        <v>18</v>
      </c>
      <c r="E1902" s="1" t="s">
        <v>476</v>
      </c>
      <c r="F1902" s="1">
        <v>35</v>
      </c>
      <c r="G1902" s="1">
        <v>7</v>
      </c>
      <c r="H1902" s="1">
        <v>0</v>
      </c>
      <c r="I1902" s="1">
        <v>80</v>
      </c>
      <c r="J1902" s="1">
        <v>75</v>
      </c>
      <c r="K1902" s="6">
        <f t="shared" ref="K1902:P1902" si="230">ROUNDUP(K984/1.1,0)</f>
        <v>214295</v>
      </c>
      <c r="L1902" s="7">
        <f t="shared" si="230"/>
        <v>16399</v>
      </c>
      <c r="M1902" s="8">
        <f t="shared" si="230"/>
        <v>10250</v>
      </c>
      <c r="N1902" s="6">
        <f t="shared" si="230"/>
        <v>3328</v>
      </c>
      <c r="O1902" s="7">
        <f t="shared" si="230"/>
        <v>255</v>
      </c>
      <c r="P1902" s="8">
        <f t="shared" si="230"/>
        <v>160</v>
      </c>
      <c r="Q1902" s="6">
        <f t="shared" si="214"/>
        <v>477207</v>
      </c>
      <c r="R1902" s="7">
        <f t="shared" si="215"/>
        <v>36544</v>
      </c>
      <c r="S1902" s="8">
        <f t="shared" si="216"/>
        <v>22890</v>
      </c>
      <c r="T1902" s="1">
        <v>62000</v>
      </c>
      <c r="U1902" s="1">
        <v>0</v>
      </c>
      <c r="V1902" s="1">
        <v>8200000</v>
      </c>
    </row>
    <row r="1903" spans="1:22" x14ac:dyDescent="0.25">
      <c r="A1903" s="1">
        <f t="shared" si="197"/>
        <v>71082</v>
      </c>
      <c r="B1903" s="1">
        <v>7</v>
      </c>
      <c r="C1903" s="1" t="s">
        <v>179</v>
      </c>
      <c r="D1903" s="1">
        <v>18</v>
      </c>
      <c r="E1903" s="1" t="s">
        <v>477</v>
      </c>
      <c r="F1903" s="1">
        <v>36</v>
      </c>
      <c r="G1903" s="1">
        <v>7</v>
      </c>
      <c r="H1903" s="1">
        <v>1</v>
      </c>
      <c r="I1903" s="1">
        <v>80</v>
      </c>
      <c r="J1903" s="1">
        <v>75</v>
      </c>
      <c r="K1903" s="1">
        <f t="shared" ref="K1903:P1903" si="231">ROUNDUP(K985/1.1,0)</f>
        <v>227150</v>
      </c>
      <c r="L1903" s="1">
        <f t="shared" si="231"/>
        <v>17382</v>
      </c>
      <c r="M1903" s="1">
        <f t="shared" si="231"/>
        <v>10864</v>
      </c>
      <c r="N1903" s="1">
        <f t="shared" si="231"/>
        <v>3530</v>
      </c>
      <c r="O1903" s="1">
        <f t="shared" si="231"/>
        <v>270</v>
      </c>
      <c r="P1903" s="1">
        <f t="shared" si="231"/>
        <v>170</v>
      </c>
      <c r="Q1903" s="1">
        <f t="shared" si="214"/>
        <v>506020</v>
      </c>
      <c r="R1903" s="1">
        <f t="shared" si="215"/>
        <v>38712</v>
      </c>
      <c r="S1903" s="1">
        <f t="shared" si="216"/>
        <v>24294</v>
      </c>
      <c r="T1903" s="1">
        <v>63000</v>
      </c>
      <c r="U1903" s="1">
        <v>0</v>
      </c>
      <c r="V1903" s="1">
        <v>8300000</v>
      </c>
    </row>
    <row r="1904" spans="1:22" x14ac:dyDescent="0.25">
      <c r="A1904" s="1">
        <f t="shared" si="197"/>
        <v>71083</v>
      </c>
      <c r="B1904" s="1">
        <v>7</v>
      </c>
      <c r="C1904" s="1" t="s">
        <v>179</v>
      </c>
      <c r="D1904" s="1">
        <v>18</v>
      </c>
      <c r="E1904" s="1" t="s">
        <v>463</v>
      </c>
      <c r="F1904" s="1">
        <v>37</v>
      </c>
      <c r="G1904" s="1">
        <v>7</v>
      </c>
      <c r="H1904" s="1">
        <v>2</v>
      </c>
      <c r="I1904" s="1">
        <v>80</v>
      </c>
      <c r="J1904" s="1">
        <v>75</v>
      </c>
      <c r="K1904" s="1">
        <f t="shared" ref="K1904:P1904" si="232">ROUNDUP(K986/1.1,0)</f>
        <v>240016</v>
      </c>
      <c r="L1904" s="1">
        <f t="shared" si="232"/>
        <v>18367</v>
      </c>
      <c r="M1904" s="1">
        <f t="shared" si="232"/>
        <v>11480</v>
      </c>
      <c r="N1904" s="1">
        <f t="shared" si="232"/>
        <v>3731</v>
      </c>
      <c r="O1904" s="1">
        <f t="shared" si="232"/>
        <v>286</v>
      </c>
      <c r="P1904" s="1">
        <f t="shared" si="232"/>
        <v>180</v>
      </c>
      <c r="Q1904" s="1">
        <f t="shared" si="214"/>
        <v>534765</v>
      </c>
      <c r="R1904" s="1">
        <f t="shared" si="215"/>
        <v>40961</v>
      </c>
      <c r="S1904" s="1">
        <f t="shared" si="216"/>
        <v>25700</v>
      </c>
      <c r="T1904" s="1">
        <v>64000</v>
      </c>
      <c r="U1904" s="1">
        <v>0</v>
      </c>
      <c r="V1904" s="1">
        <v>8400000</v>
      </c>
    </row>
    <row r="1905" spans="1:22" x14ac:dyDescent="0.25">
      <c r="A1905" s="1">
        <f t="shared" si="197"/>
        <v>71084</v>
      </c>
      <c r="B1905" s="1">
        <v>7</v>
      </c>
      <c r="C1905" s="1" t="s">
        <v>179</v>
      </c>
      <c r="D1905" s="1">
        <v>18</v>
      </c>
      <c r="E1905" s="1" t="s">
        <v>464</v>
      </c>
      <c r="F1905" s="1">
        <v>38</v>
      </c>
      <c r="G1905" s="1">
        <v>7</v>
      </c>
      <c r="H1905" s="1">
        <v>3</v>
      </c>
      <c r="I1905" s="1">
        <v>80</v>
      </c>
      <c r="J1905" s="1">
        <v>75</v>
      </c>
      <c r="K1905" s="1">
        <f t="shared" ref="K1905:P1905" si="233">ROUNDUP(K987/1.1,0)</f>
        <v>252870</v>
      </c>
      <c r="L1905" s="1">
        <f t="shared" si="233"/>
        <v>19350</v>
      </c>
      <c r="M1905" s="1">
        <f t="shared" si="233"/>
        <v>12095</v>
      </c>
      <c r="N1905" s="1">
        <f t="shared" si="233"/>
        <v>3933</v>
      </c>
      <c r="O1905" s="1">
        <f t="shared" si="233"/>
        <v>301</v>
      </c>
      <c r="P1905" s="1">
        <f t="shared" si="233"/>
        <v>189</v>
      </c>
      <c r="Q1905" s="1">
        <f t="shared" si="214"/>
        <v>563577</v>
      </c>
      <c r="R1905" s="1">
        <f t="shared" si="215"/>
        <v>43129</v>
      </c>
      <c r="S1905" s="1">
        <f t="shared" si="216"/>
        <v>27026</v>
      </c>
      <c r="T1905" s="1">
        <v>65000</v>
      </c>
      <c r="U1905" s="1">
        <v>0</v>
      </c>
      <c r="V1905" s="1">
        <v>8500000</v>
      </c>
    </row>
    <row r="1906" spans="1:22" x14ac:dyDescent="0.25">
      <c r="A1906" s="1">
        <f t="shared" si="197"/>
        <v>71085</v>
      </c>
      <c r="B1906" s="1">
        <v>7</v>
      </c>
      <c r="C1906" s="1" t="s">
        <v>179</v>
      </c>
      <c r="D1906" s="1">
        <v>18</v>
      </c>
      <c r="E1906" s="1" t="s">
        <v>465</v>
      </c>
      <c r="F1906" s="1">
        <v>39</v>
      </c>
      <c r="G1906" s="1">
        <v>7</v>
      </c>
      <c r="H1906" s="1">
        <v>4</v>
      </c>
      <c r="I1906" s="1">
        <v>84</v>
      </c>
      <c r="J1906" s="1">
        <v>80</v>
      </c>
      <c r="K1906" s="1">
        <f t="shared" ref="K1906:P1906" si="234">ROUNDUP(K988/1.1,0)</f>
        <v>265737</v>
      </c>
      <c r="L1906" s="1">
        <f t="shared" si="234"/>
        <v>20335</v>
      </c>
      <c r="M1906" s="1">
        <f t="shared" si="234"/>
        <v>12710</v>
      </c>
      <c r="N1906" s="1">
        <f t="shared" si="234"/>
        <v>4135</v>
      </c>
      <c r="O1906" s="1">
        <f t="shared" si="234"/>
        <v>317</v>
      </c>
      <c r="P1906" s="1">
        <f t="shared" si="234"/>
        <v>199</v>
      </c>
      <c r="Q1906" s="1">
        <f t="shared" si="214"/>
        <v>592402</v>
      </c>
      <c r="R1906" s="1">
        <f t="shared" si="215"/>
        <v>45378</v>
      </c>
      <c r="S1906" s="1">
        <f t="shared" si="216"/>
        <v>28431</v>
      </c>
      <c r="T1906" s="1">
        <v>66000</v>
      </c>
      <c r="U1906" s="1">
        <v>0</v>
      </c>
      <c r="V1906" s="1">
        <v>8600000</v>
      </c>
    </row>
    <row r="1907" spans="1:22" x14ac:dyDescent="0.25">
      <c r="A1907" s="1">
        <f t="shared" si="197"/>
        <v>71091</v>
      </c>
      <c r="B1907" s="1">
        <v>7</v>
      </c>
      <c r="C1907" s="1" t="s">
        <v>179</v>
      </c>
      <c r="D1907" s="1">
        <v>18</v>
      </c>
      <c r="E1907" s="1" t="s">
        <v>466</v>
      </c>
      <c r="F1907" s="1">
        <v>40</v>
      </c>
      <c r="G1907" s="1">
        <v>8</v>
      </c>
      <c r="H1907" s="1">
        <v>0</v>
      </c>
      <c r="I1907" s="1">
        <v>84</v>
      </c>
      <c r="J1907" s="1">
        <v>80</v>
      </c>
      <c r="K1907" s="6">
        <f t="shared" ref="K1907:P1907" si="235">ROUNDUP(K989/1.1,0)</f>
        <v>300010</v>
      </c>
      <c r="L1907" s="7">
        <f t="shared" si="235"/>
        <v>22958</v>
      </c>
      <c r="M1907" s="8">
        <f t="shared" si="235"/>
        <v>14350</v>
      </c>
      <c r="N1907" s="6">
        <f t="shared" si="235"/>
        <v>4658</v>
      </c>
      <c r="O1907" s="7">
        <f t="shared" si="235"/>
        <v>357</v>
      </c>
      <c r="P1907" s="8">
        <f t="shared" si="235"/>
        <v>223</v>
      </c>
      <c r="Q1907" s="6">
        <f t="shared" si="214"/>
        <v>667992</v>
      </c>
      <c r="R1907" s="7">
        <f t="shared" si="215"/>
        <v>51161</v>
      </c>
      <c r="S1907" s="8">
        <f t="shared" si="216"/>
        <v>31967</v>
      </c>
      <c r="T1907" s="1">
        <v>67000</v>
      </c>
      <c r="U1907" s="1">
        <v>0</v>
      </c>
      <c r="V1907" s="1">
        <v>8700000</v>
      </c>
    </row>
    <row r="1908" spans="1:22" x14ac:dyDescent="0.25">
      <c r="A1908" s="1">
        <f t="shared" si="197"/>
        <v>71092</v>
      </c>
      <c r="B1908" s="1">
        <v>7</v>
      </c>
      <c r="C1908" s="1" t="s">
        <v>179</v>
      </c>
      <c r="D1908" s="1">
        <v>18</v>
      </c>
      <c r="E1908" s="1" t="s">
        <v>478</v>
      </c>
      <c r="F1908" s="1">
        <v>41</v>
      </c>
      <c r="G1908" s="1">
        <v>8</v>
      </c>
      <c r="H1908" s="1">
        <v>1</v>
      </c>
      <c r="I1908" s="1">
        <v>84</v>
      </c>
      <c r="J1908" s="1">
        <v>80</v>
      </c>
      <c r="K1908" s="1">
        <f t="shared" ref="K1908:P1908" si="236">ROUNDUP(K990/1.1,0)</f>
        <v>316227</v>
      </c>
      <c r="L1908" s="1">
        <f t="shared" si="236"/>
        <v>24199</v>
      </c>
      <c r="M1908" s="1">
        <f t="shared" si="236"/>
        <v>15125</v>
      </c>
      <c r="N1908" s="1">
        <f t="shared" si="236"/>
        <v>4908</v>
      </c>
      <c r="O1908" s="1">
        <f t="shared" si="236"/>
        <v>376</v>
      </c>
      <c r="P1908" s="1">
        <f t="shared" si="236"/>
        <v>236</v>
      </c>
      <c r="Q1908" s="1">
        <f t="shared" si="214"/>
        <v>703959</v>
      </c>
      <c r="R1908" s="1">
        <f t="shared" si="215"/>
        <v>53903</v>
      </c>
      <c r="S1908" s="1">
        <f t="shared" si="216"/>
        <v>33769</v>
      </c>
      <c r="T1908" s="1">
        <v>68000</v>
      </c>
      <c r="U1908" s="1">
        <v>0</v>
      </c>
      <c r="V1908" s="1">
        <v>8800000</v>
      </c>
    </row>
    <row r="1909" spans="1:22" x14ac:dyDescent="0.25">
      <c r="A1909" s="1">
        <f t="shared" si="197"/>
        <v>71093</v>
      </c>
      <c r="B1909" s="1">
        <v>7</v>
      </c>
      <c r="C1909" s="1" t="s">
        <v>179</v>
      </c>
      <c r="D1909" s="1">
        <v>18</v>
      </c>
      <c r="E1909" s="1" t="s">
        <v>467</v>
      </c>
      <c r="F1909" s="1">
        <v>42</v>
      </c>
      <c r="G1909" s="1">
        <v>8</v>
      </c>
      <c r="H1909" s="1">
        <v>2</v>
      </c>
      <c r="I1909" s="1">
        <v>84</v>
      </c>
      <c r="J1909" s="1">
        <v>80</v>
      </c>
      <c r="K1909" s="1">
        <f t="shared" ref="K1909:P1909" si="237">ROUNDUP(K991/1.1,0)</f>
        <v>332431</v>
      </c>
      <c r="L1909" s="1">
        <f t="shared" si="237"/>
        <v>25439</v>
      </c>
      <c r="M1909" s="1">
        <f t="shared" si="237"/>
        <v>15900</v>
      </c>
      <c r="N1909" s="1">
        <f t="shared" si="237"/>
        <v>5169</v>
      </c>
      <c r="O1909" s="1">
        <f t="shared" si="237"/>
        <v>396</v>
      </c>
      <c r="P1909" s="1">
        <f t="shared" si="237"/>
        <v>248</v>
      </c>
      <c r="Q1909" s="1">
        <f t="shared" si="214"/>
        <v>740782</v>
      </c>
      <c r="R1909" s="1">
        <f t="shared" si="215"/>
        <v>56723</v>
      </c>
      <c r="S1909" s="1">
        <f t="shared" si="216"/>
        <v>35492</v>
      </c>
      <c r="T1909" s="1">
        <v>69000</v>
      </c>
      <c r="U1909" s="1">
        <v>0</v>
      </c>
      <c r="V1909" s="1">
        <v>8900000</v>
      </c>
    </row>
    <row r="1910" spans="1:22" x14ac:dyDescent="0.25">
      <c r="A1910" s="1">
        <f t="shared" si="197"/>
        <v>71094</v>
      </c>
      <c r="B1910" s="1">
        <v>7</v>
      </c>
      <c r="C1910" s="1" t="s">
        <v>179</v>
      </c>
      <c r="D1910" s="1">
        <v>18</v>
      </c>
      <c r="E1910" s="1" t="s">
        <v>468</v>
      </c>
      <c r="F1910" s="1">
        <v>43</v>
      </c>
      <c r="G1910" s="1">
        <v>8</v>
      </c>
      <c r="H1910" s="1">
        <v>3</v>
      </c>
      <c r="I1910" s="1">
        <v>84</v>
      </c>
      <c r="J1910" s="1">
        <v>80</v>
      </c>
      <c r="K1910" s="1">
        <f t="shared" ref="K1910:P1910" si="238">ROUNDUP(K992/1.1,0)</f>
        <v>348636</v>
      </c>
      <c r="L1910" s="1">
        <f t="shared" si="238"/>
        <v>26679</v>
      </c>
      <c r="M1910" s="1">
        <f t="shared" si="238"/>
        <v>16675</v>
      </c>
      <c r="N1910" s="1">
        <f t="shared" si="238"/>
        <v>5419</v>
      </c>
      <c r="O1910" s="1">
        <f t="shared" si="238"/>
        <v>415</v>
      </c>
      <c r="P1910" s="1">
        <f t="shared" si="238"/>
        <v>260</v>
      </c>
      <c r="Q1910" s="1">
        <f t="shared" si="214"/>
        <v>776737</v>
      </c>
      <c r="R1910" s="1">
        <f t="shared" si="215"/>
        <v>59464</v>
      </c>
      <c r="S1910" s="1">
        <f t="shared" si="216"/>
        <v>37215</v>
      </c>
      <c r="T1910" s="1">
        <v>70000</v>
      </c>
      <c r="U1910" s="1">
        <v>0</v>
      </c>
      <c r="V1910" s="1">
        <v>9000000</v>
      </c>
    </row>
    <row r="1911" spans="1:22" x14ac:dyDescent="0.25">
      <c r="A1911" s="1">
        <f t="shared" si="197"/>
        <v>71095</v>
      </c>
      <c r="B1911" s="1">
        <v>7</v>
      </c>
      <c r="C1911" s="1" t="s">
        <v>179</v>
      </c>
      <c r="D1911" s="1">
        <v>18</v>
      </c>
      <c r="E1911" s="1" t="s">
        <v>469</v>
      </c>
      <c r="F1911" s="1">
        <v>44</v>
      </c>
      <c r="G1911" s="1">
        <v>8</v>
      </c>
      <c r="H1911" s="1">
        <v>4</v>
      </c>
      <c r="I1911" s="1">
        <v>87</v>
      </c>
      <c r="J1911" s="1">
        <v>85</v>
      </c>
      <c r="K1911" s="1">
        <f t="shared" ref="K1911:P1911" si="239">ROUNDUP(K993/1.1,0)</f>
        <v>364852</v>
      </c>
      <c r="L1911" s="1">
        <f t="shared" si="239"/>
        <v>27920</v>
      </c>
      <c r="M1911" s="1">
        <f t="shared" si="239"/>
        <v>17450</v>
      </c>
      <c r="N1911" s="1">
        <f t="shared" si="239"/>
        <v>5668</v>
      </c>
      <c r="O1911" s="1">
        <f t="shared" si="239"/>
        <v>434</v>
      </c>
      <c r="P1911" s="1">
        <f t="shared" si="239"/>
        <v>272</v>
      </c>
      <c r="Q1911" s="1">
        <f t="shared" si="214"/>
        <v>812624</v>
      </c>
      <c r="R1911" s="1">
        <f t="shared" si="215"/>
        <v>62206</v>
      </c>
      <c r="S1911" s="1">
        <f t="shared" si="216"/>
        <v>38938</v>
      </c>
      <c r="T1911" s="1">
        <v>71000</v>
      </c>
      <c r="U1911" s="1">
        <v>0</v>
      </c>
      <c r="V1911" s="1">
        <v>9100000</v>
      </c>
    </row>
    <row r="1912" spans="1:22" x14ac:dyDescent="0.25">
      <c r="A1912" s="1">
        <f t="shared" si="197"/>
        <v>71101</v>
      </c>
      <c r="B1912" s="1">
        <v>7</v>
      </c>
      <c r="C1912" s="1" t="s">
        <v>179</v>
      </c>
      <c r="D1912" s="1">
        <v>18</v>
      </c>
      <c r="E1912" s="1" t="s">
        <v>470</v>
      </c>
      <c r="F1912" s="1">
        <v>45</v>
      </c>
      <c r="G1912" s="1">
        <v>9</v>
      </c>
      <c r="H1912" s="1">
        <v>0</v>
      </c>
      <c r="I1912" s="1">
        <v>87</v>
      </c>
      <c r="J1912" s="1">
        <v>85</v>
      </c>
      <c r="K1912" s="6">
        <f t="shared" ref="K1912:P1912" si="240">ROUNDUP(K994/1.1,0)</f>
        <v>408013</v>
      </c>
      <c r="L1912" s="7">
        <f t="shared" si="240"/>
        <v>31222</v>
      </c>
      <c r="M1912" s="8">
        <f t="shared" si="240"/>
        <v>19514</v>
      </c>
      <c r="N1912" s="6">
        <f t="shared" si="240"/>
        <v>6333</v>
      </c>
      <c r="O1912" s="7">
        <f t="shared" si="240"/>
        <v>485</v>
      </c>
      <c r="P1912" s="8">
        <f t="shared" si="240"/>
        <v>304</v>
      </c>
      <c r="Q1912" s="6">
        <f t="shared" si="214"/>
        <v>908320</v>
      </c>
      <c r="R1912" s="7">
        <f t="shared" si="215"/>
        <v>69537</v>
      </c>
      <c r="S1912" s="8">
        <f t="shared" si="216"/>
        <v>43530</v>
      </c>
      <c r="T1912" s="1">
        <v>72000</v>
      </c>
      <c r="U1912" s="1">
        <v>0</v>
      </c>
      <c r="V1912" s="1">
        <v>9200000</v>
      </c>
    </row>
    <row r="1913" spans="1:22" x14ac:dyDescent="0.25">
      <c r="A1913" s="1">
        <f t="shared" si="197"/>
        <v>71102</v>
      </c>
      <c r="B1913" s="1">
        <v>7</v>
      </c>
      <c r="C1913" s="1" t="s">
        <v>179</v>
      </c>
      <c r="D1913" s="1">
        <v>18</v>
      </c>
      <c r="E1913" s="1" t="s">
        <v>479</v>
      </c>
      <c r="F1913" s="1">
        <v>46</v>
      </c>
      <c r="G1913" s="1">
        <v>9</v>
      </c>
      <c r="H1913" s="1">
        <v>1</v>
      </c>
      <c r="I1913" s="1">
        <v>87</v>
      </c>
      <c r="J1913" s="1">
        <v>85</v>
      </c>
      <c r="K1913" s="1">
        <f t="shared" ref="K1913:P1913" si="241">ROUNDUP(K995/1.1,0)</f>
        <v>428840</v>
      </c>
      <c r="L1913" s="1">
        <f t="shared" si="241"/>
        <v>32816</v>
      </c>
      <c r="M1913" s="1">
        <f t="shared" si="241"/>
        <v>20510</v>
      </c>
      <c r="N1913" s="1">
        <f t="shared" si="241"/>
        <v>6654</v>
      </c>
      <c r="O1913" s="1">
        <f t="shared" si="241"/>
        <v>510</v>
      </c>
      <c r="P1913" s="1">
        <f t="shared" si="241"/>
        <v>319</v>
      </c>
      <c r="Q1913" s="1">
        <f t="shared" si="214"/>
        <v>954506</v>
      </c>
      <c r="R1913" s="1">
        <f t="shared" si="215"/>
        <v>73106</v>
      </c>
      <c r="S1913" s="1">
        <f t="shared" si="216"/>
        <v>45711</v>
      </c>
      <c r="T1913" s="1">
        <v>73000</v>
      </c>
      <c r="U1913" s="1">
        <v>0</v>
      </c>
      <c r="V1913" s="1">
        <v>9300000</v>
      </c>
    </row>
    <row r="1914" spans="1:22" x14ac:dyDescent="0.25">
      <c r="A1914" s="1">
        <f t="shared" si="197"/>
        <v>71103</v>
      </c>
      <c r="B1914" s="1">
        <v>7</v>
      </c>
      <c r="C1914" s="1" t="s">
        <v>179</v>
      </c>
      <c r="D1914" s="1">
        <v>18</v>
      </c>
      <c r="E1914" s="1" t="s">
        <v>471</v>
      </c>
      <c r="F1914" s="1">
        <v>47</v>
      </c>
      <c r="G1914" s="1">
        <v>9</v>
      </c>
      <c r="H1914" s="1">
        <v>2</v>
      </c>
      <c r="I1914" s="1">
        <v>87</v>
      </c>
      <c r="J1914" s="1">
        <v>85</v>
      </c>
      <c r="K1914" s="1">
        <f t="shared" ref="K1914:P1914" si="242">ROUNDUP(K996/1.1,0)</f>
        <v>449653</v>
      </c>
      <c r="L1914" s="1">
        <f t="shared" si="242"/>
        <v>34409</v>
      </c>
      <c r="M1914" s="1">
        <f t="shared" si="242"/>
        <v>21506</v>
      </c>
      <c r="N1914" s="1">
        <f t="shared" si="242"/>
        <v>6975</v>
      </c>
      <c r="O1914" s="1">
        <f t="shared" si="242"/>
        <v>534</v>
      </c>
      <c r="P1914" s="1">
        <f t="shared" si="242"/>
        <v>334</v>
      </c>
      <c r="Q1914" s="1">
        <f t="shared" si="214"/>
        <v>1000678</v>
      </c>
      <c r="R1914" s="1">
        <f t="shared" si="215"/>
        <v>76595</v>
      </c>
      <c r="S1914" s="1">
        <f t="shared" si="216"/>
        <v>47892</v>
      </c>
      <c r="T1914" s="1">
        <v>74000</v>
      </c>
      <c r="U1914" s="1">
        <v>0</v>
      </c>
      <c r="V1914" s="1">
        <v>9400000</v>
      </c>
    </row>
    <row r="1915" spans="1:22" x14ac:dyDescent="0.25">
      <c r="A1915" s="1">
        <f t="shared" si="197"/>
        <v>71104</v>
      </c>
      <c r="B1915" s="1">
        <v>7</v>
      </c>
      <c r="C1915" s="1" t="s">
        <v>179</v>
      </c>
      <c r="D1915" s="1">
        <v>18</v>
      </c>
      <c r="E1915" s="1" t="s">
        <v>472</v>
      </c>
      <c r="F1915" s="1">
        <v>48</v>
      </c>
      <c r="G1915" s="1">
        <v>9</v>
      </c>
      <c r="H1915" s="1">
        <v>3</v>
      </c>
      <c r="I1915" s="1">
        <v>87</v>
      </c>
      <c r="J1915" s="1">
        <v>85</v>
      </c>
      <c r="K1915" s="1">
        <f t="shared" ref="K1915:P1915" si="243">ROUNDUP(K997/1.1,0)</f>
        <v>470468</v>
      </c>
      <c r="L1915" s="1">
        <f t="shared" si="243"/>
        <v>36001</v>
      </c>
      <c r="M1915" s="1">
        <f t="shared" si="243"/>
        <v>22501</v>
      </c>
      <c r="N1915" s="1">
        <f t="shared" si="243"/>
        <v>7307</v>
      </c>
      <c r="O1915" s="1">
        <f t="shared" si="243"/>
        <v>560</v>
      </c>
      <c r="P1915" s="1">
        <f t="shared" si="243"/>
        <v>350</v>
      </c>
      <c r="Q1915" s="1">
        <f t="shared" si="214"/>
        <v>1047721</v>
      </c>
      <c r="R1915" s="1">
        <f t="shared" si="215"/>
        <v>80241</v>
      </c>
      <c r="S1915" s="1">
        <f t="shared" si="216"/>
        <v>50151</v>
      </c>
      <c r="T1915" s="1">
        <v>75000</v>
      </c>
      <c r="U1915" s="1">
        <v>0</v>
      </c>
      <c r="V1915" s="1">
        <v>9500000</v>
      </c>
    </row>
    <row r="1916" spans="1:22" x14ac:dyDescent="0.25">
      <c r="A1916" s="1">
        <f t="shared" si="197"/>
        <v>71105</v>
      </c>
      <c r="B1916" s="1">
        <v>7</v>
      </c>
      <c r="C1916" s="1" t="s">
        <v>179</v>
      </c>
      <c r="D1916" s="1">
        <v>18</v>
      </c>
      <c r="E1916" s="1" t="s">
        <v>473</v>
      </c>
      <c r="F1916" s="1">
        <v>49</v>
      </c>
      <c r="G1916" s="1">
        <v>9</v>
      </c>
      <c r="H1916" s="1">
        <v>4</v>
      </c>
      <c r="I1916" s="1">
        <v>90</v>
      </c>
      <c r="J1916" s="1">
        <v>90</v>
      </c>
      <c r="K1916" s="1">
        <f t="shared" ref="K1916:P1916" si="244">ROUNDUP(K998/1.1,0)</f>
        <v>491293</v>
      </c>
      <c r="L1916" s="1">
        <f t="shared" si="244"/>
        <v>37595</v>
      </c>
      <c r="M1916" s="1">
        <f t="shared" si="244"/>
        <v>23498</v>
      </c>
      <c r="N1916" s="1">
        <f t="shared" si="244"/>
        <v>7628</v>
      </c>
      <c r="O1916" s="1">
        <f t="shared" si="244"/>
        <v>584</v>
      </c>
      <c r="P1916" s="1">
        <f t="shared" si="244"/>
        <v>366</v>
      </c>
      <c r="Q1916" s="1">
        <f t="shared" si="214"/>
        <v>1093905</v>
      </c>
      <c r="R1916" s="1">
        <f t="shared" si="215"/>
        <v>83731</v>
      </c>
      <c r="S1916" s="1">
        <f t="shared" si="216"/>
        <v>52412</v>
      </c>
      <c r="T1916" s="1">
        <v>76000</v>
      </c>
      <c r="U1916" s="1">
        <v>0</v>
      </c>
      <c r="V1916" s="1">
        <v>9600000</v>
      </c>
    </row>
    <row r="1917" spans="1:22" x14ac:dyDescent="0.25">
      <c r="A1917" s="1">
        <f t="shared" si="197"/>
        <v>71111</v>
      </c>
      <c r="B1917" s="1">
        <v>7</v>
      </c>
      <c r="C1917" s="1" t="s">
        <v>179</v>
      </c>
      <c r="D1917" s="1">
        <v>18</v>
      </c>
      <c r="E1917" s="1" t="s">
        <v>480</v>
      </c>
      <c r="F1917" s="1">
        <v>50</v>
      </c>
      <c r="G1917" s="1">
        <v>10</v>
      </c>
      <c r="H1917" s="1">
        <v>0</v>
      </c>
      <c r="I1917" s="1">
        <v>0</v>
      </c>
      <c r="J1917" s="1">
        <v>90</v>
      </c>
      <c r="K1917" s="6">
        <f t="shared" ref="K1917:P1917" si="245">ROUNDUP(K999/1.1,0)</f>
        <v>546750</v>
      </c>
      <c r="L1917" s="7">
        <f t="shared" si="245"/>
        <v>41839</v>
      </c>
      <c r="M1917" s="8">
        <f t="shared" si="245"/>
        <v>26150</v>
      </c>
      <c r="N1917" s="6">
        <f t="shared" si="245"/>
        <v>8483</v>
      </c>
      <c r="O1917" s="7">
        <f t="shared" si="245"/>
        <v>650</v>
      </c>
      <c r="P1917" s="8">
        <f t="shared" si="245"/>
        <v>407</v>
      </c>
      <c r="Q1917" s="6">
        <f t="shared" si="214"/>
        <v>1216907</v>
      </c>
      <c r="R1917" s="7">
        <f t="shared" si="215"/>
        <v>93189</v>
      </c>
      <c r="S1917" s="8">
        <f t="shared" si="216"/>
        <v>58303</v>
      </c>
      <c r="T1917" s="1">
        <v>0</v>
      </c>
      <c r="U1917" s="1">
        <v>0</v>
      </c>
      <c r="V1917" s="1">
        <v>0</v>
      </c>
    </row>
    <row r="1918" spans="1:22" x14ac:dyDescent="0.25">
      <c r="A1918" s="1">
        <f t="shared" si="197"/>
        <v>71112</v>
      </c>
      <c r="B1918" s="1">
        <v>7</v>
      </c>
      <c r="C1918" s="1" t="s">
        <v>179</v>
      </c>
      <c r="D1918" s="1">
        <v>15</v>
      </c>
      <c r="E1918" s="1" t="s">
        <v>365</v>
      </c>
      <c r="F1918" s="1">
        <v>0</v>
      </c>
      <c r="G1918" s="1">
        <v>0</v>
      </c>
      <c r="H1918" s="1">
        <v>0</v>
      </c>
      <c r="I1918" s="1">
        <v>1</v>
      </c>
      <c r="J1918" s="1">
        <v>0</v>
      </c>
      <c r="K1918" s="6">
        <f>ROUNDUP(K1000*最重要的表!$J$50,0)</f>
        <v>10065</v>
      </c>
      <c r="L1918" s="6">
        <f>ROUNDUP(L1000*最重要的表!$J$50,0)</f>
        <v>771</v>
      </c>
      <c r="M1918" s="6">
        <f>ROUNDUP(M1000*最重要的表!$J$50,0)</f>
        <v>482</v>
      </c>
      <c r="N1918" s="6">
        <f>ROUNDUP(N1000*最重要的表!$J$50,0)</f>
        <v>161</v>
      </c>
      <c r="O1918" s="6">
        <f>ROUNDUP(O1000*最重要的表!$J$50,0)</f>
        <v>13</v>
      </c>
      <c r="P1918" s="6">
        <f>ROUNDUP(P1000*最重要的表!$J$50,0)</f>
        <v>9</v>
      </c>
      <c r="Q1918" s="6">
        <f t="shared" si="214"/>
        <v>22784</v>
      </c>
      <c r="R1918" s="7">
        <f t="shared" si="215"/>
        <v>1798</v>
      </c>
      <c r="S1918" s="8">
        <f t="shared" si="216"/>
        <v>1193</v>
      </c>
      <c r="T1918" s="6">
        <v>50</v>
      </c>
      <c r="U1918" s="7">
        <v>0</v>
      </c>
      <c r="V1918" s="8">
        <v>9000</v>
      </c>
    </row>
    <row r="1919" spans="1:22" x14ac:dyDescent="0.25">
      <c r="A1919" s="1">
        <f t="shared" si="197"/>
        <v>71113</v>
      </c>
      <c r="B1919" s="1">
        <v>7</v>
      </c>
      <c r="C1919" s="1" t="s">
        <v>179</v>
      </c>
      <c r="D1919" s="1">
        <v>15</v>
      </c>
      <c r="E1919" s="1" t="s">
        <v>366</v>
      </c>
      <c r="F1919" s="1">
        <v>1</v>
      </c>
      <c r="G1919" s="1">
        <v>0</v>
      </c>
      <c r="H1919" s="1">
        <v>1</v>
      </c>
      <c r="I1919" s="1">
        <v>5</v>
      </c>
      <c r="J1919" s="1">
        <v>0</v>
      </c>
      <c r="K1919" s="6">
        <f>ROUNDUP(K1001*最重要的表!$J$50,0)</f>
        <v>11424</v>
      </c>
      <c r="L1919" s="6">
        <f>ROUNDUP(L1001*最重要的表!$J$50,0)</f>
        <v>875</v>
      </c>
      <c r="M1919" s="6">
        <f>ROUNDUP(M1001*最重要的表!$J$50,0)</f>
        <v>547</v>
      </c>
      <c r="N1919" s="6">
        <f>ROUNDUP(N1001*最重要的表!$J$50,0)</f>
        <v>174</v>
      </c>
      <c r="O1919" s="6">
        <f>ROUNDUP(O1001*最重要的表!$J$50,0)</f>
        <v>14</v>
      </c>
      <c r="P1919" s="6">
        <f>ROUNDUP(P1001*最重要的表!$J$50,0)</f>
        <v>10</v>
      </c>
      <c r="Q1919" s="1">
        <f t="shared" si="214"/>
        <v>25170</v>
      </c>
      <c r="R1919" s="1">
        <f t="shared" si="215"/>
        <v>1981</v>
      </c>
      <c r="S1919" s="1">
        <f t="shared" si="216"/>
        <v>1337</v>
      </c>
      <c r="T1919" s="1">
        <v>180</v>
      </c>
      <c r="U1919" s="1">
        <v>0</v>
      </c>
      <c r="V1919" s="1">
        <v>25000</v>
      </c>
    </row>
    <row r="1920" spans="1:22" x14ac:dyDescent="0.25">
      <c r="A1920" s="1">
        <f t="shared" si="197"/>
        <v>71114</v>
      </c>
      <c r="B1920" s="1">
        <v>7</v>
      </c>
      <c r="C1920" s="1" t="s">
        <v>179</v>
      </c>
      <c r="D1920" s="1">
        <v>15</v>
      </c>
      <c r="E1920" s="1" t="s">
        <v>107</v>
      </c>
      <c r="F1920" s="1">
        <v>2</v>
      </c>
      <c r="G1920" s="1">
        <v>0</v>
      </c>
      <c r="H1920" s="1">
        <v>2</v>
      </c>
      <c r="I1920" s="1">
        <v>5</v>
      </c>
      <c r="J1920" s="1">
        <v>0</v>
      </c>
      <c r="K1920" s="6">
        <f>ROUNDUP(K1002*最重要的表!$J$50,0)</f>
        <v>12797</v>
      </c>
      <c r="L1920" s="6">
        <f>ROUNDUP(L1002*最重要的表!$J$50,0)</f>
        <v>980</v>
      </c>
      <c r="M1920" s="6">
        <f>ROUNDUP(M1002*最重要的表!$J$50,0)</f>
        <v>612</v>
      </c>
      <c r="N1920" s="6">
        <f>ROUNDUP(N1002*最重要的表!$J$50,0)</f>
        <v>201</v>
      </c>
      <c r="O1920" s="6">
        <f>ROUNDUP(O1002*最重要的表!$J$50,0)</f>
        <v>16</v>
      </c>
      <c r="P1920" s="6">
        <f>ROUNDUP(P1002*最重要的表!$J$50,0)</f>
        <v>11</v>
      </c>
      <c r="Q1920" s="1">
        <f t="shared" si="214"/>
        <v>28676</v>
      </c>
      <c r="R1920" s="1">
        <f t="shared" si="215"/>
        <v>2244</v>
      </c>
      <c r="S1920" s="1">
        <f t="shared" si="216"/>
        <v>1481</v>
      </c>
      <c r="T1920" s="1">
        <v>350</v>
      </c>
      <c r="U1920" s="1">
        <v>0</v>
      </c>
      <c r="V1920" s="1">
        <v>43000</v>
      </c>
    </row>
    <row r="1921" spans="1:22" x14ac:dyDescent="0.25">
      <c r="A1921" s="1">
        <f t="shared" si="197"/>
        <v>71115</v>
      </c>
      <c r="B1921" s="1">
        <v>7</v>
      </c>
      <c r="C1921" s="1" t="s">
        <v>179</v>
      </c>
      <c r="D1921" s="1">
        <v>15</v>
      </c>
      <c r="E1921" s="1" t="s">
        <v>153</v>
      </c>
      <c r="F1921" s="1">
        <v>3</v>
      </c>
      <c r="G1921" s="1">
        <v>0</v>
      </c>
      <c r="H1921" s="1">
        <v>3</v>
      </c>
      <c r="I1921" s="1">
        <v>5</v>
      </c>
      <c r="J1921" s="1">
        <v>0</v>
      </c>
      <c r="K1921" s="6">
        <f>ROUNDUP(K1003*最重要的表!$J$50,0)</f>
        <v>14157</v>
      </c>
      <c r="L1921" s="6">
        <f>ROUNDUP(L1003*最重要的表!$J$50,0)</f>
        <v>1084</v>
      </c>
      <c r="M1921" s="6">
        <f>ROUNDUP(M1003*最重要的表!$J$50,0)</f>
        <v>678</v>
      </c>
      <c r="N1921" s="6">
        <f>ROUNDUP(N1003*最重要的表!$J$50,0)</f>
        <v>228</v>
      </c>
      <c r="O1921" s="6">
        <f>ROUNDUP(O1003*最重要的表!$J$50,0)</f>
        <v>18</v>
      </c>
      <c r="P1921" s="6">
        <f>ROUNDUP(P1003*最重要的表!$J$50,0)</f>
        <v>12</v>
      </c>
      <c r="Q1921" s="1">
        <f t="shared" si="214"/>
        <v>32169</v>
      </c>
      <c r="R1921" s="1">
        <f t="shared" si="215"/>
        <v>2506</v>
      </c>
      <c r="S1921" s="1">
        <f t="shared" si="216"/>
        <v>1626</v>
      </c>
      <c r="T1921" s="1">
        <v>600</v>
      </c>
      <c r="U1921" s="1">
        <v>0</v>
      </c>
      <c r="V1921" s="1">
        <v>67000</v>
      </c>
    </row>
    <row r="1922" spans="1:22" x14ac:dyDescent="0.25">
      <c r="A1922" s="1">
        <f t="shared" si="197"/>
        <v>71121</v>
      </c>
      <c r="B1922" s="1">
        <v>7</v>
      </c>
      <c r="C1922" s="1" t="s">
        <v>179</v>
      </c>
      <c r="D1922" s="1">
        <v>15</v>
      </c>
      <c r="E1922" s="1" t="s">
        <v>154</v>
      </c>
      <c r="F1922" s="1">
        <v>4</v>
      </c>
      <c r="G1922" s="1">
        <v>0</v>
      </c>
      <c r="H1922" s="1">
        <v>4</v>
      </c>
      <c r="I1922" s="1">
        <v>20</v>
      </c>
      <c r="J1922" s="1">
        <v>5</v>
      </c>
      <c r="K1922" s="6">
        <f>ROUNDUP(K1004*最重要的表!$J$50,0)</f>
        <v>15530</v>
      </c>
      <c r="L1922" s="6">
        <f>ROUNDUP(L1004*最重要的表!$J$50,0)</f>
        <v>1189</v>
      </c>
      <c r="M1922" s="6">
        <f>ROUNDUP(M1004*最重要的表!$J$50,0)</f>
        <v>744</v>
      </c>
      <c r="N1922" s="6">
        <f>ROUNDUP(N1004*最重要的表!$J$50,0)</f>
        <v>241</v>
      </c>
      <c r="O1922" s="6">
        <f>ROUNDUP(O1004*最重要的表!$J$50,0)</f>
        <v>19</v>
      </c>
      <c r="P1922" s="6">
        <f>ROUNDUP(P1004*最重要的表!$J$50,0)</f>
        <v>13</v>
      </c>
      <c r="Q1922" s="1">
        <f t="shared" si="214"/>
        <v>34569</v>
      </c>
      <c r="R1922" s="1">
        <f t="shared" si="215"/>
        <v>2690</v>
      </c>
      <c r="S1922" s="1">
        <f t="shared" si="216"/>
        <v>1771</v>
      </c>
      <c r="T1922" s="1">
        <v>1000</v>
      </c>
      <c r="U1922" s="1">
        <v>0</v>
      </c>
      <c r="V1922" s="1">
        <v>100000</v>
      </c>
    </row>
    <row r="1923" spans="1:22" x14ac:dyDescent="0.25">
      <c r="A1923" s="1">
        <f t="shared" si="197"/>
        <v>71122</v>
      </c>
      <c r="B1923" s="1">
        <v>7</v>
      </c>
      <c r="C1923" s="1" t="s">
        <v>179</v>
      </c>
      <c r="D1923" s="1">
        <v>15</v>
      </c>
      <c r="E1923" s="1" t="s">
        <v>44</v>
      </c>
      <c r="F1923" s="1">
        <v>5</v>
      </c>
      <c r="G1923" s="1">
        <v>1</v>
      </c>
      <c r="H1923" s="1">
        <v>0</v>
      </c>
      <c r="I1923" s="1">
        <v>20</v>
      </c>
      <c r="J1923" s="1">
        <v>5</v>
      </c>
      <c r="K1923" s="6">
        <f>ROUNDUP(K1005*最重要的表!$J$50,0)</f>
        <v>19115</v>
      </c>
      <c r="L1923" s="6">
        <f>ROUNDUP(L1005*最重要的表!$J$50,0)</f>
        <v>1463</v>
      </c>
      <c r="M1923" s="6">
        <f>ROUNDUP(M1005*最重要的表!$J$50,0)</f>
        <v>915</v>
      </c>
      <c r="N1923" s="6">
        <f>ROUNDUP(N1005*最重要的表!$J$50,0)</f>
        <v>294</v>
      </c>
      <c r="O1923" s="6">
        <f>ROUNDUP(O1005*最重要的表!$J$50,0)</f>
        <v>23</v>
      </c>
      <c r="P1923" s="6">
        <f>ROUNDUP(P1005*最重要的表!$J$50,0)</f>
        <v>15</v>
      </c>
      <c r="Q1923" s="6">
        <f t="shared" si="214"/>
        <v>42341</v>
      </c>
      <c r="R1923" s="7">
        <f t="shared" si="215"/>
        <v>3280</v>
      </c>
      <c r="S1923" s="8">
        <f t="shared" si="216"/>
        <v>2100</v>
      </c>
      <c r="T1923" s="6">
        <v>1500</v>
      </c>
      <c r="U1923" s="7">
        <v>0</v>
      </c>
      <c r="V1923" s="8">
        <v>140000</v>
      </c>
    </row>
    <row r="1924" spans="1:22" x14ac:dyDescent="0.25">
      <c r="A1924" s="1">
        <f t="shared" si="197"/>
        <v>71123</v>
      </c>
      <c r="B1924" s="1">
        <v>7</v>
      </c>
      <c r="C1924" s="1" t="s">
        <v>179</v>
      </c>
      <c r="D1924" s="1">
        <v>15</v>
      </c>
      <c r="E1924" s="1" t="s">
        <v>367</v>
      </c>
      <c r="F1924" s="1">
        <v>6</v>
      </c>
      <c r="G1924" s="1">
        <v>1</v>
      </c>
      <c r="H1924" s="1">
        <v>1</v>
      </c>
      <c r="I1924" s="1">
        <v>20</v>
      </c>
      <c r="J1924" s="1">
        <v>5</v>
      </c>
      <c r="K1924" s="6">
        <f>ROUNDUP(K1006*最重要的表!$J$50,0)</f>
        <v>21129</v>
      </c>
      <c r="L1924" s="6">
        <f>ROUNDUP(L1006*最重要的表!$J$50,0)</f>
        <v>1617</v>
      </c>
      <c r="M1924" s="6">
        <f>ROUNDUP(M1006*最重要的表!$J$50,0)</f>
        <v>1011</v>
      </c>
      <c r="N1924" s="6">
        <f>ROUNDUP(N1006*最重要的表!$J$50,0)</f>
        <v>321</v>
      </c>
      <c r="O1924" s="6">
        <f>ROUNDUP(O1006*最重要的表!$J$50,0)</f>
        <v>25</v>
      </c>
      <c r="P1924" s="6">
        <f>ROUNDUP(P1006*最重要的表!$J$50,0)</f>
        <v>16</v>
      </c>
      <c r="Q1924" s="1">
        <f t="shared" si="214"/>
        <v>46488</v>
      </c>
      <c r="R1924" s="1">
        <f t="shared" si="215"/>
        <v>3592</v>
      </c>
      <c r="S1924" s="1">
        <f t="shared" si="216"/>
        <v>2275</v>
      </c>
      <c r="T1924" s="1">
        <v>2500</v>
      </c>
      <c r="U1924" s="1">
        <v>0</v>
      </c>
      <c r="V1924" s="1">
        <v>210000</v>
      </c>
    </row>
    <row r="1925" spans="1:22" x14ac:dyDescent="0.25">
      <c r="A1925" s="1">
        <f t="shared" si="197"/>
        <v>71124</v>
      </c>
      <c r="B1925" s="1">
        <v>7</v>
      </c>
      <c r="C1925" s="1" t="s">
        <v>179</v>
      </c>
      <c r="D1925" s="1">
        <v>15</v>
      </c>
      <c r="E1925" s="1" t="s">
        <v>108</v>
      </c>
      <c r="F1925" s="1">
        <v>7</v>
      </c>
      <c r="G1925" s="1">
        <v>1</v>
      </c>
      <c r="H1925" s="1">
        <v>2</v>
      </c>
      <c r="I1925" s="1">
        <v>20</v>
      </c>
      <c r="J1925" s="1">
        <v>5</v>
      </c>
      <c r="K1925" s="6">
        <f>ROUNDUP(K1007*最重要的表!$J$50,0)</f>
        <v>23154</v>
      </c>
      <c r="L1925" s="6">
        <f>ROUNDUP(L1007*最重要的表!$J$50,0)</f>
        <v>1772</v>
      </c>
      <c r="M1925" s="6">
        <f>ROUNDUP(M1007*最重要的表!$J$50,0)</f>
        <v>1108</v>
      </c>
      <c r="N1925" s="6">
        <f>ROUNDUP(N1007*最重要的表!$J$50,0)</f>
        <v>361</v>
      </c>
      <c r="O1925" s="6">
        <f>ROUNDUP(O1007*最重要的表!$J$50,0)</f>
        <v>28</v>
      </c>
      <c r="P1925" s="6">
        <f>ROUNDUP(P1007*最重要的表!$J$50,0)</f>
        <v>18</v>
      </c>
      <c r="Q1925" s="1">
        <f t="shared" si="214"/>
        <v>51673</v>
      </c>
      <c r="R1925" s="1">
        <f t="shared" si="215"/>
        <v>3984</v>
      </c>
      <c r="S1925" s="1">
        <f t="shared" si="216"/>
        <v>2530</v>
      </c>
      <c r="T1925" s="1">
        <v>3500</v>
      </c>
      <c r="U1925" s="1">
        <v>0</v>
      </c>
      <c r="V1925" s="1">
        <v>270000</v>
      </c>
    </row>
    <row r="1926" spans="1:22" x14ac:dyDescent="0.25">
      <c r="A1926" s="1">
        <f t="shared" si="197"/>
        <v>71125</v>
      </c>
      <c r="B1926" s="1">
        <v>7</v>
      </c>
      <c r="C1926" s="1" t="s">
        <v>179</v>
      </c>
      <c r="D1926" s="1">
        <v>15</v>
      </c>
      <c r="E1926" s="1" t="s">
        <v>109</v>
      </c>
      <c r="F1926" s="1">
        <v>8</v>
      </c>
      <c r="G1926" s="1">
        <v>1</v>
      </c>
      <c r="H1926" s="1">
        <v>3</v>
      </c>
      <c r="I1926" s="1">
        <v>20</v>
      </c>
      <c r="J1926" s="1">
        <v>5</v>
      </c>
      <c r="K1926" s="6">
        <f>ROUNDUP(K1008*最重要的表!$J$50,0)</f>
        <v>25167</v>
      </c>
      <c r="L1926" s="6">
        <f>ROUNDUP(L1008*最重要的表!$J$50,0)</f>
        <v>1926</v>
      </c>
      <c r="M1926" s="6">
        <f>ROUNDUP(M1008*最重要的表!$J$50,0)</f>
        <v>1204</v>
      </c>
      <c r="N1926" s="6">
        <f>ROUNDUP(N1008*最重要的表!$J$50,0)</f>
        <v>401</v>
      </c>
      <c r="O1926" s="6">
        <f>ROUNDUP(O1008*最重要的表!$J$50,0)</f>
        <v>31</v>
      </c>
      <c r="P1926" s="6">
        <f>ROUNDUP(P1008*最重要的表!$J$50,0)</f>
        <v>20</v>
      </c>
      <c r="Q1926" s="1">
        <f t="shared" si="214"/>
        <v>56846</v>
      </c>
      <c r="R1926" s="1">
        <f t="shared" si="215"/>
        <v>4375</v>
      </c>
      <c r="S1926" s="1">
        <f t="shared" si="216"/>
        <v>2784</v>
      </c>
      <c r="T1926" s="1">
        <v>5000</v>
      </c>
      <c r="U1926" s="1">
        <v>0</v>
      </c>
      <c r="V1926" s="1">
        <v>360000</v>
      </c>
    </row>
    <row r="1927" spans="1:22" x14ac:dyDescent="0.25">
      <c r="A1927" s="1">
        <f t="shared" si="197"/>
        <v>71131</v>
      </c>
      <c r="B1927" s="1">
        <v>7</v>
      </c>
      <c r="C1927" s="1" t="s">
        <v>179</v>
      </c>
      <c r="D1927" s="1">
        <v>15</v>
      </c>
      <c r="E1927" s="1" t="s">
        <v>149</v>
      </c>
      <c r="F1927" s="1">
        <v>9</v>
      </c>
      <c r="G1927" s="1">
        <v>1</v>
      </c>
      <c r="H1927" s="1">
        <v>4</v>
      </c>
      <c r="I1927" s="1">
        <v>30</v>
      </c>
      <c r="J1927" s="1">
        <v>15</v>
      </c>
      <c r="K1927" s="6">
        <f>ROUNDUP(K1009*最重要的表!$J$50,0)</f>
        <v>27180</v>
      </c>
      <c r="L1927" s="6">
        <f>ROUNDUP(L1009*最重要的表!$J$50,0)</f>
        <v>2080</v>
      </c>
      <c r="M1927" s="6">
        <f>ROUNDUP(M1009*最重要的表!$J$50,0)</f>
        <v>1301</v>
      </c>
      <c r="N1927" s="6">
        <f>ROUNDUP(N1009*最重要的表!$J$50,0)</f>
        <v>428</v>
      </c>
      <c r="O1927" s="6">
        <f>ROUNDUP(O1009*最重要的表!$J$50,0)</f>
        <v>33</v>
      </c>
      <c r="P1927" s="6">
        <f>ROUNDUP(P1009*最重要的表!$J$50,0)</f>
        <v>21</v>
      </c>
      <c r="Q1927" s="1">
        <f t="shared" si="214"/>
        <v>60992</v>
      </c>
      <c r="R1927" s="1">
        <f t="shared" si="215"/>
        <v>4687</v>
      </c>
      <c r="S1927" s="1">
        <f t="shared" si="216"/>
        <v>2960</v>
      </c>
      <c r="T1927" s="1">
        <v>6500</v>
      </c>
      <c r="U1927" s="1">
        <v>0</v>
      </c>
      <c r="V1927" s="1">
        <v>450000</v>
      </c>
    </row>
    <row r="1928" spans="1:22" x14ac:dyDescent="0.25">
      <c r="A1928" s="1">
        <f t="shared" si="197"/>
        <v>71132</v>
      </c>
      <c r="B1928" s="1">
        <v>7</v>
      </c>
      <c r="C1928" s="1" t="s">
        <v>179</v>
      </c>
      <c r="D1928" s="1">
        <v>15</v>
      </c>
      <c r="E1928" s="1" t="s">
        <v>45</v>
      </c>
      <c r="F1928" s="1">
        <v>10</v>
      </c>
      <c r="G1928" s="1">
        <v>2</v>
      </c>
      <c r="H1928" s="1">
        <v>0</v>
      </c>
      <c r="I1928" s="1">
        <v>30</v>
      </c>
      <c r="J1928" s="1">
        <v>15</v>
      </c>
      <c r="K1928" s="6">
        <f>ROUNDUP(K1010*最重要的表!$J$50,0)</f>
        <v>32499</v>
      </c>
      <c r="L1928" s="6">
        <f>ROUNDUP(L1010*最重要的表!$J$50,0)</f>
        <v>2487</v>
      </c>
      <c r="M1928" s="6">
        <f>ROUNDUP(M1010*最重要的表!$J$50,0)</f>
        <v>1555</v>
      </c>
      <c r="N1928" s="6">
        <f>ROUNDUP(N1010*最重要的表!$J$50,0)</f>
        <v>494</v>
      </c>
      <c r="O1928" s="6">
        <f>ROUNDUP(O1010*最重要的表!$J$50,0)</f>
        <v>38</v>
      </c>
      <c r="P1928" s="6">
        <f>ROUNDUP(P1010*最重要的表!$J$50,0)</f>
        <v>25</v>
      </c>
      <c r="Q1928" s="6">
        <f t="shared" si="214"/>
        <v>71525</v>
      </c>
      <c r="R1928" s="7">
        <f t="shared" si="215"/>
        <v>5489</v>
      </c>
      <c r="S1928" s="8">
        <f t="shared" si="216"/>
        <v>3530</v>
      </c>
      <c r="T1928" s="6">
        <v>7500</v>
      </c>
      <c r="U1928" s="7">
        <v>0</v>
      </c>
      <c r="V1928" s="8">
        <v>580000</v>
      </c>
    </row>
    <row r="1929" spans="1:22" x14ac:dyDescent="0.25">
      <c r="A1929" s="1">
        <f t="shared" si="197"/>
        <v>71133</v>
      </c>
      <c r="B1929" s="1">
        <v>7</v>
      </c>
      <c r="C1929" s="1" t="s">
        <v>179</v>
      </c>
      <c r="D1929" s="1">
        <v>15</v>
      </c>
      <c r="E1929" s="1" t="s">
        <v>368</v>
      </c>
      <c r="F1929" s="1">
        <v>11</v>
      </c>
      <c r="G1929" s="1">
        <v>2</v>
      </c>
      <c r="H1929" s="1">
        <v>1</v>
      </c>
      <c r="I1929" s="1">
        <v>30</v>
      </c>
      <c r="J1929" s="1">
        <v>15</v>
      </c>
      <c r="K1929" s="6">
        <f>ROUNDUP(K1011*最重要的表!$J$50,0)</f>
        <v>35431</v>
      </c>
      <c r="L1929" s="6">
        <f>ROUNDUP(L1011*最重要的表!$J$50,0)</f>
        <v>2712</v>
      </c>
      <c r="M1929" s="6">
        <f>ROUNDUP(M1011*最重要的表!$J$50,0)</f>
        <v>1696</v>
      </c>
      <c r="N1929" s="6">
        <f>ROUNDUP(N1011*最重要的表!$J$50,0)</f>
        <v>547</v>
      </c>
      <c r="O1929" s="6">
        <f>ROUNDUP(O1011*最重要的表!$J$50,0)</f>
        <v>42</v>
      </c>
      <c r="P1929" s="6">
        <f>ROUNDUP(P1011*最重要的表!$J$50,0)</f>
        <v>27</v>
      </c>
      <c r="Q1929" s="1">
        <f t="shared" si="214"/>
        <v>78644</v>
      </c>
      <c r="R1929" s="1">
        <f t="shared" si="215"/>
        <v>6030</v>
      </c>
      <c r="S1929" s="1">
        <f t="shared" si="216"/>
        <v>3829</v>
      </c>
      <c r="T1929" s="1">
        <v>8500</v>
      </c>
      <c r="U1929" s="1">
        <v>0</v>
      </c>
      <c r="V1929" s="1">
        <v>730000</v>
      </c>
    </row>
    <row r="1930" spans="1:22" x14ac:dyDescent="0.25">
      <c r="A1930" s="1">
        <f t="shared" si="197"/>
        <v>71134</v>
      </c>
      <c r="B1930" s="1">
        <v>7</v>
      </c>
      <c r="C1930" s="1" t="s">
        <v>179</v>
      </c>
      <c r="D1930" s="1">
        <v>15</v>
      </c>
      <c r="E1930" s="1" t="s">
        <v>110</v>
      </c>
      <c r="F1930" s="1">
        <v>12</v>
      </c>
      <c r="G1930" s="1">
        <v>2</v>
      </c>
      <c r="H1930" s="1">
        <v>2</v>
      </c>
      <c r="I1930" s="1">
        <v>30</v>
      </c>
      <c r="J1930" s="1">
        <v>15</v>
      </c>
      <c r="K1930" s="6">
        <f>ROUNDUP(K1012*最重要的表!$J$50,0)</f>
        <v>38350</v>
      </c>
      <c r="L1930" s="6">
        <f>ROUNDUP(L1012*最重要的表!$J$50,0)</f>
        <v>2935</v>
      </c>
      <c r="M1930" s="6">
        <f>ROUNDUP(M1012*最重要的表!$J$50,0)</f>
        <v>1835</v>
      </c>
      <c r="N1930" s="6">
        <f>ROUNDUP(N1012*最重要的表!$J$50,0)</f>
        <v>587</v>
      </c>
      <c r="O1930" s="6">
        <f>ROUNDUP(O1012*最重要的表!$J$50,0)</f>
        <v>45</v>
      </c>
      <c r="P1930" s="6">
        <f>ROUNDUP(P1012*最重要的表!$J$50,0)</f>
        <v>29</v>
      </c>
      <c r="Q1930" s="1">
        <f t="shared" si="214"/>
        <v>84723</v>
      </c>
      <c r="R1930" s="1">
        <f t="shared" si="215"/>
        <v>6490</v>
      </c>
      <c r="S1930" s="1">
        <f t="shared" si="216"/>
        <v>4126</v>
      </c>
      <c r="T1930" s="1">
        <v>9000</v>
      </c>
      <c r="U1930" s="1">
        <v>0</v>
      </c>
      <c r="V1930" s="1">
        <v>870000</v>
      </c>
    </row>
    <row r="1931" spans="1:22" x14ac:dyDescent="0.25">
      <c r="A1931" s="1">
        <f t="shared" si="197"/>
        <v>71135</v>
      </c>
      <c r="B1931" s="1">
        <v>7</v>
      </c>
      <c r="C1931" s="1" t="s">
        <v>179</v>
      </c>
      <c r="D1931" s="1">
        <v>15</v>
      </c>
      <c r="E1931" s="1" t="s">
        <v>111</v>
      </c>
      <c r="F1931" s="1">
        <v>13</v>
      </c>
      <c r="G1931" s="1">
        <v>2</v>
      </c>
      <c r="H1931" s="1">
        <v>3</v>
      </c>
      <c r="I1931" s="1">
        <v>30</v>
      </c>
      <c r="J1931" s="1">
        <v>15</v>
      </c>
      <c r="K1931" s="6">
        <f>ROUNDUP(K1013*最重要的表!$J$50,0)</f>
        <v>41283</v>
      </c>
      <c r="L1931" s="6">
        <f>ROUNDUP(L1013*最重要的表!$J$50,0)</f>
        <v>3159</v>
      </c>
      <c r="M1931" s="6">
        <f>ROUNDUP(M1013*最重要的表!$J$50,0)</f>
        <v>1975</v>
      </c>
      <c r="N1931" s="6">
        <f>ROUNDUP(N1013*最重要的表!$J$50,0)</f>
        <v>628</v>
      </c>
      <c r="O1931" s="6">
        <f>ROUNDUP(O1013*最重要的表!$J$50,0)</f>
        <v>48</v>
      </c>
      <c r="P1931" s="6">
        <f>ROUNDUP(P1013*最重要的表!$J$50,0)</f>
        <v>31</v>
      </c>
      <c r="Q1931" s="1">
        <f t="shared" si="214"/>
        <v>90895</v>
      </c>
      <c r="R1931" s="1">
        <f t="shared" si="215"/>
        <v>6951</v>
      </c>
      <c r="S1931" s="1">
        <f t="shared" si="216"/>
        <v>4424</v>
      </c>
      <c r="T1931" s="1">
        <v>10000</v>
      </c>
      <c r="U1931" s="1">
        <v>0</v>
      </c>
      <c r="V1931" s="1">
        <v>1050000</v>
      </c>
    </row>
    <row r="1932" spans="1:22" x14ac:dyDescent="0.25">
      <c r="A1932" s="1">
        <f t="shared" si="197"/>
        <v>71141</v>
      </c>
      <c r="B1932" s="1">
        <v>7</v>
      </c>
      <c r="C1932" s="1" t="s">
        <v>179</v>
      </c>
      <c r="D1932" s="1">
        <v>15</v>
      </c>
      <c r="E1932" s="1" t="s">
        <v>112</v>
      </c>
      <c r="F1932" s="1">
        <v>14</v>
      </c>
      <c r="G1932" s="1">
        <v>2</v>
      </c>
      <c r="H1932" s="1">
        <v>4</v>
      </c>
      <c r="I1932" s="1">
        <v>40</v>
      </c>
      <c r="J1932" s="1">
        <v>35</v>
      </c>
      <c r="K1932" s="6">
        <f>ROUNDUP(K1014*最重要的表!$J$50,0)</f>
        <v>44202</v>
      </c>
      <c r="L1932" s="6">
        <f>ROUNDUP(L1014*最重要的表!$J$50,0)</f>
        <v>3383</v>
      </c>
      <c r="M1932" s="6">
        <f>ROUNDUP(M1014*最重要的表!$J$50,0)</f>
        <v>2115</v>
      </c>
      <c r="N1932" s="6">
        <f>ROUNDUP(N1014*最重要的表!$J$50,0)</f>
        <v>681</v>
      </c>
      <c r="O1932" s="6">
        <f>ROUNDUP(O1014*最重要的表!$J$50,0)</f>
        <v>53</v>
      </c>
      <c r="P1932" s="6">
        <f>ROUNDUP(P1014*最重要的表!$J$50,0)</f>
        <v>33</v>
      </c>
      <c r="Q1932" s="1">
        <f t="shared" si="214"/>
        <v>98001</v>
      </c>
      <c r="R1932" s="1">
        <f t="shared" si="215"/>
        <v>7570</v>
      </c>
      <c r="S1932" s="1">
        <f t="shared" si="216"/>
        <v>4722</v>
      </c>
      <c r="T1932" s="1">
        <v>11500</v>
      </c>
      <c r="U1932" s="1">
        <v>0</v>
      </c>
      <c r="V1932" s="1">
        <v>1270000</v>
      </c>
    </row>
    <row r="1933" spans="1:22" x14ac:dyDescent="0.25">
      <c r="A1933" s="1">
        <f t="shared" si="197"/>
        <v>71142</v>
      </c>
      <c r="B1933" s="1">
        <v>7</v>
      </c>
      <c r="C1933" s="1" t="s">
        <v>179</v>
      </c>
      <c r="D1933" s="1">
        <v>15</v>
      </c>
      <c r="E1933" s="1" t="s">
        <v>46</v>
      </c>
      <c r="F1933" s="1">
        <v>15</v>
      </c>
      <c r="G1933" s="1">
        <v>3</v>
      </c>
      <c r="H1933" s="1">
        <v>0</v>
      </c>
      <c r="I1933" s="1">
        <v>40</v>
      </c>
      <c r="J1933" s="1">
        <v>35</v>
      </c>
      <c r="K1933" s="6">
        <f>ROUNDUP(K1015*最重要的表!$J$50,0)</f>
        <v>51999</v>
      </c>
      <c r="L1933" s="6">
        <f>ROUNDUP(L1015*最重要的表!$J$50,0)</f>
        <v>3980</v>
      </c>
      <c r="M1933" s="6">
        <f>ROUNDUP(M1015*最重要的表!$J$50,0)</f>
        <v>2488</v>
      </c>
      <c r="N1933" s="6">
        <f>ROUNDUP(N1015*最重要的表!$J$50,0)</f>
        <v>788</v>
      </c>
      <c r="O1933" s="6">
        <f>ROUNDUP(O1015*最重要的表!$J$50,0)</f>
        <v>61</v>
      </c>
      <c r="P1933" s="6">
        <f>ROUNDUP(P1015*最重要的表!$J$50,0)</f>
        <v>38</v>
      </c>
      <c r="Q1933" s="6">
        <f t="shared" si="214"/>
        <v>114251</v>
      </c>
      <c r="R1933" s="7">
        <f t="shared" si="215"/>
        <v>8799</v>
      </c>
      <c r="S1933" s="8">
        <f t="shared" si="216"/>
        <v>5490</v>
      </c>
      <c r="T1933" s="6">
        <v>13500</v>
      </c>
      <c r="U1933" s="7">
        <v>0</v>
      </c>
      <c r="V1933" s="8">
        <v>1500000</v>
      </c>
    </row>
    <row r="1934" spans="1:22" x14ac:dyDescent="0.25">
      <c r="A1934" s="1">
        <f t="shared" si="197"/>
        <v>71143</v>
      </c>
      <c r="B1934" s="1">
        <v>7</v>
      </c>
      <c r="C1934" s="1" t="s">
        <v>179</v>
      </c>
      <c r="D1934" s="1">
        <v>15</v>
      </c>
      <c r="E1934" s="1" t="s">
        <v>196</v>
      </c>
      <c r="F1934" s="1">
        <v>16</v>
      </c>
      <c r="G1934" s="1">
        <v>3</v>
      </c>
      <c r="H1934" s="1">
        <v>1</v>
      </c>
      <c r="I1934" s="1">
        <v>40</v>
      </c>
      <c r="J1934" s="1">
        <v>35</v>
      </c>
      <c r="K1934" s="6">
        <f>ROUNDUP(K1016*最重要的表!$J$50,0)</f>
        <v>54946</v>
      </c>
      <c r="L1934" s="6">
        <f>ROUNDUP(L1016*最重要的表!$J$50,0)</f>
        <v>4205</v>
      </c>
      <c r="M1934" s="6">
        <f>ROUNDUP(M1016*最重要的表!$J$50,0)</f>
        <v>2629</v>
      </c>
      <c r="N1934" s="6">
        <f>ROUNDUP(N1016*最重要的表!$J$50,0)</f>
        <v>854</v>
      </c>
      <c r="O1934" s="6">
        <f>ROUNDUP(O1016*最重要的表!$J$50,0)</f>
        <v>66</v>
      </c>
      <c r="P1934" s="6">
        <f>ROUNDUP(P1016*最重要的表!$J$50,0)</f>
        <v>41</v>
      </c>
      <c r="Q1934" s="1">
        <f t="shared" si="214"/>
        <v>122412</v>
      </c>
      <c r="R1934" s="1">
        <f t="shared" si="215"/>
        <v>9419</v>
      </c>
      <c r="S1934" s="1">
        <f t="shared" si="216"/>
        <v>5868</v>
      </c>
      <c r="T1934" s="1">
        <v>15000</v>
      </c>
      <c r="U1934" s="1">
        <v>0</v>
      </c>
      <c r="V1934" s="1">
        <v>1760000</v>
      </c>
    </row>
    <row r="1935" spans="1:22" x14ac:dyDescent="0.25">
      <c r="A1935" s="1">
        <f t="shared" si="197"/>
        <v>71144</v>
      </c>
      <c r="B1935" s="1">
        <v>7</v>
      </c>
      <c r="C1935" s="1" t="s">
        <v>179</v>
      </c>
      <c r="D1935" s="1">
        <v>15</v>
      </c>
      <c r="E1935" s="1" t="s">
        <v>197</v>
      </c>
      <c r="F1935" s="1">
        <v>17</v>
      </c>
      <c r="G1935" s="1">
        <v>3</v>
      </c>
      <c r="H1935" s="1">
        <v>2</v>
      </c>
      <c r="I1935" s="1">
        <v>40</v>
      </c>
      <c r="J1935" s="1">
        <v>35</v>
      </c>
      <c r="K1935" s="6">
        <f>ROUNDUP(K1017*最重要的表!$J$50,0)</f>
        <v>57892</v>
      </c>
      <c r="L1935" s="6">
        <f>ROUNDUP(L1017*最重要的表!$J$50,0)</f>
        <v>4430</v>
      </c>
      <c r="M1935" s="6">
        <f>ROUNDUP(M1017*最重要的表!$J$50,0)</f>
        <v>2770</v>
      </c>
      <c r="N1935" s="6">
        <f>ROUNDUP(N1017*最重要的表!$J$50,0)</f>
        <v>907</v>
      </c>
      <c r="O1935" s="6">
        <f>ROUNDUP(O1017*最重要的表!$J$50,0)</f>
        <v>70</v>
      </c>
      <c r="P1935" s="6">
        <f>ROUNDUP(P1017*最重要的表!$J$50,0)</f>
        <v>44</v>
      </c>
      <c r="Q1935" s="1">
        <f t="shared" si="214"/>
        <v>129545</v>
      </c>
      <c r="R1935" s="1">
        <f t="shared" si="215"/>
        <v>9960</v>
      </c>
      <c r="S1935" s="1">
        <f t="shared" si="216"/>
        <v>6246</v>
      </c>
      <c r="T1935" s="1">
        <v>17000</v>
      </c>
      <c r="U1935" s="1">
        <v>0</v>
      </c>
      <c r="V1935" s="1">
        <v>2000000</v>
      </c>
    </row>
    <row r="1936" spans="1:22" x14ac:dyDescent="0.25">
      <c r="A1936" s="1">
        <f t="shared" si="197"/>
        <v>71145</v>
      </c>
      <c r="B1936" s="1">
        <v>7</v>
      </c>
      <c r="C1936" s="1" t="s">
        <v>179</v>
      </c>
      <c r="D1936" s="1">
        <v>15</v>
      </c>
      <c r="E1936" s="1" t="s">
        <v>198</v>
      </c>
      <c r="F1936" s="1">
        <v>18</v>
      </c>
      <c r="G1936" s="1">
        <v>3</v>
      </c>
      <c r="H1936" s="1">
        <v>3</v>
      </c>
      <c r="I1936" s="1">
        <v>40</v>
      </c>
      <c r="J1936" s="1">
        <v>35</v>
      </c>
      <c r="K1936" s="6">
        <f>ROUNDUP(K1018*最重要的表!$J$50,0)</f>
        <v>60851</v>
      </c>
      <c r="L1936" s="6">
        <f>ROUNDUP(L1018*最重要的表!$J$50,0)</f>
        <v>4657</v>
      </c>
      <c r="M1936" s="6">
        <f>ROUNDUP(M1018*最重要的表!$J$50,0)</f>
        <v>2912</v>
      </c>
      <c r="N1936" s="6">
        <f>ROUNDUP(N1018*最重要的表!$J$50,0)</f>
        <v>960</v>
      </c>
      <c r="O1936" s="6">
        <f>ROUNDUP(O1018*最重要的表!$J$50,0)</f>
        <v>74</v>
      </c>
      <c r="P1936" s="6">
        <f>ROUNDUP(P1018*最重要的表!$J$50,0)</f>
        <v>46</v>
      </c>
      <c r="Q1936" s="1">
        <f t="shared" si="214"/>
        <v>136691</v>
      </c>
      <c r="R1936" s="1">
        <f t="shared" si="215"/>
        <v>10503</v>
      </c>
      <c r="S1936" s="1">
        <f t="shared" si="216"/>
        <v>6546</v>
      </c>
      <c r="T1936" s="1">
        <v>18500</v>
      </c>
      <c r="U1936" s="1">
        <v>0</v>
      </c>
      <c r="V1936" s="1">
        <v>2300000</v>
      </c>
    </row>
    <row r="1937" spans="1:22" x14ac:dyDescent="0.25">
      <c r="A1937" s="1">
        <f t="shared" ref="A1937:A2000" si="246">A1932+10</f>
        <v>71151</v>
      </c>
      <c r="B1937" s="1">
        <v>7</v>
      </c>
      <c r="C1937" s="1" t="s">
        <v>179</v>
      </c>
      <c r="D1937" s="1">
        <v>15</v>
      </c>
      <c r="E1937" s="1" t="s">
        <v>199</v>
      </c>
      <c r="F1937" s="1">
        <v>19</v>
      </c>
      <c r="G1937" s="1">
        <v>3</v>
      </c>
      <c r="H1937" s="1">
        <v>4</v>
      </c>
      <c r="I1937" s="1">
        <v>50</v>
      </c>
      <c r="J1937" s="1">
        <v>45</v>
      </c>
      <c r="K1937" s="6">
        <f>ROUNDUP(K1019*最重要的表!$J$50,0)</f>
        <v>63796</v>
      </c>
      <c r="L1937" s="6">
        <f>ROUNDUP(L1019*最重要的表!$J$50,0)</f>
        <v>4882</v>
      </c>
      <c r="M1937" s="6">
        <f>ROUNDUP(M1019*最重要的表!$J$50,0)</f>
        <v>3052</v>
      </c>
      <c r="N1937" s="6">
        <f>ROUNDUP(N1019*最重要的表!$J$50,0)</f>
        <v>1028</v>
      </c>
      <c r="O1937" s="6">
        <f>ROUNDUP(O1019*最重要的表!$J$50,0)</f>
        <v>79</v>
      </c>
      <c r="P1937" s="6">
        <f>ROUNDUP(P1019*最重要的表!$J$50,0)</f>
        <v>50</v>
      </c>
      <c r="Q1937" s="1">
        <f t="shared" si="214"/>
        <v>145008</v>
      </c>
      <c r="R1937" s="1">
        <f t="shared" si="215"/>
        <v>11123</v>
      </c>
      <c r="S1937" s="1">
        <f t="shared" si="216"/>
        <v>7002</v>
      </c>
      <c r="T1937" s="1">
        <v>21000</v>
      </c>
      <c r="U1937" s="1">
        <v>0</v>
      </c>
      <c r="V1937" s="1">
        <v>2600000</v>
      </c>
    </row>
    <row r="1938" spans="1:22" x14ac:dyDescent="0.25">
      <c r="A1938" s="1">
        <f t="shared" si="246"/>
        <v>71152</v>
      </c>
      <c r="B1938" s="1">
        <v>7</v>
      </c>
      <c r="C1938" s="1" t="s">
        <v>179</v>
      </c>
      <c r="D1938" s="1">
        <v>15</v>
      </c>
      <c r="E1938" s="1" t="s">
        <v>200</v>
      </c>
      <c r="F1938" s="1">
        <v>20</v>
      </c>
      <c r="G1938" s="1">
        <v>4</v>
      </c>
      <c r="H1938" s="1">
        <v>0</v>
      </c>
      <c r="I1938" s="1">
        <v>50</v>
      </c>
      <c r="J1938" s="1">
        <v>45</v>
      </c>
      <c r="K1938" s="6">
        <f>ROUNDUP(K1020*最重要的表!$J$50,0)</f>
        <v>71634</v>
      </c>
      <c r="L1938" s="6">
        <f>ROUNDUP(L1020*最重要的表!$J$50,0)</f>
        <v>5482</v>
      </c>
      <c r="M1938" s="6">
        <f>ROUNDUP(M1020*最重要的表!$J$50,0)</f>
        <v>3427</v>
      </c>
      <c r="N1938" s="6">
        <f>ROUNDUP(N1020*最重要的表!$J$50,0)</f>
        <v>1107</v>
      </c>
      <c r="O1938" s="6">
        <f>ROUNDUP(O1020*最重要的表!$J$50,0)</f>
        <v>85</v>
      </c>
      <c r="P1938" s="6">
        <f>ROUNDUP(P1020*最重要的表!$J$50,0)</f>
        <v>54</v>
      </c>
      <c r="Q1938" s="6">
        <f t="shared" si="214"/>
        <v>159087</v>
      </c>
      <c r="R1938" s="7">
        <f t="shared" si="215"/>
        <v>12197</v>
      </c>
      <c r="S1938" s="8">
        <f t="shared" si="216"/>
        <v>7693</v>
      </c>
      <c r="T1938" s="6">
        <v>23500</v>
      </c>
      <c r="U1938" s="7">
        <v>0</v>
      </c>
      <c r="V1938" s="8">
        <v>2900000</v>
      </c>
    </row>
    <row r="1939" spans="1:22" x14ac:dyDescent="0.25">
      <c r="A1939" s="1">
        <f t="shared" si="246"/>
        <v>71153</v>
      </c>
      <c r="B1939" s="1">
        <v>7</v>
      </c>
      <c r="C1939" s="1" t="s">
        <v>179</v>
      </c>
      <c r="D1939" s="1">
        <v>15</v>
      </c>
      <c r="E1939" s="1" t="s">
        <v>201</v>
      </c>
      <c r="F1939" s="1">
        <v>21</v>
      </c>
      <c r="G1939" s="1">
        <v>4</v>
      </c>
      <c r="H1939" s="1">
        <v>1</v>
      </c>
      <c r="I1939" s="1">
        <v>50</v>
      </c>
      <c r="J1939" s="1">
        <v>45</v>
      </c>
      <c r="K1939" s="6">
        <f>ROUNDUP(K1021*最重要的表!$J$50,0)</f>
        <v>75180</v>
      </c>
      <c r="L1939" s="6">
        <f>ROUNDUP(L1021*最重要的表!$J$50,0)</f>
        <v>5753</v>
      </c>
      <c r="M1939" s="6">
        <f>ROUNDUP(M1021*最重要的表!$J$50,0)</f>
        <v>3596</v>
      </c>
      <c r="N1939" s="6">
        <f>ROUNDUP(N1021*最重要的表!$J$50,0)</f>
        <v>1160</v>
      </c>
      <c r="O1939" s="6">
        <f>ROUNDUP(O1021*最重要的表!$J$50,0)</f>
        <v>89</v>
      </c>
      <c r="P1939" s="6">
        <f>ROUNDUP(P1021*最重要的表!$J$50,0)</f>
        <v>57</v>
      </c>
      <c r="Q1939" s="1">
        <f t="shared" si="214"/>
        <v>166820</v>
      </c>
      <c r="R1939" s="1">
        <f t="shared" si="215"/>
        <v>12784</v>
      </c>
      <c r="S1939" s="1">
        <f t="shared" si="216"/>
        <v>8099</v>
      </c>
      <c r="T1939" s="1">
        <v>26000</v>
      </c>
      <c r="U1939" s="1">
        <v>0</v>
      </c>
      <c r="V1939" s="1">
        <v>3200000</v>
      </c>
    </row>
    <row r="1940" spans="1:22" x14ac:dyDescent="0.25">
      <c r="A1940" s="1">
        <f t="shared" si="246"/>
        <v>71154</v>
      </c>
      <c r="B1940" s="1">
        <v>7</v>
      </c>
      <c r="C1940" s="1" t="s">
        <v>179</v>
      </c>
      <c r="D1940" s="1">
        <v>15</v>
      </c>
      <c r="E1940" s="1" t="s">
        <v>202</v>
      </c>
      <c r="F1940" s="1">
        <v>22</v>
      </c>
      <c r="G1940" s="1">
        <v>4</v>
      </c>
      <c r="H1940" s="1">
        <v>2</v>
      </c>
      <c r="I1940" s="1">
        <v>50</v>
      </c>
      <c r="J1940" s="1">
        <v>45</v>
      </c>
      <c r="K1940" s="6">
        <f>ROUNDUP(K1022*最重要的表!$J$50,0)</f>
        <v>78738</v>
      </c>
      <c r="L1940" s="6">
        <f>ROUNDUP(L1022*最重要的表!$J$50,0)</f>
        <v>6026</v>
      </c>
      <c r="M1940" s="6">
        <f>ROUNDUP(M1022*最重要的表!$J$50,0)</f>
        <v>3766</v>
      </c>
      <c r="N1940" s="6">
        <f>ROUNDUP(N1022*最重要的表!$J$50,0)</f>
        <v>1214</v>
      </c>
      <c r="O1940" s="6">
        <f>ROUNDUP(O1022*最重要的表!$J$50,0)</f>
        <v>93</v>
      </c>
      <c r="P1940" s="6">
        <f>ROUNDUP(P1022*最重要的表!$J$50,0)</f>
        <v>59</v>
      </c>
      <c r="Q1940" s="1">
        <f t="shared" si="214"/>
        <v>174644</v>
      </c>
      <c r="R1940" s="1">
        <f t="shared" si="215"/>
        <v>13373</v>
      </c>
      <c r="S1940" s="1">
        <f t="shared" si="216"/>
        <v>8427</v>
      </c>
      <c r="T1940" s="1">
        <v>28500</v>
      </c>
      <c r="U1940" s="1">
        <v>0</v>
      </c>
      <c r="V1940" s="1">
        <v>3600000</v>
      </c>
    </row>
    <row r="1941" spans="1:22" x14ac:dyDescent="0.25">
      <c r="A1941" s="1">
        <f t="shared" si="246"/>
        <v>71155</v>
      </c>
      <c r="B1941" s="1">
        <v>7</v>
      </c>
      <c r="C1941" s="1" t="s">
        <v>179</v>
      </c>
      <c r="D1941" s="1">
        <v>15</v>
      </c>
      <c r="E1941" s="1" t="s">
        <v>203</v>
      </c>
      <c r="F1941" s="1">
        <v>23</v>
      </c>
      <c r="G1941" s="1">
        <v>4</v>
      </c>
      <c r="H1941" s="1">
        <v>3</v>
      </c>
      <c r="I1941" s="1">
        <v>50</v>
      </c>
      <c r="J1941" s="1">
        <v>45</v>
      </c>
      <c r="K1941" s="6">
        <f>ROUNDUP(K1023*最重要的表!$J$50,0)</f>
        <v>82284</v>
      </c>
      <c r="L1941" s="6">
        <f>ROUNDUP(L1023*最重要的表!$J$50,0)</f>
        <v>6297</v>
      </c>
      <c r="M1941" s="6">
        <f>ROUNDUP(M1023*最重要的表!$J$50,0)</f>
        <v>3937</v>
      </c>
      <c r="N1941" s="6">
        <f>ROUNDUP(N1023*最重要的表!$J$50,0)</f>
        <v>1267</v>
      </c>
      <c r="O1941" s="6">
        <f>ROUNDUP(O1023*最重要的表!$J$50,0)</f>
        <v>97</v>
      </c>
      <c r="P1941" s="6">
        <f>ROUNDUP(P1023*最重要的表!$J$50,0)</f>
        <v>62</v>
      </c>
      <c r="Q1941" s="1">
        <f t="shared" si="214"/>
        <v>182377</v>
      </c>
      <c r="R1941" s="1">
        <f t="shared" si="215"/>
        <v>13960</v>
      </c>
      <c r="S1941" s="1">
        <f t="shared" si="216"/>
        <v>8835</v>
      </c>
      <c r="T1941" s="1">
        <v>31000</v>
      </c>
      <c r="U1941" s="1">
        <v>0</v>
      </c>
      <c r="V1941" s="1">
        <v>4000000</v>
      </c>
    </row>
    <row r="1942" spans="1:22" x14ac:dyDescent="0.25">
      <c r="A1942" s="1">
        <f t="shared" si="246"/>
        <v>71161</v>
      </c>
      <c r="B1942" s="1">
        <v>7</v>
      </c>
      <c r="C1942" s="1" t="s">
        <v>179</v>
      </c>
      <c r="D1942" s="1">
        <v>15</v>
      </c>
      <c r="E1942" s="1" t="s">
        <v>204</v>
      </c>
      <c r="F1942" s="1">
        <v>24</v>
      </c>
      <c r="G1942" s="1">
        <v>4</v>
      </c>
      <c r="H1942" s="1">
        <v>4</v>
      </c>
      <c r="I1942" s="1">
        <v>60</v>
      </c>
      <c r="J1942" s="1">
        <v>55</v>
      </c>
      <c r="K1942" s="6">
        <f>ROUNDUP(K1024*最重要的表!$J$50,0)</f>
        <v>85844</v>
      </c>
      <c r="L1942" s="6">
        <f>ROUNDUP(L1024*最重要的表!$J$50,0)</f>
        <v>6569</v>
      </c>
      <c r="M1942" s="6">
        <f>ROUNDUP(M1024*最重要的表!$J$50,0)</f>
        <v>4106</v>
      </c>
      <c r="N1942" s="6">
        <f>ROUNDUP(N1024*最重要的表!$J$50,0)</f>
        <v>1334</v>
      </c>
      <c r="O1942" s="6">
        <f>ROUNDUP(O1024*最重要的表!$J$50,0)</f>
        <v>102</v>
      </c>
      <c r="P1942" s="6">
        <f>ROUNDUP(P1024*最重要的表!$J$50,0)</f>
        <v>65</v>
      </c>
      <c r="Q1942" s="1">
        <f t="shared" si="214"/>
        <v>191230</v>
      </c>
      <c r="R1942" s="1">
        <f t="shared" si="215"/>
        <v>14627</v>
      </c>
      <c r="S1942" s="1">
        <f t="shared" si="216"/>
        <v>9241</v>
      </c>
      <c r="T1942" s="1">
        <v>33500</v>
      </c>
      <c r="U1942" s="1">
        <v>0</v>
      </c>
      <c r="V1942" s="1">
        <v>4400000</v>
      </c>
    </row>
    <row r="1943" spans="1:22" x14ac:dyDescent="0.25">
      <c r="A1943" s="1">
        <f t="shared" si="246"/>
        <v>71162</v>
      </c>
      <c r="B1943" s="1">
        <v>7</v>
      </c>
      <c r="C1943" s="1" t="s">
        <v>179</v>
      </c>
      <c r="D1943" s="1">
        <v>15</v>
      </c>
      <c r="E1943" s="1" t="s">
        <v>205</v>
      </c>
      <c r="F1943" s="1">
        <v>25</v>
      </c>
      <c r="G1943" s="1">
        <v>5</v>
      </c>
      <c r="H1943" s="1">
        <v>0</v>
      </c>
      <c r="I1943" s="1">
        <v>60</v>
      </c>
      <c r="J1943" s="1">
        <v>55</v>
      </c>
      <c r="K1943" s="6">
        <f>ROUNDUP(K1025*最重要的表!$J$50,0)</f>
        <v>95267</v>
      </c>
      <c r="L1943" s="6">
        <f>ROUNDUP(L1025*最重要的表!$J$50,0)</f>
        <v>7290</v>
      </c>
      <c r="M1943" s="6">
        <f>ROUNDUP(M1025*最重要的表!$J$50,0)</f>
        <v>4557</v>
      </c>
      <c r="N1943" s="6">
        <f>ROUNDUP(N1025*最重要的表!$J$50,0)</f>
        <v>1467</v>
      </c>
      <c r="O1943" s="6">
        <f>ROUNDUP(O1025*最重要的表!$J$50,0)</f>
        <v>113</v>
      </c>
      <c r="P1943" s="6">
        <f>ROUNDUP(P1025*最重要的表!$J$50,0)</f>
        <v>71</v>
      </c>
      <c r="Q1943" s="6">
        <f t="shared" si="214"/>
        <v>211160</v>
      </c>
      <c r="R1943" s="7">
        <f t="shared" si="215"/>
        <v>16217</v>
      </c>
      <c r="S1943" s="8">
        <f t="shared" si="216"/>
        <v>10166</v>
      </c>
      <c r="T1943" s="6">
        <v>36000</v>
      </c>
      <c r="U1943" s="7">
        <v>0</v>
      </c>
      <c r="V1943" s="8">
        <v>4800000</v>
      </c>
    </row>
    <row r="1944" spans="1:22" x14ac:dyDescent="0.25">
      <c r="A1944" s="1">
        <f t="shared" si="246"/>
        <v>71163</v>
      </c>
      <c r="B1944" s="1">
        <v>7</v>
      </c>
      <c r="C1944" s="1" t="s">
        <v>179</v>
      </c>
      <c r="D1944" s="1">
        <v>15</v>
      </c>
      <c r="E1944" s="1" t="s">
        <v>206</v>
      </c>
      <c r="F1944" s="1">
        <v>26</v>
      </c>
      <c r="G1944" s="1">
        <v>5</v>
      </c>
      <c r="H1944" s="1">
        <v>1</v>
      </c>
      <c r="I1944" s="1">
        <v>60</v>
      </c>
      <c r="J1944" s="1">
        <v>55</v>
      </c>
      <c r="K1944" s="6">
        <f>ROUNDUP(K1026*最重要的表!$J$50,0)</f>
        <v>99999</v>
      </c>
      <c r="L1944" s="6">
        <f>ROUNDUP(L1026*最重要的表!$J$50,0)</f>
        <v>7653</v>
      </c>
      <c r="M1944" s="6">
        <f>ROUNDUP(M1026*最重要的表!$J$50,0)</f>
        <v>4783</v>
      </c>
      <c r="N1944" s="6">
        <f>ROUNDUP(N1026*最重要的表!$J$50,0)</f>
        <v>1547</v>
      </c>
      <c r="O1944" s="6">
        <f>ROUNDUP(O1026*最重要的表!$J$50,0)</f>
        <v>119</v>
      </c>
      <c r="P1944" s="6">
        <f>ROUNDUP(P1026*最重要的表!$J$50,0)</f>
        <v>75</v>
      </c>
      <c r="Q1944" s="1">
        <f t="shared" si="214"/>
        <v>222212</v>
      </c>
      <c r="R1944" s="1">
        <f t="shared" si="215"/>
        <v>17054</v>
      </c>
      <c r="S1944" s="1">
        <f t="shared" si="216"/>
        <v>10708</v>
      </c>
      <c r="T1944" s="1">
        <v>39000</v>
      </c>
      <c r="U1944" s="1">
        <v>0</v>
      </c>
      <c r="V1944" s="1">
        <v>5200000</v>
      </c>
    </row>
    <row r="1945" spans="1:22" x14ac:dyDescent="0.25">
      <c r="A1945" s="1">
        <f t="shared" si="246"/>
        <v>71164</v>
      </c>
      <c r="B1945" s="1">
        <v>7</v>
      </c>
      <c r="C1945" s="1" t="s">
        <v>179</v>
      </c>
      <c r="D1945" s="1">
        <v>15</v>
      </c>
      <c r="E1945" s="1" t="s">
        <v>207</v>
      </c>
      <c r="F1945" s="1">
        <v>27</v>
      </c>
      <c r="G1945" s="1">
        <v>5</v>
      </c>
      <c r="H1945" s="1">
        <v>2</v>
      </c>
      <c r="I1945" s="1">
        <v>60</v>
      </c>
      <c r="J1945" s="1">
        <v>55</v>
      </c>
      <c r="K1945" s="6">
        <f>ROUNDUP(K1027*最重要的表!$J$50,0)</f>
        <v>104718</v>
      </c>
      <c r="L1945" s="6">
        <f>ROUNDUP(L1027*最重要的表!$J$50,0)</f>
        <v>8014</v>
      </c>
      <c r="M1945" s="6">
        <f>ROUNDUP(M1027*最重要的表!$J$50,0)</f>
        <v>5009</v>
      </c>
      <c r="N1945" s="6">
        <f>ROUNDUP(N1027*最重要的表!$J$50,0)</f>
        <v>1627</v>
      </c>
      <c r="O1945" s="6">
        <f>ROUNDUP(O1027*最重要的表!$J$50,0)</f>
        <v>125</v>
      </c>
      <c r="P1945" s="6">
        <f>ROUNDUP(P1027*最重要的表!$J$50,0)</f>
        <v>79</v>
      </c>
      <c r="Q1945" s="1">
        <f t="shared" si="214"/>
        <v>233251</v>
      </c>
      <c r="R1945" s="1">
        <f t="shared" si="215"/>
        <v>17889</v>
      </c>
      <c r="S1945" s="1">
        <f t="shared" si="216"/>
        <v>11250</v>
      </c>
      <c r="T1945" s="1">
        <v>42000</v>
      </c>
      <c r="U1945" s="1">
        <v>0</v>
      </c>
      <c r="V1945" s="1">
        <v>5600000</v>
      </c>
    </row>
    <row r="1946" spans="1:22" x14ac:dyDescent="0.25">
      <c r="A1946" s="1">
        <f t="shared" si="246"/>
        <v>71165</v>
      </c>
      <c r="B1946" s="1">
        <v>7</v>
      </c>
      <c r="C1946" s="1" t="s">
        <v>179</v>
      </c>
      <c r="D1946" s="1">
        <v>15</v>
      </c>
      <c r="E1946" s="1" t="s">
        <v>208</v>
      </c>
      <c r="F1946" s="1">
        <v>28</v>
      </c>
      <c r="G1946" s="1">
        <v>5</v>
      </c>
      <c r="H1946" s="1">
        <v>3</v>
      </c>
      <c r="I1946" s="1">
        <v>60</v>
      </c>
      <c r="J1946" s="1">
        <v>55</v>
      </c>
      <c r="K1946" s="6">
        <f>ROUNDUP(K1028*最重要的表!$J$50,0)</f>
        <v>109450</v>
      </c>
      <c r="L1946" s="6">
        <f>ROUNDUP(L1028*最重要的表!$J$50,0)</f>
        <v>8376</v>
      </c>
      <c r="M1946" s="6">
        <f>ROUNDUP(M1028*最重要的表!$J$50,0)</f>
        <v>5235</v>
      </c>
      <c r="N1946" s="6">
        <f>ROUNDUP(N1028*最重要的表!$J$50,0)</f>
        <v>1707</v>
      </c>
      <c r="O1946" s="6">
        <f>ROUNDUP(O1028*最重要的表!$J$50,0)</f>
        <v>131</v>
      </c>
      <c r="P1946" s="6">
        <f>ROUNDUP(P1028*最重要的表!$J$50,0)</f>
        <v>82</v>
      </c>
      <c r="Q1946" s="1">
        <f t="shared" si="214"/>
        <v>244303</v>
      </c>
      <c r="R1946" s="1">
        <f t="shared" si="215"/>
        <v>18725</v>
      </c>
      <c r="S1946" s="1">
        <f t="shared" si="216"/>
        <v>11713</v>
      </c>
      <c r="T1946" s="1">
        <v>45000</v>
      </c>
      <c r="U1946" s="1">
        <v>0</v>
      </c>
      <c r="V1946" s="1">
        <v>6000000</v>
      </c>
    </row>
    <row r="1947" spans="1:22" x14ac:dyDescent="0.25">
      <c r="A1947" s="1">
        <f t="shared" si="246"/>
        <v>71171</v>
      </c>
      <c r="B1947" s="1">
        <v>7</v>
      </c>
      <c r="C1947" s="1" t="s">
        <v>179</v>
      </c>
      <c r="D1947" s="1">
        <v>15</v>
      </c>
      <c r="E1947" s="1" t="s">
        <v>209</v>
      </c>
      <c r="F1947" s="1">
        <v>29</v>
      </c>
      <c r="G1947" s="1">
        <v>5</v>
      </c>
      <c r="H1947" s="1">
        <v>4</v>
      </c>
      <c r="I1947" s="1">
        <v>70</v>
      </c>
      <c r="J1947" s="1">
        <v>65</v>
      </c>
      <c r="K1947" s="6">
        <f>ROUNDUP(K1029*最重要的表!$J$50,0)</f>
        <v>114182</v>
      </c>
      <c r="L1947" s="6">
        <f>ROUNDUP(L1029*最重要的表!$J$50,0)</f>
        <v>8738</v>
      </c>
      <c r="M1947" s="6">
        <f>ROUNDUP(M1029*最重要的表!$J$50,0)</f>
        <v>5462</v>
      </c>
      <c r="N1947" s="6">
        <f>ROUNDUP(N1029*最重要的表!$J$50,0)</f>
        <v>1788</v>
      </c>
      <c r="O1947" s="6">
        <f>ROUNDUP(O1029*最重要的表!$J$50,0)</f>
        <v>137</v>
      </c>
      <c r="P1947" s="6">
        <f>ROUNDUP(P1029*最重要的表!$J$50,0)</f>
        <v>86</v>
      </c>
      <c r="Q1947" s="1">
        <f t="shared" si="214"/>
        <v>255434</v>
      </c>
      <c r="R1947" s="1">
        <f t="shared" si="215"/>
        <v>19561</v>
      </c>
      <c r="S1947" s="1">
        <f t="shared" si="216"/>
        <v>12256</v>
      </c>
      <c r="T1947" s="1">
        <v>48000</v>
      </c>
      <c r="U1947" s="1">
        <v>0</v>
      </c>
      <c r="V1947" s="1">
        <v>6400000</v>
      </c>
    </row>
    <row r="1948" spans="1:22" x14ac:dyDescent="0.25">
      <c r="A1948" s="1">
        <f t="shared" si="246"/>
        <v>71172</v>
      </c>
      <c r="B1948" s="1">
        <v>7</v>
      </c>
      <c r="C1948" s="1" t="s">
        <v>179</v>
      </c>
      <c r="D1948" s="1">
        <v>15</v>
      </c>
      <c r="E1948" s="1" t="s">
        <v>395</v>
      </c>
      <c r="F1948" s="1">
        <v>30</v>
      </c>
      <c r="G1948" s="1">
        <v>6</v>
      </c>
      <c r="H1948" s="1">
        <v>0</v>
      </c>
      <c r="I1948" s="1">
        <v>70</v>
      </c>
      <c r="J1948" s="1">
        <v>65</v>
      </c>
      <c r="K1948" s="6">
        <f>ROUNDUP(K1030*最重要的表!$J$50,0)</f>
        <v>126712</v>
      </c>
      <c r="L1948" s="6">
        <f>ROUNDUP(L1030*最重要的表!$J$50,0)</f>
        <v>9697</v>
      </c>
      <c r="M1948" s="6">
        <f>ROUNDUP(M1030*最重要的表!$J$50,0)</f>
        <v>6061</v>
      </c>
      <c r="N1948" s="6">
        <f>ROUNDUP(N1030*最重要的表!$J$50,0)</f>
        <v>1961</v>
      </c>
      <c r="O1948" s="6">
        <f>ROUNDUP(O1030*最重要的表!$J$50,0)</f>
        <v>150</v>
      </c>
      <c r="P1948" s="6">
        <f>ROUNDUP(P1030*最重要的表!$J$50,0)</f>
        <v>94</v>
      </c>
      <c r="Q1948" s="6">
        <f t="shared" si="214"/>
        <v>281631</v>
      </c>
      <c r="R1948" s="7">
        <f t="shared" si="215"/>
        <v>21547</v>
      </c>
      <c r="S1948" s="8">
        <f t="shared" si="216"/>
        <v>13487</v>
      </c>
      <c r="T1948" s="1">
        <v>51000</v>
      </c>
      <c r="U1948" s="1">
        <v>0</v>
      </c>
      <c r="V1948" s="8">
        <v>6800000</v>
      </c>
    </row>
    <row r="1949" spans="1:22" x14ac:dyDescent="0.25">
      <c r="A1949" s="1">
        <f t="shared" si="246"/>
        <v>71173</v>
      </c>
      <c r="B1949" s="1">
        <v>7</v>
      </c>
      <c r="C1949" s="1" t="s">
        <v>179</v>
      </c>
      <c r="D1949" s="1">
        <v>15</v>
      </c>
      <c r="E1949" s="1" t="s">
        <v>501</v>
      </c>
      <c r="F1949" s="1">
        <v>31</v>
      </c>
      <c r="G1949" s="1">
        <v>6</v>
      </c>
      <c r="H1949" s="1">
        <v>1</v>
      </c>
      <c r="I1949" s="1">
        <v>70</v>
      </c>
      <c r="J1949" s="1">
        <v>65</v>
      </c>
      <c r="K1949" s="6">
        <f>ROUNDUP(K1031*最重要的表!$J$50,0)</f>
        <v>132990</v>
      </c>
      <c r="L1949" s="6">
        <f>ROUNDUP(L1031*最重要的表!$J$50,0)</f>
        <v>10177</v>
      </c>
      <c r="M1949" s="6">
        <f>ROUNDUP(M1031*最重要的表!$J$50,0)</f>
        <v>6361</v>
      </c>
      <c r="N1949" s="6">
        <f>ROUNDUP(N1031*最重要的表!$J$50,0)</f>
        <v>2054</v>
      </c>
      <c r="O1949" s="6">
        <f>ROUNDUP(O1031*最重要的表!$J$50,0)</f>
        <v>158</v>
      </c>
      <c r="P1949" s="6">
        <f>ROUNDUP(P1031*最重要的表!$J$50,0)</f>
        <v>99</v>
      </c>
      <c r="Q1949" s="1">
        <f t="shared" si="214"/>
        <v>295256</v>
      </c>
      <c r="R1949" s="1">
        <f t="shared" si="215"/>
        <v>22659</v>
      </c>
      <c r="S1949" s="1">
        <f t="shared" si="216"/>
        <v>14182</v>
      </c>
      <c r="T1949" s="1">
        <v>54000</v>
      </c>
      <c r="U1949" s="1">
        <v>0</v>
      </c>
      <c r="V1949" s="1">
        <v>7200000</v>
      </c>
    </row>
    <row r="1950" spans="1:22" x14ac:dyDescent="0.25">
      <c r="A1950" s="1">
        <f t="shared" si="246"/>
        <v>71174</v>
      </c>
      <c r="B1950" s="1">
        <v>7</v>
      </c>
      <c r="C1950" s="1" t="s">
        <v>179</v>
      </c>
      <c r="D1950" s="1">
        <v>15</v>
      </c>
      <c r="E1950" s="1" t="s">
        <v>502</v>
      </c>
      <c r="F1950" s="1">
        <v>32</v>
      </c>
      <c r="G1950" s="1">
        <v>6</v>
      </c>
      <c r="H1950" s="1">
        <v>2</v>
      </c>
      <c r="I1950" s="1">
        <v>70</v>
      </c>
      <c r="J1950" s="1">
        <v>65</v>
      </c>
      <c r="K1950" s="6">
        <f>ROUNDUP(K1032*最重要的表!$J$50,0)</f>
        <v>139268</v>
      </c>
      <c r="L1950" s="6">
        <f>ROUNDUP(L1032*最重要的表!$J$50,0)</f>
        <v>10657</v>
      </c>
      <c r="M1950" s="6">
        <f>ROUNDUP(M1032*最重要的表!$J$50,0)</f>
        <v>6661</v>
      </c>
      <c r="N1950" s="6">
        <f>ROUNDUP(N1032*最重要的表!$J$50,0)</f>
        <v>2161</v>
      </c>
      <c r="O1950" s="6">
        <f>ROUNDUP(O1032*最重要的表!$J$50,0)</f>
        <v>166</v>
      </c>
      <c r="P1950" s="6">
        <f>ROUNDUP(P1032*最重要的表!$J$50,0)</f>
        <v>105</v>
      </c>
      <c r="Q1950" s="1">
        <f t="shared" si="214"/>
        <v>309987</v>
      </c>
      <c r="R1950" s="1">
        <f t="shared" si="215"/>
        <v>23771</v>
      </c>
      <c r="S1950" s="1">
        <f t="shared" si="216"/>
        <v>14956</v>
      </c>
      <c r="T1950" s="1">
        <v>57000</v>
      </c>
      <c r="U1950" s="1">
        <v>0</v>
      </c>
      <c r="V1950" s="1">
        <v>7600000</v>
      </c>
    </row>
    <row r="1951" spans="1:22" x14ac:dyDescent="0.25">
      <c r="A1951" s="1">
        <f t="shared" si="246"/>
        <v>71175</v>
      </c>
      <c r="B1951" s="1">
        <v>7</v>
      </c>
      <c r="C1951" s="1" t="s">
        <v>179</v>
      </c>
      <c r="D1951" s="1">
        <v>15</v>
      </c>
      <c r="E1951" s="1" t="s">
        <v>503</v>
      </c>
      <c r="F1951" s="1">
        <v>33</v>
      </c>
      <c r="G1951" s="1">
        <v>6</v>
      </c>
      <c r="H1951" s="1">
        <v>3</v>
      </c>
      <c r="I1951" s="1">
        <v>70</v>
      </c>
      <c r="J1951" s="1">
        <v>65</v>
      </c>
      <c r="K1951" s="6">
        <f>ROUNDUP(K1033*最重要的表!$J$50,0)</f>
        <v>145533</v>
      </c>
      <c r="L1951" s="6">
        <f>ROUNDUP(L1033*最重要的表!$J$50,0)</f>
        <v>11137</v>
      </c>
      <c r="M1951" s="6">
        <f>ROUNDUP(M1033*最重要的表!$J$50,0)</f>
        <v>6961</v>
      </c>
      <c r="N1951" s="6">
        <f>ROUNDUP(N1033*最重要的表!$J$50,0)</f>
        <v>2267</v>
      </c>
      <c r="O1951" s="6">
        <f>ROUNDUP(O1033*最重要的表!$J$50,0)</f>
        <v>174</v>
      </c>
      <c r="P1951" s="6">
        <f>ROUNDUP(P1033*最重要的表!$J$50,0)</f>
        <v>110</v>
      </c>
      <c r="Q1951" s="1">
        <f t="shared" si="214"/>
        <v>324626</v>
      </c>
      <c r="R1951" s="1">
        <f t="shared" si="215"/>
        <v>24883</v>
      </c>
      <c r="S1951" s="1">
        <f t="shared" si="216"/>
        <v>15651</v>
      </c>
      <c r="T1951" s="1">
        <v>60000</v>
      </c>
      <c r="U1951" s="1">
        <v>0</v>
      </c>
      <c r="V1951" s="1">
        <v>8000000</v>
      </c>
    </row>
    <row r="1952" spans="1:22" x14ac:dyDescent="0.25">
      <c r="A1952" s="1">
        <f t="shared" si="246"/>
        <v>71181</v>
      </c>
      <c r="B1952" s="1">
        <v>7</v>
      </c>
      <c r="C1952" s="1" t="s">
        <v>179</v>
      </c>
      <c r="D1952" s="1">
        <v>15</v>
      </c>
      <c r="E1952" s="1" t="s">
        <v>504</v>
      </c>
      <c r="F1952" s="1">
        <v>34</v>
      </c>
      <c r="G1952" s="1">
        <v>6</v>
      </c>
      <c r="H1952" s="1">
        <v>4</v>
      </c>
      <c r="I1952" s="1">
        <v>80</v>
      </c>
      <c r="J1952" s="1">
        <v>75</v>
      </c>
      <c r="K1952" s="6">
        <f>ROUNDUP(K1034*最重要的表!$J$50,0)</f>
        <v>151811</v>
      </c>
      <c r="L1952" s="6">
        <f>ROUNDUP(L1034*最重要的表!$J$50,0)</f>
        <v>11617</v>
      </c>
      <c r="M1952" s="6">
        <f>ROUNDUP(M1034*最重要的表!$J$50,0)</f>
        <v>7262</v>
      </c>
      <c r="N1952" s="6">
        <f>ROUNDUP(N1034*最重要的表!$J$50,0)</f>
        <v>2361</v>
      </c>
      <c r="O1952" s="6">
        <f>ROUNDUP(O1034*最重要的表!$J$50,0)</f>
        <v>181</v>
      </c>
      <c r="P1952" s="6">
        <f>ROUNDUP(P1034*最重要的表!$J$50,0)</f>
        <v>114</v>
      </c>
      <c r="Q1952" s="1">
        <f t="shared" ref="Q1952:Q2015" si="247">K1952+N1952*79</f>
        <v>338330</v>
      </c>
      <c r="R1952" s="1">
        <f t="shared" ref="R1952:R2015" si="248">L1952+O1952*79</f>
        <v>25916</v>
      </c>
      <c r="S1952" s="1">
        <f t="shared" ref="S1952:S2015" si="249">M1952+P1952*79</f>
        <v>16268</v>
      </c>
      <c r="T1952" s="1">
        <v>61000</v>
      </c>
      <c r="U1952" s="1">
        <v>0</v>
      </c>
      <c r="V1952" s="1">
        <v>8100000</v>
      </c>
    </row>
    <row r="1953" spans="1:22" x14ac:dyDescent="0.25">
      <c r="A1953" s="1">
        <f t="shared" si="246"/>
        <v>71182</v>
      </c>
      <c r="B1953" s="1">
        <v>7</v>
      </c>
      <c r="C1953" s="1" t="s">
        <v>179</v>
      </c>
      <c r="D1953" s="1">
        <v>15</v>
      </c>
      <c r="E1953" s="1" t="s">
        <v>505</v>
      </c>
      <c r="F1953" s="1">
        <v>35</v>
      </c>
      <c r="G1953" s="1">
        <v>7</v>
      </c>
      <c r="H1953" s="1">
        <v>0</v>
      </c>
      <c r="I1953" s="1">
        <v>80</v>
      </c>
      <c r="J1953" s="1">
        <v>75</v>
      </c>
      <c r="K1953" s="6">
        <f>ROUNDUP(K1035*最重要的表!$J$50,0)</f>
        <v>168527</v>
      </c>
      <c r="L1953" s="6">
        <f>ROUNDUP(L1035*最重要的表!$J$50,0)</f>
        <v>12896</v>
      </c>
      <c r="M1953" s="6">
        <f>ROUNDUP(M1035*最重要的表!$J$50,0)</f>
        <v>8061</v>
      </c>
      <c r="N1953" s="6">
        <f>ROUNDUP(N1035*最重要的表!$J$50,0)</f>
        <v>2600</v>
      </c>
      <c r="O1953" s="6">
        <f>ROUNDUP(O1035*最重要的表!$J$50,0)</f>
        <v>199</v>
      </c>
      <c r="P1953" s="6">
        <f>ROUNDUP(P1035*最重要的表!$J$50,0)</f>
        <v>125</v>
      </c>
      <c r="Q1953" s="6">
        <f t="shared" si="247"/>
        <v>373927</v>
      </c>
      <c r="R1953" s="7">
        <f t="shared" si="248"/>
        <v>28617</v>
      </c>
      <c r="S1953" s="8">
        <f t="shared" si="249"/>
        <v>17936</v>
      </c>
      <c r="T1953" s="1">
        <v>62000</v>
      </c>
      <c r="U1953" s="1">
        <v>0</v>
      </c>
      <c r="V1953" s="1">
        <v>8200000</v>
      </c>
    </row>
    <row r="1954" spans="1:22" x14ac:dyDescent="0.25">
      <c r="A1954" s="1">
        <f t="shared" si="246"/>
        <v>71183</v>
      </c>
      <c r="B1954" s="1">
        <v>7</v>
      </c>
      <c r="C1954" s="1" t="s">
        <v>179</v>
      </c>
      <c r="D1954" s="1">
        <v>15</v>
      </c>
      <c r="E1954" s="1" t="s">
        <v>506</v>
      </c>
      <c r="F1954" s="1">
        <v>36</v>
      </c>
      <c r="G1954" s="1">
        <v>7</v>
      </c>
      <c r="H1954" s="1">
        <v>1</v>
      </c>
      <c r="I1954" s="1">
        <v>80</v>
      </c>
      <c r="J1954" s="1">
        <v>75</v>
      </c>
      <c r="K1954" s="6">
        <f>ROUNDUP(K1036*最重要的表!$J$50,0)</f>
        <v>176884</v>
      </c>
      <c r="L1954" s="6">
        <f>ROUNDUP(L1036*最重要的表!$J$50,0)</f>
        <v>13536</v>
      </c>
      <c r="M1954" s="6">
        <f>ROUNDUP(M1036*最重要的表!$J$50,0)</f>
        <v>8460</v>
      </c>
      <c r="N1954" s="6">
        <f>ROUNDUP(N1036*最重要的表!$J$50,0)</f>
        <v>2747</v>
      </c>
      <c r="O1954" s="6">
        <f>ROUNDUP(O1036*最重要的表!$J$50,0)</f>
        <v>211</v>
      </c>
      <c r="P1954" s="6">
        <f>ROUNDUP(P1036*最重要的表!$J$50,0)</f>
        <v>132</v>
      </c>
      <c r="Q1954" s="1">
        <f t="shared" si="247"/>
        <v>393897</v>
      </c>
      <c r="R1954" s="1">
        <f t="shared" si="248"/>
        <v>30205</v>
      </c>
      <c r="S1954" s="1">
        <f t="shared" si="249"/>
        <v>18888</v>
      </c>
      <c r="T1954" s="1">
        <v>63000</v>
      </c>
      <c r="U1954" s="1">
        <v>0</v>
      </c>
      <c r="V1954" s="1">
        <v>8300000</v>
      </c>
    </row>
    <row r="1955" spans="1:22" x14ac:dyDescent="0.25">
      <c r="A1955" s="1">
        <f t="shared" si="246"/>
        <v>71184</v>
      </c>
      <c r="B1955" s="1">
        <v>7</v>
      </c>
      <c r="C1955" s="1" t="s">
        <v>179</v>
      </c>
      <c r="D1955" s="1">
        <v>15</v>
      </c>
      <c r="E1955" s="1" t="s">
        <v>507</v>
      </c>
      <c r="F1955" s="1">
        <v>37</v>
      </c>
      <c r="G1955" s="1">
        <v>7</v>
      </c>
      <c r="H1955" s="1">
        <v>2</v>
      </c>
      <c r="I1955" s="1">
        <v>80</v>
      </c>
      <c r="J1955" s="1">
        <v>75</v>
      </c>
      <c r="K1955" s="6">
        <f>ROUNDUP(K1037*最重要的表!$J$50,0)</f>
        <v>185228</v>
      </c>
      <c r="L1955" s="6">
        <f>ROUNDUP(L1037*最重要的表!$J$50,0)</f>
        <v>14174</v>
      </c>
      <c r="M1955" s="6">
        <f>ROUNDUP(M1037*最重要的表!$J$50,0)</f>
        <v>8859</v>
      </c>
      <c r="N1955" s="6">
        <f>ROUNDUP(N1037*最重要的表!$J$50,0)</f>
        <v>2880</v>
      </c>
      <c r="O1955" s="6">
        <f>ROUNDUP(O1037*最重要的表!$J$50,0)</f>
        <v>221</v>
      </c>
      <c r="P1955" s="6">
        <f>ROUNDUP(P1037*最重要的表!$J$50,0)</f>
        <v>138</v>
      </c>
      <c r="Q1955" s="1">
        <f t="shared" si="247"/>
        <v>412748</v>
      </c>
      <c r="R1955" s="1">
        <f t="shared" si="248"/>
        <v>31633</v>
      </c>
      <c r="S1955" s="1">
        <f t="shared" si="249"/>
        <v>19761</v>
      </c>
      <c r="T1955" s="1">
        <v>64000</v>
      </c>
      <c r="U1955" s="1">
        <v>0</v>
      </c>
      <c r="V1955" s="1">
        <v>8400000</v>
      </c>
    </row>
    <row r="1956" spans="1:22" x14ac:dyDescent="0.25">
      <c r="A1956" s="1">
        <f t="shared" si="246"/>
        <v>71185</v>
      </c>
      <c r="B1956" s="1">
        <v>7</v>
      </c>
      <c r="C1956" s="1" t="s">
        <v>179</v>
      </c>
      <c r="D1956" s="1">
        <v>15</v>
      </c>
      <c r="E1956" s="1" t="s">
        <v>508</v>
      </c>
      <c r="F1956" s="1">
        <v>38</v>
      </c>
      <c r="G1956" s="1">
        <v>7</v>
      </c>
      <c r="H1956" s="1">
        <v>3</v>
      </c>
      <c r="I1956" s="1">
        <v>80</v>
      </c>
      <c r="J1956" s="1">
        <v>75</v>
      </c>
      <c r="K1956" s="6">
        <f>ROUNDUP(K1038*最重要的表!$J$50,0)</f>
        <v>193573</v>
      </c>
      <c r="L1956" s="6">
        <f>ROUNDUP(L1038*最重要的表!$J$50,0)</f>
        <v>14813</v>
      </c>
      <c r="M1956" s="6">
        <f>ROUNDUP(M1038*最重要的表!$J$50,0)</f>
        <v>9259</v>
      </c>
      <c r="N1956" s="6">
        <f>ROUNDUP(N1038*最重要的表!$J$50,0)</f>
        <v>3014</v>
      </c>
      <c r="O1956" s="6">
        <f>ROUNDUP(O1038*最重要的表!$J$50,0)</f>
        <v>231</v>
      </c>
      <c r="P1956" s="6">
        <f>ROUNDUP(P1038*最重要的表!$J$50,0)</f>
        <v>145</v>
      </c>
      <c r="Q1956" s="1">
        <f t="shared" si="247"/>
        <v>431679</v>
      </c>
      <c r="R1956" s="1">
        <f t="shared" si="248"/>
        <v>33062</v>
      </c>
      <c r="S1956" s="1">
        <f t="shared" si="249"/>
        <v>20714</v>
      </c>
      <c r="T1956" s="1">
        <v>65000</v>
      </c>
      <c r="U1956" s="1">
        <v>0</v>
      </c>
      <c r="V1956" s="1">
        <v>8500000</v>
      </c>
    </row>
    <row r="1957" spans="1:22" x14ac:dyDescent="0.25">
      <c r="A1957" s="1">
        <f t="shared" si="246"/>
        <v>71191</v>
      </c>
      <c r="B1957" s="1">
        <v>7</v>
      </c>
      <c r="C1957" s="1" t="s">
        <v>179</v>
      </c>
      <c r="D1957" s="1">
        <v>15</v>
      </c>
      <c r="E1957" s="1" t="s">
        <v>509</v>
      </c>
      <c r="F1957" s="1">
        <v>39</v>
      </c>
      <c r="G1957" s="1">
        <v>7</v>
      </c>
      <c r="H1957" s="1">
        <v>4</v>
      </c>
      <c r="I1957" s="1">
        <v>84</v>
      </c>
      <c r="J1957" s="1">
        <v>80</v>
      </c>
      <c r="K1957" s="6">
        <f>ROUNDUP(K1039*最重要的表!$J$50,0)</f>
        <v>201917</v>
      </c>
      <c r="L1957" s="6">
        <f>ROUNDUP(L1039*最重要的表!$J$50,0)</f>
        <v>15451</v>
      </c>
      <c r="M1957" s="6">
        <f>ROUNDUP(M1039*最重要的表!$J$50,0)</f>
        <v>9658</v>
      </c>
      <c r="N1957" s="6">
        <f>ROUNDUP(N1039*最重要的表!$J$50,0)</f>
        <v>3147</v>
      </c>
      <c r="O1957" s="6">
        <f>ROUNDUP(O1039*最重要的表!$J$50,0)</f>
        <v>241</v>
      </c>
      <c r="P1957" s="6">
        <f>ROUNDUP(P1039*最重要的表!$J$50,0)</f>
        <v>151</v>
      </c>
      <c r="Q1957" s="1">
        <f t="shared" si="247"/>
        <v>450530</v>
      </c>
      <c r="R1957" s="1">
        <f t="shared" si="248"/>
        <v>34490</v>
      </c>
      <c r="S1957" s="1">
        <f t="shared" si="249"/>
        <v>21587</v>
      </c>
      <c r="T1957" s="1">
        <v>66000</v>
      </c>
      <c r="U1957" s="1">
        <v>0</v>
      </c>
      <c r="V1957" s="1">
        <v>8600000</v>
      </c>
    </row>
    <row r="1958" spans="1:22" x14ac:dyDescent="0.25">
      <c r="A1958" s="1">
        <f t="shared" si="246"/>
        <v>71192</v>
      </c>
      <c r="B1958" s="1">
        <v>7</v>
      </c>
      <c r="C1958" s="1" t="s">
        <v>179</v>
      </c>
      <c r="D1958" s="1">
        <v>15</v>
      </c>
      <c r="E1958" s="1" t="s">
        <v>510</v>
      </c>
      <c r="F1958" s="1">
        <v>40</v>
      </c>
      <c r="G1958" s="1">
        <v>8</v>
      </c>
      <c r="H1958" s="1">
        <v>0</v>
      </c>
      <c r="I1958" s="1">
        <v>84</v>
      </c>
      <c r="J1958" s="1">
        <v>80</v>
      </c>
      <c r="K1958" s="6">
        <f>ROUNDUP(K1040*最重要的表!$J$50,0)</f>
        <v>224151</v>
      </c>
      <c r="L1958" s="6">
        <f>ROUNDUP(L1040*最重要的表!$J$50,0)</f>
        <v>17153</v>
      </c>
      <c r="M1958" s="6">
        <f>ROUNDUP(M1040*最重要的表!$J$50,0)</f>
        <v>10721</v>
      </c>
      <c r="N1958" s="6">
        <f>ROUNDUP(N1040*最重要的表!$J$50,0)</f>
        <v>3466</v>
      </c>
      <c r="O1958" s="6">
        <f>ROUNDUP(O1040*最重要的表!$J$50,0)</f>
        <v>266</v>
      </c>
      <c r="P1958" s="6">
        <f>ROUNDUP(P1040*最重要的表!$J$50,0)</f>
        <v>167</v>
      </c>
      <c r="Q1958" s="6">
        <f t="shared" si="247"/>
        <v>497965</v>
      </c>
      <c r="R1958" s="7">
        <f t="shared" si="248"/>
        <v>38167</v>
      </c>
      <c r="S1958" s="8">
        <f t="shared" si="249"/>
        <v>23914</v>
      </c>
      <c r="T1958" s="1">
        <v>67000</v>
      </c>
      <c r="U1958" s="1">
        <v>0</v>
      </c>
      <c r="V1958" s="1">
        <v>8700000</v>
      </c>
    </row>
    <row r="1959" spans="1:22" x14ac:dyDescent="0.25">
      <c r="A1959" s="1">
        <f t="shared" si="246"/>
        <v>71193</v>
      </c>
      <c r="B1959" s="1">
        <v>7</v>
      </c>
      <c r="C1959" s="1" t="s">
        <v>179</v>
      </c>
      <c r="D1959" s="1">
        <v>15</v>
      </c>
      <c r="E1959" s="1" t="s">
        <v>511</v>
      </c>
      <c r="F1959" s="1">
        <v>41</v>
      </c>
      <c r="G1959" s="1">
        <v>8</v>
      </c>
      <c r="H1959" s="1">
        <v>1</v>
      </c>
      <c r="I1959" s="1">
        <v>84</v>
      </c>
      <c r="J1959" s="1">
        <v>80</v>
      </c>
      <c r="K1959" s="6">
        <f>ROUNDUP(K1041*最重要的表!$J$50,0)</f>
        <v>235254</v>
      </c>
      <c r="L1959" s="6">
        <f>ROUNDUP(L1041*最重要的表!$J$50,0)</f>
        <v>18002</v>
      </c>
      <c r="M1959" s="6">
        <f>ROUNDUP(M1041*最重要的表!$J$50,0)</f>
        <v>11252</v>
      </c>
      <c r="N1959" s="6">
        <f>ROUNDUP(N1041*最重要的表!$J$50,0)</f>
        <v>3653</v>
      </c>
      <c r="O1959" s="6">
        <f>ROUNDUP(O1041*最重要的表!$J$50,0)</f>
        <v>280</v>
      </c>
      <c r="P1959" s="6">
        <f>ROUNDUP(P1041*最重要的表!$J$50,0)</f>
        <v>176</v>
      </c>
      <c r="Q1959" s="1">
        <f t="shared" si="247"/>
        <v>523841</v>
      </c>
      <c r="R1959" s="1">
        <f t="shared" si="248"/>
        <v>40122</v>
      </c>
      <c r="S1959" s="1">
        <f t="shared" si="249"/>
        <v>25156</v>
      </c>
      <c r="T1959" s="1">
        <v>68000</v>
      </c>
      <c r="U1959" s="1">
        <v>0</v>
      </c>
      <c r="V1959" s="1">
        <v>8800000</v>
      </c>
    </row>
    <row r="1960" spans="1:22" x14ac:dyDescent="0.25">
      <c r="A1960" s="1">
        <f t="shared" si="246"/>
        <v>71194</v>
      </c>
      <c r="B1960" s="1">
        <v>7</v>
      </c>
      <c r="C1960" s="1" t="s">
        <v>179</v>
      </c>
      <c r="D1960" s="1">
        <v>15</v>
      </c>
      <c r="E1960" s="1" t="s">
        <v>512</v>
      </c>
      <c r="F1960" s="1">
        <v>42</v>
      </c>
      <c r="G1960" s="1">
        <v>8</v>
      </c>
      <c r="H1960" s="1">
        <v>2</v>
      </c>
      <c r="I1960" s="1">
        <v>84</v>
      </c>
      <c r="J1960" s="1">
        <v>80</v>
      </c>
      <c r="K1960" s="6">
        <f>ROUNDUP(K1042*最重要的表!$J$50,0)</f>
        <v>246358</v>
      </c>
      <c r="L1960" s="6">
        <f>ROUNDUP(L1042*最重要的表!$J$50,0)</f>
        <v>18852</v>
      </c>
      <c r="M1960" s="6">
        <f>ROUNDUP(M1042*最重要的表!$J$50,0)</f>
        <v>11784</v>
      </c>
      <c r="N1960" s="6">
        <f>ROUNDUP(N1042*最重要的表!$J$50,0)</f>
        <v>3840</v>
      </c>
      <c r="O1960" s="6">
        <f>ROUNDUP(O1042*最重要的表!$J$50,0)</f>
        <v>294</v>
      </c>
      <c r="P1960" s="6">
        <f>ROUNDUP(P1042*最重要的表!$J$50,0)</f>
        <v>184</v>
      </c>
      <c r="Q1960" s="1">
        <f t="shared" si="247"/>
        <v>549718</v>
      </c>
      <c r="R1960" s="1">
        <f t="shared" si="248"/>
        <v>42078</v>
      </c>
      <c r="S1960" s="1">
        <f t="shared" si="249"/>
        <v>26320</v>
      </c>
      <c r="T1960" s="1">
        <v>69000</v>
      </c>
      <c r="U1960" s="1">
        <v>0</v>
      </c>
      <c r="V1960" s="1">
        <v>8900000</v>
      </c>
    </row>
    <row r="1961" spans="1:22" x14ac:dyDescent="0.25">
      <c r="A1961" s="1">
        <f t="shared" si="246"/>
        <v>71195</v>
      </c>
      <c r="B1961" s="1">
        <v>7</v>
      </c>
      <c r="C1961" s="1" t="s">
        <v>179</v>
      </c>
      <c r="D1961" s="1">
        <v>15</v>
      </c>
      <c r="E1961" s="1" t="s">
        <v>513</v>
      </c>
      <c r="F1961" s="1">
        <v>43</v>
      </c>
      <c r="G1961" s="1">
        <v>8</v>
      </c>
      <c r="H1961" s="1">
        <v>3</v>
      </c>
      <c r="I1961" s="1">
        <v>84</v>
      </c>
      <c r="J1961" s="1">
        <v>80</v>
      </c>
      <c r="K1961" s="6">
        <f>ROUNDUP(K1043*最重要的表!$J$50,0)</f>
        <v>257461</v>
      </c>
      <c r="L1961" s="6">
        <f>ROUNDUP(L1043*最重要的表!$J$50,0)</f>
        <v>19702</v>
      </c>
      <c r="M1961" s="6">
        <f>ROUNDUP(M1043*最重要的表!$J$50,0)</f>
        <v>12314</v>
      </c>
      <c r="N1961" s="6">
        <f>ROUNDUP(N1043*最重要的表!$J$50,0)</f>
        <v>4013</v>
      </c>
      <c r="O1961" s="6">
        <f>ROUNDUP(O1043*最重要的表!$J$50,0)</f>
        <v>308</v>
      </c>
      <c r="P1961" s="6">
        <f>ROUNDUP(P1043*最重要的表!$J$50,0)</f>
        <v>193</v>
      </c>
      <c r="Q1961" s="1">
        <f t="shared" si="247"/>
        <v>574488</v>
      </c>
      <c r="R1961" s="1">
        <f t="shared" si="248"/>
        <v>44034</v>
      </c>
      <c r="S1961" s="1">
        <f t="shared" si="249"/>
        <v>27561</v>
      </c>
      <c r="T1961" s="1">
        <v>70000</v>
      </c>
      <c r="U1961" s="1">
        <v>0</v>
      </c>
      <c r="V1961" s="1">
        <v>9000000</v>
      </c>
    </row>
    <row r="1962" spans="1:22" x14ac:dyDescent="0.25">
      <c r="A1962" s="1">
        <f t="shared" si="246"/>
        <v>71201</v>
      </c>
      <c r="B1962" s="1">
        <v>7</v>
      </c>
      <c r="C1962" s="1" t="s">
        <v>179</v>
      </c>
      <c r="D1962" s="1">
        <v>15</v>
      </c>
      <c r="E1962" s="1" t="s">
        <v>514</v>
      </c>
      <c r="F1962" s="1">
        <v>44</v>
      </c>
      <c r="G1962" s="1">
        <v>8</v>
      </c>
      <c r="H1962" s="1">
        <v>4</v>
      </c>
      <c r="I1962" s="1">
        <v>87</v>
      </c>
      <c r="J1962" s="1">
        <v>85</v>
      </c>
      <c r="K1962" s="6">
        <f>ROUNDUP(K1044*最重要的表!$J$50,0)</f>
        <v>268564</v>
      </c>
      <c r="L1962" s="6">
        <f>ROUNDUP(L1044*最重要的表!$J$50,0)</f>
        <v>20551</v>
      </c>
      <c r="M1962" s="6">
        <f>ROUNDUP(M1044*最重要的表!$J$50,0)</f>
        <v>12845</v>
      </c>
      <c r="N1962" s="6">
        <f>ROUNDUP(N1044*最重要的表!$J$50,0)</f>
        <v>4200</v>
      </c>
      <c r="O1962" s="6">
        <f>ROUNDUP(O1044*最重要的表!$J$50,0)</f>
        <v>322</v>
      </c>
      <c r="P1962" s="6">
        <f>ROUNDUP(P1044*最重要的表!$J$50,0)</f>
        <v>201</v>
      </c>
      <c r="Q1962" s="1">
        <f t="shared" si="247"/>
        <v>600364</v>
      </c>
      <c r="R1962" s="1">
        <f t="shared" si="248"/>
        <v>45989</v>
      </c>
      <c r="S1962" s="1">
        <f t="shared" si="249"/>
        <v>28724</v>
      </c>
      <c r="T1962" s="1">
        <v>71000</v>
      </c>
      <c r="U1962" s="1">
        <v>0</v>
      </c>
      <c r="V1962" s="1">
        <v>9100000</v>
      </c>
    </row>
    <row r="1963" spans="1:22" x14ac:dyDescent="0.25">
      <c r="A1963" s="1">
        <f t="shared" si="246"/>
        <v>71202</v>
      </c>
      <c r="B1963" s="1">
        <v>7</v>
      </c>
      <c r="C1963" s="1" t="s">
        <v>179</v>
      </c>
      <c r="D1963" s="1">
        <v>15</v>
      </c>
      <c r="E1963" s="1" t="s">
        <v>515</v>
      </c>
      <c r="F1963" s="1">
        <v>45</v>
      </c>
      <c r="G1963" s="1">
        <v>9</v>
      </c>
      <c r="H1963" s="1">
        <v>0</v>
      </c>
      <c r="I1963" s="1">
        <v>87</v>
      </c>
      <c r="J1963" s="1">
        <v>85</v>
      </c>
      <c r="K1963" s="6">
        <f>ROUNDUP(K1045*最重要的表!$J$50,0)</f>
        <v>298129</v>
      </c>
      <c r="L1963" s="6">
        <f>ROUNDUP(L1045*最重要的表!$J$50,0)</f>
        <v>22814</v>
      </c>
      <c r="M1963" s="6">
        <f>ROUNDUP(M1045*最重要的表!$J$50,0)</f>
        <v>14259</v>
      </c>
      <c r="N1963" s="6">
        <f>ROUNDUP(N1045*最重要的表!$J$50,0)</f>
        <v>4626</v>
      </c>
      <c r="O1963" s="6">
        <f>ROUNDUP(O1045*最重要的表!$J$50,0)</f>
        <v>354</v>
      </c>
      <c r="P1963" s="6">
        <f>ROUNDUP(P1045*最重要的表!$J$50,0)</f>
        <v>222</v>
      </c>
      <c r="Q1963" s="6">
        <f t="shared" si="247"/>
        <v>663583</v>
      </c>
      <c r="R1963" s="7">
        <f t="shared" si="248"/>
        <v>50780</v>
      </c>
      <c r="S1963" s="8">
        <f t="shared" si="249"/>
        <v>31797</v>
      </c>
      <c r="T1963" s="1">
        <v>72000</v>
      </c>
      <c r="U1963" s="1">
        <v>0</v>
      </c>
      <c r="V1963" s="1">
        <v>9200000</v>
      </c>
    </row>
    <row r="1964" spans="1:22" x14ac:dyDescent="0.25">
      <c r="A1964" s="1">
        <f t="shared" si="246"/>
        <v>71203</v>
      </c>
      <c r="B1964" s="1">
        <v>7</v>
      </c>
      <c r="C1964" s="1" t="s">
        <v>179</v>
      </c>
      <c r="D1964" s="1">
        <v>15</v>
      </c>
      <c r="E1964" s="1" t="s">
        <v>516</v>
      </c>
      <c r="F1964" s="1">
        <v>46</v>
      </c>
      <c r="G1964" s="1">
        <v>9</v>
      </c>
      <c r="H1964" s="1">
        <v>1</v>
      </c>
      <c r="I1964" s="1">
        <v>87</v>
      </c>
      <c r="J1964" s="1">
        <v>85</v>
      </c>
      <c r="K1964" s="6">
        <f>ROUNDUP(K1046*最重要的表!$J$50,0)</f>
        <v>312885</v>
      </c>
      <c r="L1964" s="6">
        <f>ROUNDUP(L1046*最重要的表!$J$50,0)</f>
        <v>23943</v>
      </c>
      <c r="M1964" s="6">
        <f>ROUNDUP(M1046*最重要的表!$J$50,0)</f>
        <v>14965</v>
      </c>
      <c r="N1964" s="6">
        <f>ROUNDUP(N1046*最重要的表!$J$50,0)</f>
        <v>4853</v>
      </c>
      <c r="O1964" s="6">
        <f>ROUNDUP(O1046*最重要的表!$J$50,0)</f>
        <v>372</v>
      </c>
      <c r="P1964" s="6">
        <f>ROUNDUP(P1046*最重要的表!$J$50,0)</f>
        <v>233</v>
      </c>
      <c r="Q1964" s="1">
        <f t="shared" si="247"/>
        <v>696272</v>
      </c>
      <c r="R1964" s="1">
        <f t="shared" si="248"/>
        <v>53331</v>
      </c>
      <c r="S1964" s="1">
        <f t="shared" si="249"/>
        <v>33372</v>
      </c>
      <c r="T1964" s="1">
        <v>73000</v>
      </c>
      <c r="U1964" s="1">
        <v>0</v>
      </c>
      <c r="V1964" s="1">
        <v>9300000</v>
      </c>
    </row>
    <row r="1965" spans="1:22" x14ac:dyDescent="0.25">
      <c r="A1965" s="1">
        <f t="shared" si="246"/>
        <v>71204</v>
      </c>
      <c r="B1965" s="1">
        <v>7</v>
      </c>
      <c r="C1965" s="1" t="s">
        <v>179</v>
      </c>
      <c r="D1965" s="1">
        <v>15</v>
      </c>
      <c r="E1965" s="1" t="s">
        <v>517</v>
      </c>
      <c r="F1965" s="1">
        <v>47</v>
      </c>
      <c r="G1965" s="1">
        <v>9</v>
      </c>
      <c r="H1965" s="1">
        <v>2</v>
      </c>
      <c r="I1965" s="1">
        <v>87</v>
      </c>
      <c r="J1965" s="1">
        <v>85</v>
      </c>
      <c r="K1965" s="6">
        <f>ROUNDUP(K1047*最重要的表!$J$50,0)</f>
        <v>327654</v>
      </c>
      <c r="L1965" s="6">
        <f>ROUNDUP(L1047*最重要的表!$J$50,0)</f>
        <v>25073</v>
      </c>
      <c r="M1965" s="6">
        <f>ROUNDUP(M1047*最重要的表!$J$50,0)</f>
        <v>15672</v>
      </c>
      <c r="N1965" s="6">
        <f>ROUNDUP(N1047*最重要的表!$J$50,0)</f>
        <v>5093</v>
      </c>
      <c r="O1965" s="6">
        <f>ROUNDUP(O1047*最重要的表!$J$50,0)</f>
        <v>390</v>
      </c>
      <c r="P1965" s="6">
        <f>ROUNDUP(P1047*最重要的表!$J$50,0)</f>
        <v>244</v>
      </c>
      <c r="Q1965" s="1">
        <f t="shared" si="247"/>
        <v>730001</v>
      </c>
      <c r="R1965" s="1">
        <f t="shared" si="248"/>
        <v>55883</v>
      </c>
      <c r="S1965" s="1">
        <f t="shared" si="249"/>
        <v>34948</v>
      </c>
      <c r="T1965" s="1">
        <v>74000</v>
      </c>
      <c r="U1965" s="1">
        <v>0</v>
      </c>
      <c r="V1965" s="1">
        <v>9400000</v>
      </c>
    </row>
    <row r="1966" spans="1:22" x14ac:dyDescent="0.25">
      <c r="A1966" s="1">
        <f t="shared" si="246"/>
        <v>71205</v>
      </c>
      <c r="B1966" s="1">
        <v>7</v>
      </c>
      <c r="C1966" s="1" t="s">
        <v>179</v>
      </c>
      <c r="D1966" s="1">
        <v>15</v>
      </c>
      <c r="E1966" s="1" t="s">
        <v>518</v>
      </c>
      <c r="F1966" s="1">
        <v>48</v>
      </c>
      <c r="G1966" s="1">
        <v>9</v>
      </c>
      <c r="H1966" s="1">
        <v>3</v>
      </c>
      <c r="I1966" s="1">
        <v>87</v>
      </c>
      <c r="J1966" s="1">
        <v>85</v>
      </c>
      <c r="K1966" s="6">
        <f>ROUNDUP(K1048*最重要的表!$J$50,0)</f>
        <v>342410</v>
      </c>
      <c r="L1966" s="6">
        <f>ROUNDUP(L1048*最重要的表!$J$50,0)</f>
        <v>26202</v>
      </c>
      <c r="M1966" s="6">
        <f>ROUNDUP(M1048*最重要的表!$J$50,0)</f>
        <v>16377</v>
      </c>
      <c r="N1966" s="6">
        <f>ROUNDUP(N1048*最重要的表!$J$50,0)</f>
        <v>5333</v>
      </c>
      <c r="O1966" s="6">
        <f>ROUNDUP(O1048*最重要的表!$J$50,0)</f>
        <v>408</v>
      </c>
      <c r="P1966" s="6">
        <f>ROUNDUP(P1048*最重要的表!$J$50,0)</f>
        <v>255</v>
      </c>
      <c r="Q1966" s="1">
        <f t="shared" si="247"/>
        <v>763717</v>
      </c>
      <c r="R1966" s="1">
        <f t="shared" si="248"/>
        <v>58434</v>
      </c>
      <c r="S1966" s="1">
        <f t="shared" si="249"/>
        <v>36522</v>
      </c>
      <c r="T1966" s="1">
        <v>75000</v>
      </c>
      <c r="U1966" s="1">
        <v>0</v>
      </c>
      <c r="V1966" s="1">
        <v>9500000</v>
      </c>
    </row>
    <row r="1967" spans="1:22" x14ac:dyDescent="0.25">
      <c r="A1967" s="1">
        <f t="shared" si="246"/>
        <v>71211</v>
      </c>
      <c r="B1967" s="1">
        <v>7</v>
      </c>
      <c r="C1967" s="1" t="s">
        <v>179</v>
      </c>
      <c r="D1967" s="1">
        <v>15</v>
      </c>
      <c r="E1967" s="1" t="s">
        <v>519</v>
      </c>
      <c r="F1967" s="1">
        <v>49</v>
      </c>
      <c r="G1967" s="1">
        <v>9</v>
      </c>
      <c r="H1967" s="1">
        <v>4</v>
      </c>
      <c r="I1967" s="1">
        <v>90</v>
      </c>
      <c r="J1967" s="1">
        <v>90</v>
      </c>
      <c r="K1967" s="6">
        <f>ROUNDUP(K1049*最重要的表!$J$50,0)</f>
        <v>357166</v>
      </c>
      <c r="L1967" s="6">
        <f>ROUNDUP(L1049*最重要的表!$J$50,0)</f>
        <v>27331</v>
      </c>
      <c r="M1967" s="6">
        <f>ROUNDUP(M1049*最重要的表!$J$50,0)</f>
        <v>17082</v>
      </c>
      <c r="N1967" s="6">
        <f>ROUNDUP(N1049*最重要的表!$J$50,0)</f>
        <v>5573</v>
      </c>
      <c r="O1967" s="6">
        <f>ROUNDUP(O1049*最重要的表!$J$50,0)</f>
        <v>427</v>
      </c>
      <c r="P1967" s="6">
        <f>ROUNDUP(P1049*最重要的表!$J$50,0)</f>
        <v>268</v>
      </c>
      <c r="Q1967" s="1">
        <f t="shared" si="247"/>
        <v>797433</v>
      </c>
      <c r="R1967" s="1">
        <f t="shared" si="248"/>
        <v>61064</v>
      </c>
      <c r="S1967" s="1">
        <f t="shared" si="249"/>
        <v>38254</v>
      </c>
      <c r="T1967" s="1">
        <v>76000</v>
      </c>
      <c r="U1967" s="1">
        <v>0</v>
      </c>
      <c r="V1967" s="1">
        <v>9600000</v>
      </c>
    </row>
    <row r="1968" spans="1:22" x14ac:dyDescent="0.25">
      <c r="A1968" s="1">
        <f t="shared" si="246"/>
        <v>71212</v>
      </c>
      <c r="B1968" s="1">
        <v>7</v>
      </c>
      <c r="C1968" s="1" t="s">
        <v>179</v>
      </c>
      <c r="D1968" s="1">
        <v>15</v>
      </c>
      <c r="E1968" s="1" t="s">
        <v>520</v>
      </c>
      <c r="F1968" s="1">
        <v>50</v>
      </c>
      <c r="G1968" s="1">
        <v>10</v>
      </c>
      <c r="H1968" s="1">
        <v>0</v>
      </c>
      <c r="I1968" s="1">
        <v>0</v>
      </c>
      <c r="J1968" s="1">
        <v>90</v>
      </c>
      <c r="K1968" s="6">
        <f>ROUNDUP(K1050*最重要的表!$J$50,0)</f>
        <v>396515</v>
      </c>
      <c r="L1968" s="6">
        <f>ROUNDUP(L1050*最重要的表!$J$50,0)</f>
        <v>30342</v>
      </c>
      <c r="M1968" s="6">
        <f>ROUNDUP(M1050*最重要的表!$J$50,0)</f>
        <v>18964</v>
      </c>
      <c r="N1968" s="6">
        <f>ROUNDUP(N1050*最重要的表!$J$50,0)</f>
        <v>6146</v>
      </c>
      <c r="O1968" s="6">
        <f>ROUNDUP(O1050*最重要的表!$J$50,0)</f>
        <v>471</v>
      </c>
      <c r="P1968" s="6">
        <f>ROUNDUP(P1050*最重要的表!$J$50,0)</f>
        <v>295</v>
      </c>
      <c r="Q1968" s="6">
        <f t="shared" si="247"/>
        <v>882049</v>
      </c>
      <c r="R1968" s="7">
        <f t="shared" si="248"/>
        <v>67551</v>
      </c>
      <c r="S1968" s="8">
        <f t="shared" si="249"/>
        <v>42269</v>
      </c>
      <c r="T1968" s="1">
        <v>0</v>
      </c>
      <c r="U1968" s="1">
        <v>0</v>
      </c>
      <c r="V1968" s="1">
        <v>0</v>
      </c>
    </row>
    <row r="1969" spans="1:22" x14ac:dyDescent="0.25">
      <c r="A1969" s="1">
        <f t="shared" si="246"/>
        <v>71213</v>
      </c>
      <c r="B1969" s="1">
        <v>7</v>
      </c>
      <c r="C1969" s="1" t="s">
        <v>179</v>
      </c>
      <c r="D1969" s="1">
        <v>13</v>
      </c>
      <c r="E1969" s="1" t="s">
        <v>369</v>
      </c>
      <c r="F1969" s="1">
        <v>0</v>
      </c>
      <c r="G1969" s="1">
        <v>0</v>
      </c>
      <c r="H1969" s="1">
        <v>0</v>
      </c>
      <c r="I1969" s="1">
        <v>1</v>
      </c>
      <c r="J1969" s="1">
        <v>0</v>
      </c>
      <c r="K1969" s="6">
        <f>ROUNDUP(K1051*最重要的表!$J$51,0)</f>
        <v>9453</v>
      </c>
      <c r="L1969" s="6">
        <f>ROUNDUP(L1051*最重要的表!$J$51,0)</f>
        <v>724</v>
      </c>
      <c r="M1969" s="6">
        <f>ROUNDUP(M1051*最重要的表!$J$51,0)</f>
        <v>454</v>
      </c>
      <c r="N1969" s="6">
        <f>ROUNDUP(N1051*最重要的表!$J$51,0)</f>
        <v>151</v>
      </c>
      <c r="O1969" s="6">
        <f>ROUNDUP(O1051*最重要的表!$J$51,0)</f>
        <v>12</v>
      </c>
      <c r="P1969" s="6">
        <f>ROUNDUP(P1051*最重要的表!$J$51,0)</f>
        <v>9</v>
      </c>
      <c r="Q1969" s="6">
        <f t="shared" si="247"/>
        <v>21382</v>
      </c>
      <c r="R1969" s="7">
        <f t="shared" si="248"/>
        <v>1672</v>
      </c>
      <c r="S1969" s="8">
        <f t="shared" si="249"/>
        <v>1165</v>
      </c>
      <c r="T1969" s="6">
        <v>50</v>
      </c>
      <c r="U1969" s="7">
        <v>0</v>
      </c>
      <c r="V1969" s="8">
        <v>9000</v>
      </c>
    </row>
    <row r="1970" spans="1:22" x14ac:dyDescent="0.25">
      <c r="A1970" s="1">
        <f t="shared" si="246"/>
        <v>71214</v>
      </c>
      <c r="B1970" s="1">
        <v>7</v>
      </c>
      <c r="C1970" s="1" t="s">
        <v>179</v>
      </c>
      <c r="D1970" s="1">
        <v>13</v>
      </c>
      <c r="E1970" s="1" t="s">
        <v>370</v>
      </c>
      <c r="F1970" s="1">
        <v>1</v>
      </c>
      <c r="G1970" s="1">
        <v>0</v>
      </c>
      <c r="H1970" s="1">
        <v>1</v>
      </c>
      <c r="I1970" s="1">
        <v>5</v>
      </c>
      <c r="J1970" s="1">
        <v>0</v>
      </c>
      <c r="K1970" s="6">
        <f>ROUNDUP(K1052*最重要的表!$J$51,0)</f>
        <v>10882</v>
      </c>
      <c r="L1970" s="6">
        <f>ROUNDUP(L1052*最重要的表!$J$51,0)</f>
        <v>833</v>
      </c>
      <c r="M1970" s="6">
        <f>ROUNDUP(M1052*最重要的表!$J$51,0)</f>
        <v>521</v>
      </c>
      <c r="N1970" s="6">
        <f>ROUNDUP(N1052*最重要的表!$J$51,0)</f>
        <v>181</v>
      </c>
      <c r="O1970" s="6">
        <f>ROUNDUP(O1052*最重要的表!$J$51,0)</f>
        <v>14</v>
      </c>
      <c r="P1970" s="6">
        <f>ROUNDUP(P1052*最重要的表!$J$51,0)</f>
        <v>10</v>
      </c>
      <c r="Q1970" s="1">
        <f t="shared" si="247"/>
        <v>25181</v>
      </c>
      <c r="R1970" s="1">
        <f t="shared" si="248"/>
        <v>1939</v>
      </c>
      <c r="S1970" s="1">
        <f t="shared" si="249"/>
        <v>1311</v>
      </c>
      <c r="T1970" s="1">
        <v>180</v>
      </c>
      <c r="U1970" s="1">
        <v>0</v>
      </c>
      <c r="V1970" s="1">
        <v>25000</v>
      </c>
    </row>
    <row r="1971" spans="1:22" x14ac:dyDescent="0.25">
      <c r="A1971" s="1">
        <f t="shared" si="246"/>
        <v>71215</v>
      </c>
      <c r="B1971" s="1">
        <v>7</v>
      </c>
      <c r="C1971" s="1" t="s">
        <v>179</v>
      </c>
      <c r="D1971" s="1">
        <v>13</v>
      </c>
      <c r="E1971" s="1" t="s">
        <v>113</v>
      </c>
      <c r="F1971" s="1">
        <v>2</v>
      </c>
      <c r="G1971" s="1">
        <v>0</v>
      </c>
      <c r="H1971" s="1">
        <v>2</v>
      </c>
      <c r="I1971" s="1">
        <v>5</v>
      </c>
      <c r="J1971" s="1">
        <v>0</v>
      </c>
      <c r="K1971" s="6">
        <f>ROUNDUP(K1053*最重要的表!$J$51,0)</f>
        <v>12309</v>
      </c>
      <c r="L1971" s="6">
        <f>ROUNDUP(L1053*最重要的表!$J$51,0)</f>
        <v>942</v>
      </c>
      <c r="M1971" s="6">
        <f>ROUNDUP(M1053*最重要的表!$J$51,0)</f>
        <v>589</v>
      </c>
      <c r="N1971" s="6">
        <f>ROUNDUP(N1053*最重要的表!$J$51,0)</f>
        <v>196</v>
      </c>
      <c r="O1971" s="6">
        <f>ROUNDUP(O1053*最重要的表!$J$51,0)</f>
        <v>15</v>
      </c>
      <c r="P1971" s="6">
        <f>ROUNDUP(P1053*最重要的表!$J$51,0)</f>
        <v>11</v>
      </c>
      <c r="Q1971" s="1">
        <f t="shared" si="247"/>
        <v>27793</v>
      </c>
      <c r="R1971" s="1">
        <f t="shared" si="248"/>
        <v>2127</v>
      </c>
      <c r="S1971" s="1">
        <f t="shared" si="249"/>
        <v>1458</v>
      </c>
      <c r="T1971" s="1">
        <v>350</v>
      </c>
      <c r="U1971" s="1">
        <v>0</v>
      </c>
      <c r="V1971" s="1">
        <v>43000</v>
      </c>
    </row>
    <row r="1972" spans="1:22" x14ac:dyDescent="0.25">
      <c r="A1972" s="1">
        <f t="shared" si="246"/>
        <v>71221</v>
      </c>
      <c r="B1972" s="1">
        <v>7</v>
      </c>
      <c r="C1972" s="1" t="s">
        <v>179</v>
      </c>
      <c r="D1972" s="1">
        <v>13</v>
      </c>
      <c r="E1972" s="1" t="s">
        <v>155</v>
      </c>
      <c r="F1972" s="1">
        <v>3</v>
      </c>
      <c r="G1972" s="1">
        <v>0</v>
      </c>
      <c r="H1972" s="1">
        <v>3</v>
      </c>
      <c r="I1972" s="1">
        <v>5</v>
      </c>
      <c r="J1972" s="1">
        <v>0</v>
      </c>
      <c r="K1972" s="6">
        <f>ROUNDUP(K1054*最重要的表!$J$51,0)</f>
        <v>13737</v>
      </c>
      <c r="L1972" s="6">
        <f>ROUNDUP(L1054*最重要的表!$J$51,0)</f>
        <v>1052</v>
      </c>
      <c r="M1972" s="6">
        <f>ROUNDUP(M1054*最重要的表!$J$51,0)</f>
        <v>658</v>
      </c>
      <c r="N1972" s="6">
        <f>ROUNDUP(N1054*最重要的表!$J$51,0)</f>
        <v>227</v>
      </c>
      <c r="O1972" s="6">
        <f>ROUNDUP(O1054*最重要的表!$J$51,0)</f>
        <v>18</v>
      </c>
      <c r="P1972" s="6">
        <f>ROUNDUP(P1054*最重要的表!$J$51,0)</f>
        <v>12</v>
      </c>
      <c r="Q1972" s="1">
        <f t="shared" si="247"/>
        <v>31670</v>
      </c>
      <c r="R1972" s="1">
        <f t="shared" si="248"/>
        <v>2474</v>
      </c>
      <c r="S1972" s="1">
        <f t="shared" si="249"/>
        <v>1606</v>
      </c>
      <c r="T1972" s="1">
        <v>600</v>
      </c>
      <c r="U1972" s="1">
        <v>0</v>
      </c>
      <c r="V1972" s="1">
        <v>67000</v>
      </c>
    </row>
    <row r="1973" spans="1:22" x14ac:dyDescent="0.25">
      <c r="A1973" s="1">
        <f t="shared" si="246"/>
        <v>71222</v>
      </c>
      <c r="B1973" s="1">
        <v>7</v>
      </c>
      <c r="C1973" s="1" t="s">
        <v>179</v>
      </c>
      <c r="D1973" s="1">
        <v>13</v>
      </c>
      <c r="E1973" s="1" t="s">
        <v>156</v>
      </c>
      <c r="F1973" s="1">
        <v>4</v>
      </c>
      <c r="G1973" s="1">
        <v>0</v>
      </c>
      <c r="H1973" s="1">
        <v>4</v>
      </c>
      <c r="I1973" s="1">
        <v>20</v>
      </c>
      <c r="J1973" s="1">
        <v>5</v>
      </c>
      <c r="K1973" s="6">
        <f>ROUNDUP(K1055*最重要的表!$J$51,0)</f>
        <v>15164</v>
      </c>
      <c r="L1973" s="6">
        <f>ROUNDUP(L1055*最重要的表!$J$51,0)</f>
        <v>1161</v>
      </c>
      <c r="M1973" s="6">
        <f>ROUNDUP(M1055*最重要的表!$J$51,0)</f>
        <v>726</v>
      </c>
      <c r="N1973" s="6">
        <f>ROUNDUP(N1055*最重要的表!$J$51,0)</f>
        <v>257</v>
      </c>
      <c r="O1973" s="6">
        <f>ROUNDUP(O1055*最重要的表!$J$51,0)</f>
        <v>20</v>
      </c>
      <c r="P1973" s="6">
        <f>ROUNDUP(P1055*最重要的表!$J$51,0)</f>
        <v>13</v>
      </c>
      <c r="Q1973" s="1">
        <f t="shared" si="247"/>
        <v>35467</v>
      </c>
      <c r="R1973" s="1">
        <f t="shared" si="248"/>
        <v>2741</v>
      </c>
      <c r="S1973" s="1">
        <f t="shared" si="249"/>
        <v>1753</v>
      </c>
      <c r="T1973" s="1">
        <v>1000</v>
      </c>
      <c r="U1973" s="1">
        <v>0</v>
      </c>
      <c r="V1973" s="1">
        <v>100000</v>
      </c>
    </row>
    <row r="1974" spans="1:22" x14ac:dyDescent="0.25">
      <c r="A1974" s="1">
        <f t="shared" si="246"/>
        <v>71223</v>
      </c>
      <c r="B1974" s="1">
        <v>7</v>
      </c>
      <c r="C1974" s="1" t="s">
        <v>179</v>
      </c>
      <c r="D1974" s="1">
        <v>13</v>
      </c>
      <c r="E1974" s="1" t="s">
        <v>47</v>
      </c>
      <c r="F1974" s="1">
        <v>5</v>
      </c>
      <c r="G1974" s="1">
        <v>1</v>
      </c>
      <c r="H1974" s="1">
        <v>0</v>
      </c>
      <c r="I1974" s="1">
        <v>20</v>
      </c>
      <c r="J1974" s="1">
        <v>5</v>
      </c>
      <c r="K1974" s="6">
        <f>ROUNDUP(K1056*最重要的表!$J$51,0)</f>
        <v>18906</v>
      </c>
      <c r="L1974" s="6">
        <f>ROUNDUP(L1056*最重要的表!$J$51,0)</f>
        <v>1447</v>
      </c>
      <c r="M1974" s="6">
        <f>ROUNDUP(M1056*最重要的表!$J$51,0)</f>
        <v>906</v>
      </c>
      <c r="N1974" s="6">
        <f>ROUNDUP(N1056*最重要的表!$J$51,0)</f>
        <v>287</v>
      </c>
      <c r="O1974" s="6">
        <f>ROUNDUP(O1056*最重要的表!$J$51,0)</f>
        <v>22</v>
      </c>
      <c r="P1974" s="6">
        <f>ROUNDUP(P1056*最重要的表!$J$51,0)</f>
        <v>14</v>
      </c>
      <c r="Q1974" s="6">
        <f t="shared" si="247"/>
        <v>41579</v>
      </c>
      <c r="R1974" s="7">
        <f t="shared" si="248"/>
        <v>3185</v>
      </c>
      <c r="S1974" s="8">
        <f t="shared" si="249"/>
        <v>2012</v>
      </c>
      <c r="T1974" s="6">
        <v>1500</v>
      </c>
      <c r="U1974" s="7">
        <v>0</v>
      </c>
      <c r="V1974" s="8">
        <v>140000</v>
      </c>
    </row>
    <row r="1975" spans="1:22" x14ac:dyDescent="0.25">
      <c r="A1975" s="1">
        <f t="shared" si="246"/>
        <v>71224</v>
      </c>
      <c r="B1975" s="1">
        <v>7</v>
      </c>
      <c r="C1975" s="1" t="s">
        <v>179</v>
      </c>
      <c r="D1975" s="1">
        <v>13</v>
      </c>
      <c r="E1975" s="1" t="s">
        <v>371</v>
      </c>
      <c r="F1975" s="1">
        <v>6</v>
      </c>
      <c r="G1975" s="1">
        <v>1</v>
      </c>
      <c r="H1975" s="1">
        <v>1</v>
      </c>
      <c r="I1975" s="1">
        <v>20</v>
      </c>
      <c r="J1975" s="1">
        <v>5</v>
      </c>
      <c r="K1975" s="6">
        <f>ROUNDUP(K1057*最重要的表!$J$51,0)</f>
        <v>20905</v>
      </c>
      <c r="L1975" s="6">
        <f>ROUNDUP(L1057*最重要的表!$J$51,0)</f>
        <v>1600</v>
      </c>
      <c r="M1975" s="6">
        <f>ROUNDUP(M1057*最重要的表!$J$51,0)</f>
        <v>1001</v>
      </c>
      <c r="N1975" s="6">
        <f>ROUNDUP(N1057*最重要的表!$J$51,0)</f>
        <v>332</v>
      </c>
      <c r="O1975" s="6">
        <f>ROUNDUP(O1057*最重要的表!$J$51,0)</f>
        <v>26</v>
      </c>
      <c r="P1975" s="6">
        <f>ROUNDUP(P1057*最重要的表!$J$51,0)</f>
        <v>17</v>
      </c>
      <c r="Q1975" s="1">
        <f t="shared" si="247"/>
        <v>47133</v>
      </c>
      <c r="R1975" s="1">
        <f t="shared" si="248"/>
        <v>3654</v>
      </c>
      <c r="S1975" s="1">
        <f t="shared" si="249"/>
        <v>2344</v>
      </c>
      <c r="T1975" s="1">
        <v>2500</v>
      </c>
      <c r="U1975" s="1">
        <v>0</v>
      </c>
      <c r="V1975" s="1">
        <v>210000</v>
      </c>
    </row>
    <row r="1976" spans="1:22" x14ac:dyDescent="0.25">
      <c r="A1976" s="1">
        <f t="shared" si="246"/>
        <v>71225</v>
      </c>
      <c r="B1976" s="1">
        <v>7</v>
      </c>
      <c r="C1976" s="1" t="s">
        <v>179</v>
      </c>
      <c r="D1976" s="1">
        <v>13</v>
      </c>
      <c r="E1976" s="1" t="s">
        <v>114</v>
      </c>
      <c r="F1976" s="1">
        <v>7</v>
      </c>
      <c r="G1976" s="1">
        <v>1</v>
      </c>
      <c r="H1976" s="1">
        <v>2</v>
      </c>
      <c r="I1976" s="1">
        <v>20</v>
      </c>
      <c r="J1976" s="1">
        <v>5</v>
      </c>
      <c r="K1976" s="6">
        <f>ROUNDUP(K1058*最重要的表!$J$51,0)</f>
        <v>22889</v>
      </c>
      <c r="L1976" s="6">
        <f>ROUNDUP(L1058*最重要的表!$J$51,0)</f>
        <v>1752</v>
      </c>
      <c r="M1976" s="6">
        <f>ROUNDUP(M1058*最重要的表!$J$51,0)</f>
        <v>1095</v>
      </c>
      <c r="N1976" s="6">
        <f>ROUNDUP(N1058*最重要的表!$J$51,0)</f>
        <v>362</v>
      </c>
      <c r="O1976" s="6">
        <f>ROUNDUP(O1058*最重要的表!$J$51,0)</f>
        <v>28</v>
      </c>
      <c r="P1976" s="6">
        <f>ROUNDUP(P1058*最重要的表!$J$51,0)</f>
        <v>18</v>
      </c>
      <c r="Q1976" s="1">
        <f t="shared" si="247"/>
        <v>51487</v>
      </c>
      <c r="R1976" s="1">
        <f t="shared" si="248"/>
        <v>3964</v>
      </c>
      <c r="S1976" s="1">
        <f t="shared" si="249"/>
        <v>2517</v>
      </c>
      <c r="T1976" s="1">
        <v>3500</v>
      </c>
      <c r="U1976" s="1">
        <v>0</v>
      </c>
      <c r="V1976" s="1">
        <v>270000</v>
      </c>
    </row>
    <row r="1977" spans="1:22" x14ac:dyDescent="0.25">
      <c r="A1977" s="1">
        <f t="shared" si="246"/>
        <v>71231</v>
      </c>
      <c r="B1977" s="1">
        <v>7</v>
      </c>
      <c r="C1977" s="1" t="s">
        <v>179</v>
      </c>
      <c r="D1977" s="1">
        <v>13</v>
      </c>
      <c r="E1977" s="1" t="s">
        <v>115</v>
      </c>
      <c r="F1977" s="1">
        <v>8</v>
      </c>
      <c r="G1977" s="1">
        <v>1</v>
      </c>
      <c r="H1977" s="1">
        <v>3</v>
      </c>
      <c r="I1977" s="1">
        <v>20</v>
      </c>
      <c r="J1977" s="1">
        <v>5</v>
      </c>
      <c r="K1977" s="6">
        <f>ROUNDUP(K1059*最重要的表!$J$51,0)</f>
        <v>24873</v>
      </c>
      <c r="L1977" s="6">
        <f>ROUNDUP(L1059*最重要的表!$J$51,0)</f>
        <v>1904</v>
      </c>
      <c r="M1977" s="6">
        <f>ROUNDUP(M1059*最重要的表!$J$51,0)</f>
        <v>1191</v>
      </c>
      <c r="N1977" s="6">
        <f>ROUNDUP(N1059*最重要的表!$J$51,0)</f>
        <v>406</v>
      </c>
      <c r="O1977" s="6">
        <f>ROUNDUP(O1059*最重要的表!$J$51,0)</f>
        <v>32</v>
      </c>
      <c r="P1977" s="6">
        <f>ROUNDUP(P1059*最重要的表!$J$51,0)</f>
        <v>20</v>
      </c>
      <c r="Q1977" s="1">
        <f t="shared" si="247"/>
        <v>56947</v>
      </c>
      <c r="R1977" s="1">
        <f t="shared" si="248"/>
        <v>4432</v>
      </c>
      <c r="S1977" s="1">
        <f t="shared" si="249"/>
        <v>2771</v>
      </c>
      <c r="T1977" s="1">
        <v>5000</v>
      </c>
      <c r="U1977" s="1">
        <v>0</v>
      </c>
      <c r="V1977" s="1">
        <v>360000</v>
      </c>
    </row>
    <row r="1978" spans="1:22" x14ac:dyDescent="0.25">
      <c r="A1978" s="1">
        <f t="shared" si="246"/>
        <v>71232</v>
      </c>
      <c r="B1978" s="1">
        <v>7</v>
      </c>
      <c r="C1978" s="1" t="s">
        <v>179</v>
      </c>
      <c r="D1978" s="1">
        <v>13</v>
      </c>
      <c r="E1978" s="1" t="s">
        <v>116</v>
      </c>
      <c r="F1978" s="1">
        <v>9</v>
      </c>
      <c r="G1978" s="1">
        <v>1</v>
      </c>
      <c r="H1978" s="1">
        <v>4</v>
      </c>
      <c r="I1978" s="1">
        <v>30</v>
      </c>
      <c r="J1978" s="1">
        <v>15</v>
      </c>
      <c r="K1978" s="6">
        <f>ROUNDUP(K1060*最重要的表!$J$51,0)</f>
        <v>26871</v>
      </c>
      <c r="L1978" s="6">
        <f>ROUNDUP(L1060*最重要的表!$J$51,0)</f>
        <v>2057</v>
      </c>
      <c r="M1978" s="6">
        <f>ROUNDUP(M1060*最重要的表!$J$51,0)</f>
        <v>1286</v>
      </c>
      <c r="N1978" s="6">
        <f>ROUNDUP(N1060*最重要的表!$J$51,0)</f>
        <v>452</v>
      </c>
      <c r="O1978" s="6">
        <f>ROUNDUP(O1060*最重要的表!$J$51,0)</f>
        <v>35</v>
      </c>
      <c r="P1978" s="6">
        <f>ROUNDUP(P1060*最重要的表!$J$51,0)</f>
        <v>22</v>
      </c>
      <c r="Q1978" s="1">
        <f t="shared" si="247"/>
        <v>62579</v>
      </c>
      <c r="R1978" s="1">
        <f t="shared" si="248"/>
        <v>4822</v>
      </c>
      <c r="S1978" s="1">
        <f t="shared" si="249"/>
        <v>3024</v>
      </c>
      <c r="T1978" s="1">
        <v>6500</v>
      </c>
      <c r="U1978" s="1">
        <v>0</v>
      </c>
      <c r="V1978" s="1">
        <v>450000</v>
      </c>
    </row>
    <row r="1979" spans="1:22" x14ac:dyDescent="0.25">
      <c r="A1979" s="1">
        <f t="shared" si="246"/>
        <v>71233</v>
      </c>
      <c r="B1979" s="1">
        <v>7</v>
      </c>
      <c r="C1979" s="1" t="s">
        <v>179</v>
      </c>
      <c r="D1979" s="1">
        <v>13</v>
      </c>
      <c r="E1979" s="1" t="s">
        <v>48</v>
      </c>
      <c r="F1979" s="1">
        <v>10</v>
      </c>
      <c r="G1979" s="1">
        <v>2</v>
      </c>
      <c r="H1979" s="1">
        <v>0</v>
      </c>
      <c r="I1979" s="1">
        <v>30</v>
      </c>
      <c r="J1979" s="1">
        <v>15</v>
      </c>
      <c r="K1979" s="6">
        <f>ROUNDUP(K1061*最重要的表!$J$51,0)</f>
        <v>32146</v>
      </c>
      <c r="L1979" s="6">
        <f>ROUNDUP(L1061*最重要的表!$J$51,0)</f>
        <v>2460</v>
      </c>
      <c r="M1979" s="6">
        <f>ROUNDUP(M1061*最重要的表!$J$51,0)</f>
        <v>1538</v>
      </c>
      <c r="N1979" s="6">
        <f>ROUNDUP(N1061*最重要的表!$J$51,0)</f>
        <v>497</v>
      </c>
      <c r="O1979" s="6">
        <f>ROUNDUP(O1061*最重要的表!$J$51,0)</f>
        <v>38</v>
      </c>
      <c r="P1979" s="6">
        <f>ROUNDUP(P1061*最重要的表!$J$51,0)</f>
        <v>25</v>
      </c>
      <c r="Q1979" s="6">
        <f t="shared" si="247"/>
        <v>71409</v>
      </c>
      <c r="R1979" s="7">
        <f t="shared" si="248"/>
        <v>5462</v>
      </c>
      <c r="S1979" s="8">
        <f t="shared" si="249"/>
        <v>3513</v>
      </c>
      <c r="T1979" s="6">
        <v>7500</v>
      </c>
      <c r="U1979" s="7">
        <v>0</v>
      </c>
      <c r="V1979" s="8">
        <v>580000</v>
      </c>
    </row>
    <row r="1980" spans="1:22" x14ac:dyDescent="0.25">
      <c r="A1980" s="1">
        <f t="shared" si="246"/>
        <v>71234</v>
      </c>
      <c r="B1980" s="1">
        <v>7</v>
      </c>
      <c r="C1980" s="1" t="s">
        <v>179</v>
      </c>
      <c r="D1980" s="1">
        <v>13</v>
      </c>
      <c r="E1980" s="1" t="s">
        <v>372</v>
      </c>
      <c r="F1980" s="1">
        <v>11</v>
      </c>
      <c r="G1980" s="1">
        <v>2</v>
      </c>
      <c r="H1980" s="1">
        <v>1</v>
      </c>
      <c r="I1980" s="1">
        <v>30</v>
      </c>
      <c r="J1980" s="1">
        <v>15</v>
      </c>
      <c r="K1980" s="6">
        <f>ROUNDUP(K1062*最重要的表!$J$51,0)</f>
        <v>35047</v>
      </c>
      <c r="L1980" s="6">
        <f>ROUNDUP(L1062*最重要的表!$J$51,0)</f>
        <v>2682</v>
      </c>
      <c r="M1980" s="6">
        <f>ROUNDUP(M1062*最重要的表!$J$51,0)</f>
        <v>1677</v>
      </c>
      <c r="N1980" s="6">
        <f>ROUNDUP(N1062*最重要的表!$J$51,0)</f>
        <v>542</v>
      </c>
      <c r="O1980" s="6">
        <f>ROUNDUP(O1062*最重要的表!$J$51,0)</f>
        <v>42</v>
      </c>
      <c r="P1980" s="6">
        <f>ROUNDUP(P1062*最重要的表!$J$51,0)</f>
        <v>27</v>
      </c>
      <c r="Q1980" s="1">
        <f t="shared" si="247"/>
        <v>77865</v>
      </c>
      <c r="R1980" s="1">
        <f t="shared" si="248"/>
        <v>6000</v>
      </c>
      <c r="S1980" s="1">
        <f t="shared" si="249"/>
        <v>3810</v>
      </c>
      <c r="T1980" s="1">
        <v>8500</v>
      </c>
      <c r="U1980" s="1">
        <v>0</v>
      </c>
      <c r="V1980" s="1">
        <v>730000</v>
      </c>
    </row>
    <row r="1981" spans="1:22" x14ac:dyDescent="0.25">
      <c r="A1981" s="1">
        <f t="shared" si="246"/>
        <v>71235</v>
      </c>
      <c r="B1981" s="1">
        <v>7</v>
      </c>
      <c r="C1981" s="1" t="s">
        <v>179</v>
      </c>
      <c r="D1981" s="1">
        <v>13</v>
      </c>
      <c r="E1981" s="1" t="s">
        <v>117</v>
      </c>
      <c r="F1981" s="1">
        <v>12</v>
      </c>
      <c r="G1981" s="1">
        <v>2</v>
      </c>
      <c r="H1981" s="1">
        <v>2</v>
      </c>
      <c r="I1981" s="1">
        <v>30</v>
      </c>
      <c r="J1981" s="1">
        <v>15</v>
      </c>
      <c r="K1981" s="6">
        <f>ROUNDUP(K1063*最重要的表!$J$51,0)</f>
        <v>37948</v>
      </c>
      <c r="L1981" s="6">
        <f>ROUNDUP(L1063*最重要的表!$J$51,0)</f>
        <v>2904</v>
      </c>
      <c r="M1981" s="6">
        <f>ROUNDUP(M1063*最重要的表!$J$51,0)</f>
        <v>1816</v>
      </c>
      <c r="N1981" s="6">
        <f>ROUNDUP(N1063*最重要的表!$J$51,0)</f>
        <v>602</v>
      </c>
      <c r="O1981" s="6">
        <f>ROUNDUP(O1063*最重要的表!$J$51,0)</f>
        <v>46</v>
      </c>
      <c r="P1981" s="6">
        <f>ROUNDUP(P1063*最重要的表!$J$51,0)</f>
        <v>29</v>
      </c>
      <c r="Q1981" s="1">
        <f t="shared" si="247"/>
        <v>85506</v>
      </c>
      <c r="R1981" s="1">
        <f t="shared" si="248"/>
        <v>6538</v>
      </c>
      <c r="S1981" s="1">
        <f t="shared" si="249"/>
        <v>4107</v>
      </c>
      <c r="T1981" s="1">
        <v>9000</v>
      </c>
      <c r="U1981" s="1">
        <v>0</v>
      </c>
      <c r="V1981" s="1">
        <v>870000</v>
      </c>
    </row>
    <row r="1982" spans="1:22" x14ac:dyDescent="0.25">
      <c r="A1982" s="1">
        <f t="shared" si="246"/>
        <v>71241</v>
      </c>
      <c r="B1982" s="1">
        <v>7</v>
      </c>
      <c r="C1982" s="1" t="s">
        <v>179</v>
      </c>
      <c r="D1982" s="1">
        <v>13</v>
      </c>
      <c r="E1982" s="1" t="s">
        <v>118</v>
      </c>
      <c r="F1982" s="1">
        <v>13</v>
      </c>
      <c r="G1982" s="1">
        <v>2</v>
      </c>
      <c r="H1982" s="1">
        <v>3</v>
      </c>
      <c r="I1982" s="1">
        <v>30</v>
      </c>
      <c r="J1982" s="1">
        <v>15</v>
      </c>
      <c r="K1982" s="6">
        <f>ROUNDUP(K1064*最重要的表!$J$51,0)</f>
        <v>40848</v>
      </c>
      <c r="L1982" s="6">
        <f>ROUNDUP(L1064*最重要的表!$J$51,0)</f>
        <v>3126</v>
      </c>
      <c r="M1982" s="6">
        <f>ROUNDUP(M1064*最重要的表!$J$51,0)</f>
        <v>1954</v>
      </c>
      <c r="N1982" s="6">
        <f>ROUNDUP(N1064*最重要的表!$J$51,0)</f>
        <v>647</v>
      </c>
      <c r="O1982" s="6">
        <f>ROUNDUP(O1064*最重要的表!$J$51,0)</f>
        <v>50</v>
      </c>
      <c r="P1982" s="6">
        <f>ROUNDUP(P1064*最重要的表!$J$51,0)</f>
        <v>32</v>
      </c>
      <c r="Q1982" s="1">
        <f t="shared" si="247"/>
        <v>91961</v>
      </c>
      <c r="R1982" s="1">
        <f t="shared" si="248"/>
        <v>7076</v>
      </c>
      <c r="S1982" s="1">
        <f t="shared" si="249"/>
        <v>4482</v>
      </c>
      <c r="T1982" s="1">
        <v>10000</v>
      </c>
      <c r="U1982" s="1">
        <v>0</v>
      </c>
      <c r="V1982" s="1">
        <v>1050000</v>
      </c>
    </row>
    <row r="1983" spans="1:22" x14ac:dyDescent="0.25">
      <c r="A1983" s="1">
        <f t="shared" si="246"/>
        <v>71242</v>
      </c>
      <c r="B1983" s="1">
        <v>7</v>
      </c>
      <c r="C1983" s="1" t="s">
        <v>179</v>
      </c>
      <c r="D1983" s="1">
        <v>13</v>
      </c>
      <c r="E1983" s="1" t="s">
        <v>119</v>
      </c>
      <c r="F1983" s="1">
        <v>14</v>
      </c>
      <c r="G1983" s="1">
        <v>2</v>
      </c>
      <c r="H1983" s="1">
        <v>4</v>
      </c>
      <c r="I1983" s="1">
        <v>40</v>
      </c>
      <c r="J1983" s="1">
        <v>35</v>
      </c>
      <c r="K1983" s="6">
        <f>ROUNDUP(K1065*最重要的表!$J$51,0)</f>
        <v>43749</v>
      </c>
      <c r="L1983" s="6">
        <f>ROUNDUP(L1065*最重要的表!$J$51,0)</f>
        <v>3348</v>
      </c>
      <c r="M1983" s="6">
        <f>ROUNDUP(M1065*最重要的表!$J$51,0)</f>
        <v>2093</v>
      </c>
      <c r="N1983" s="6">
        <f>ROUNDUP(N1065*最重要的表!$J$51,0)</f>
        <v>708</v>
      </c>
      <c r="O1983" s="6">
        <f>ROUNDUP(O1065*最重要的表!$J$51,0)</f>
        <v>55</v>
      </c>
      <c r="P1983" s="6">
        <f>ROUNDUP(P1065*最重要的表!$J$51,0)</f>
        <v>35</v>
      </c>
      <c r="Q1983" s="1">
        <f t="shared" si="247"/>
        <v>99681</v>
      </c>
      <c r="R1983" s="1">
        <f t="shared" si="248"/>
        <v>7693</v>
      </c>
      <c r="S1983" s="1">
        <f t="shared" si="249"/>
        <v>4858</v>
      </c>
      <c r="T1983" s="1">
        <v>11500</v>
      </c>
      <c r="U1983" s="1">
        <v>0</v>
      </c>
      <c r="V1983" s="1">
        <v>1270000</v>
      </c>
    </row>
    <row r="1984" spans="1:22" x14ac:dyDescent="0.25">
      <c r="A1984" s="1">
        <f t="shared" si="246"/>
        <v>71243</v>
      </c>
      <c r="B1984" s="1">
        <v>7</v>
      </c>
      <c r="C1984" s="1" t="s">
        <v>179</v>
      </c>
      <c r="D1984" s="1">
        <v>13</v>
      </c>
      <c r="E1984" s="1" t="s">
        <v>49</v>
      </c>
      <c r="F1984" s="1">
        <v>15</v>
      </c>
      <c r="G1984" s="1">
        <v>3</v>
      </c>
      <c r="H1984" s="1">
        <v>0</v>
      </c>
      <c r="I1984" s="1">
        <v>40</v>
      </c>
      <c r="J1984" s="1">
        <v>35</v>
      </c>
      <c r="K1984" s="6">
        <f>ROUNDUP(K1066*最重要的表!$J$51,0)</f>
        <v>51428</v>
      </c>
      <c r="L1984" s="6">
        <f>ROUNDUP(L1066*最重要的表!$J$51,0)</f>
        <v>3936</v>
      </c>
      <c r="M1984" s="6">
        <f>ROUNDUP(M1066*最重要的表!$J$51,0)</f>
        <v>2460</v>
      </c>
      <c r="N1984" s="6">
        <f>ROUNDUP(N1066*最重要的表!$J$51,0)</f>
        <v>797</v>
      </c>
      <c r="O1984" s="6">
        <f>ROUNDUP(O1066*最重要的表!$J$51,0)</f>
        <v>61</v>
      </c>
      <c r="P1984" s="6">
        <f>ROUNDUP(P1066*最重要的表!$J$51,0)</f>
        <v>40</v>
      </c>
      <c r="Q1984" s="6">
        <f t="shared" si="247"/>
        <v>114391</v>
      </c>
      <c r="R1984" s="7">
        <f t="shared" si="248"/>
        <v>8755</v>
      </c>
      <c r="S1984" s="8">
        <f t="shared" si="249"/>
        <v>5620</v>
      </c>
      <c r="T1984" s="6">
        <v>13500</v>
      </c>
      <c r="U1984" s="7">
        <v>0</v>
      </c>
      <c r="V1984" s="8">
        <v>1500000</v>
      </c>
    </row>
    <row r="1985" spans="1:22" x14ac:dyDescent="0.25">
      <c r="A1985" s="1">
        <f t="shared" si="246"/>
        <v>71244</v>
      </c>
      <c r="B1985" s="1">
        <v>7</v>
      </c>
      <c r="C1985" s="1" t="s">
        <v>179</v>
      </c>
      <c r="D1985" s="1">
        <v>13</v>
      </c>
      <c r="E1985" s="1" t="s">
        <v>211</v>
      </c>
      <c r="F1985" s="1">
        <v>16</v>
      </c>
      <c r="G1985" s="1">
        <v>3</v>
      </c>
      <c r="H1985" s="1">
        <v>1</v>
      </c>
      <c r="I1985" s="1">
        <v>40</v>
      </c>
      <c r="J1985" s="1">
        <v>35</v>
      </c>
      <c r="K1985" s="6">
        <f>ROUNDUP(K1067*最重要的表!$J$51,0)</f>
        <v>53262</v>
      </c>
      <c r="L1985" s="6">
        <f>ROUNDUP(L1067*最重要的表!$J$51,0)</f>
        <v>4076</v>
      </c>
      <c r="M1985" s="6">
        <f>ROUNDUP(M1067*最重要的表!$J$51,0)</f>
        <v>2548</v>
      </c>
      <c r="N1985" s="6">
        <f>ROUNDUP(N1067*最重要的表!$J$51,0)</f>
        <v>827</v>
      </c>
      <c r="O1985" s="6">
        <f>ROUNDUP(O1067*最重要的表!$J$51,0)</f>
        <v>64</v>
      </c>
      <c r="P1985" s="6">
        <f>ROUNDUP(P1067*最重要的表!$J$51,0)</f>
        <v>41</v>
      </c>
      <c r="Q1985" s="1">
        <f t="shared" si="247"/>
        <v>118595</v>
      </c>
      <c r="R1985" s="1">
        <f t="shared" si="248"/>
        <v>9132</v>
      </c>
      <c r="S1985" s="1">
        <f t="shared" si="249"/>
        <v>5787</v>
      </c>
      <c r="T1985" s="1">
        <v>15000</v>
      </c>
      <c r="U1985" s="1">
        <v>0</v>
      </c>
      <c r="V1985" s="1">
        <v>1760000</v>
      </c>
    </row>
    <row r="1986" spans="1:22" x14ac:dyDescent="0.25">
      <c r="A1986" s="1">
        <f t="shared" si="246"/>
        <v>71245</v>
      </c>
      <c r="B1986" s="1">
        <v>7</v>
      </c>
      <c r="C1986" s="1" t="s">
        <v>179</v>
      </c>
      <c r="D1986" s="1">
        <v>13</v>
      </c>
      <c r="E1986" s="1" t="s">
        <v>212</v>
      </c>
      <c r="F1986" s="1">
        <v>17</v>
      </c>
      <c r="G1986" s="1">
        <v>3</v>
      </c>
      <c r="H1986" s="1">
        <v>2</v>
      </c>
      <c r="I1986" s="1">
        <v>40</v>
      </c>
      <c r="J1986" s="1">
        <v>35</v>
      </c>
      <c r="K1986" s="6">
        <f>ROUNDUP(K1068*最重要的表!$J$51,0)</f>
        <v>55080</v>
      </c>
      <c r="L1986" s="6">
        <f>ROUNDUP(L1068*最重要的表!$J$51,0)</f>
        <v>4215</v>
      </c>
      <c r="M1986" s="6">
        <f>ROUNDUP(M1068*最重要的表!$J$51,0)</f>
        <v>2635</v>
      </c>
      <c r="N1986" s="6">
        <f>ROUNDUP(N1068*最重要的表!$J$51,0)</f>
        <v>872</v>
      </c>
      <c r="O1986" s="6">
        <f>ROUNDUP(O1068*最重要的表!$J$51,0)</f>
        <v>67</v>
      </c>
      <c r="P1986" s="6">
        <f>ROUNDUP(P1068*最重要的表!$J$51,0)</f>
        <v>43</v>
      </c>
      <c r="Q1986" s="1">
        <f t="shared" si="247"/>
        <v>123968</v>
      </c>
      <c r="R1986" s="1">
        <f t="shared" si="248"/>
        <v>9508</v>
      </c>
      <c r="S1986" s="1">
        <f t="shared" si="249"/>
        <v>6032</v>
      </c>
      <c r="T1986" s="1">
        <v>17000</v>
      </c>
      <c r="U1986" s="1">
        <v>0</v>
      </c>
      <c r="V1986" s="1">
        <v>2000000</v>
      </c>
    </row>
    <row r="1987" spans="1:22" x14ac:dyDescent="0.25">
      <c r="A1987" s="1">
        <f t="shared" si="246"/>
        <v>71251</v>
      </c>
      <c r="B1987" s="1">
        <v>7</v>
      </c>
      <c r="C1987" s="1" t="s">
        <v>179</v>
      </c>
      <c r="D1987" s="1">
        <v>13</v>
      </c>
      <c r="E1987" s="1" t="s">
        <v>213</v>
      </c>
      <c r="F1987" s="1">
        <v>18</v>
      </c>
      <c r="G1987" s="1">
        <v>3</v>
      </c>
      <c r="H1987" s="1">
        <v>3</v>
      </c>
      <c r="I1987" s="1">
        <v>40</v>
      </c>
      <c r="J1987" s="1">
        <v>35</v>
      </c>
      <c r="K1987" s="6">
        <f>ROUNDUP(K1069*最重要的表!$J$51,0)</f>
        <v>56899</v>
      </c>
      <c r="L1987" s="6">
        <f>ROUNDUP(L1069*最重要的表!$J$51,0)</f>
        <v>4354</v>
      </c>
      <c r="M1987" s="6">
        <f>ROUNDUP(M1069*最重要的表!$J$51,0)</f>
        <v>2723</v>
      </c>
      <c r="N1987" s="6">
        <f>ROUNDUP(N1069*最重要的表!$J$51,0)</f>
        <v>903</v>
      </c>
      <c r="O1987" s="6">
        <f>ROUNDUP(O1069*最重要的表!$J$51,0)</f>
        <v>69</v>
      </c>
      <c r="P1987" s="6">
        <f>ROUNDUP(P1069*最重要的表!$J$51,0)</f>
        <v>44</v>
      </c>
      <c r="Q1987" s="1">
        <f t="shared" si="247"/>
        <v>128236</v>
      </c>
      <c r="R1987" s="1">
        <f t="shared" si="248"/>
        <v>9805</v>
      </c>
      <c r="S1987" s="1">
        <f t="shared" si="249"/>
        <v>6199</v>
      </c>
      <c r="T1987" s="1">
        <v>18500</v>
      </c>
      <c r="U1987" s="1">
        <v>0</v>
      </c>
      <c r="V1987" s="1">
        <v>2300000</v>
      </c>
    </row>
    <row r="1988" spans="1:22" x14ac:dyDescent="0.25">
      <c r="A1988" s="1">
        <f t="shared" si="246"/>
        <v>71252</v>
      </c>
      <c r="B1988" s="1">
        <v>7</v>
      </c>
      <c r="C1988" s="1" t="s">
        <v>179</v>
      </c>
      <c r="D1988" s="1">
        <v>13</v>
      </c>
      <c r="E1988" s="1" t="s">
        <v>214</v>
      </c>
      <c r="F1988" s="1">
        <v>19</v>
      </c>
      <c r="G1988" s="1">
        <v>3</v>
      </c>
      <c r="H1988" s="1">
        <v>4</v>
      </c>
      <c r="I1988" s="1">
        <v>50</v>
      </c>
      <c r="J1988" s="1">
        <v>45</v>
      </c>
      <c r="K1988" s="6">
        <f>ROUNDUP(K1070*最重要的表!$J$51,0)</f>
        <v>58732</v>
      </c>
      <c r="L1988" s="6">
        <f>ROUNDUP(L1070*最重要的表!$J$51,0)</f>
        <v>4495</v>
      </c>
      <c r="M1988" s="6">
        <f>ROUNDUP(M1070*最重要的表!$J$51,0)</f>
        <v>2810</v>
      </c>
      <c r="N1988" s="6">
        <f>ROUNDUP(N1070*最重要的表!$J$51,0)</f>
        <v>948</v>
      </c>
      <c r="O1988" s="6">
        <f>ROUNDUP(O1070*最重要的表!$J$51,0)</f>
        <v>73</v>
      </c>
      <c r="P1988" s="6">
        <f>ROUNDUP(P1070*最重要的表!$J$51,0)</f>
        <v>46</v>
      </c>
      <c r="Q1988" s="1">
        <f t="shared" si="247"/>
        <v>133624</v>
      </c>
      <c r="R1988" s="1">
        <f t="shared" si="248"/>
        <v>10262</v>
      </c>
      <c r="S1988" s="1">
        <f t="shared" si="249"/>
        <v>6444</v>
      </c>
      <c r="T1988" s="1">
        <v>21000</v>
      </c>
      <c r="U1988" s="1">
        <v>0</v>
      </c>
      <c r="V1988" s="1">
        <v>2600000</v>
      </c>
    </row>
    <row r="1989" spans="1:22" x14ac:dyDescent="0.25">
      <c r="A1989" s="1">
        <f t="shared" si="246"/>
        <v>71253</v>
      </c>
      <c r="B1989" s="1">
        <v>7</v>
      </c>
      <c r="C1989" s="1" t="s">
        <v>179</v>
      </c>
      <c r="D1989" s="1">
        <v>13</v>
      </c>
      <c r="E1989" s="1" t="s">
        <v>215</v>
      </c>
      <c r="F1989" s="1">
        <v>20</v>
      </c>
      <c r="G1989" s="1">
        <v>4</v>
      </c>
      <c r="H1989" s="1">
        <v>0</v>
      </c>
      <c r="I1989" s="1">
        <v>50</v>
      </c>
      <c r="J1989" s="1">
        <v>45</v>
      </c>
      <c r="K1989" s="6">
        <f>ROUNDUP(K1071*最重要的表!$J$51,0)</f>
        <v>63526</v>
      </c>
      <c r="L1989" s="6">
        <f>ROUNDUP(L1071*最重要的表!$J$51,0)</f>
        <v>4862</v>
      </c>
      <c r="M1989" s="6">
        <f>ROUNDUP(M1071*最重要的表!$J$51,0)</f>
        <v>3039</v>
      </c>
      <c r="N1989" s="6">
        <f>ROUNDUP(N1071*最重要的表!$J$51,0)</f>
        <v>978</v>
      </c>
      <c r="O1989" s="6">
        <f>ROUNDUP(O1071*最重要的表!$J$51,0)</f>
        <v>75</v>
      </c>
      <c r="P1989" s="6">
        <f>ROUNDUP(P1071*最重要的表!$J$51,0)</f>
        <v>48</v>
      </c>
      <c r="Q1989" s="6">
        <f t="shared" si="247"/>
        <v>140788</v>
      </c>
      <c r="R1989" s="7">
        <f t="shared" si="248"/>
        <v>10787</v>
      </c>
      <c r="S1989" s="8">
        <f t="shared" si="249"/>
        <v>6831</v>
      </c>
      <c r="T1989" s="6">
        <v>23500</v>
      </c>
      <c r="U1989" s="7">
        <v>0</v>
      </c>
      <c r="V1989" s="8">
        <v>2900000</v>
      </c>
    </row>
    <row r="1990" spans="1:22" x14ac:dyDescent="0.25">
      <c r="A1990" s="1">
        <f t="shared" si="246"/>
        <v>71254</v>
      </c>
      <c r="B1990" s="1">
        <v>7</v>
      </c>
      <c r="C1990" s="1" t="s">
        <v>179</v>
      </c>
      <c r="D1990" s="1">
        <v>13</v>
      </c>
      <c r="E1990" s="1" t="s">
        <v>216</v>
      </c>
      <c r="F1990" s="1">
        <v>21</v>
      </c>
      <c r="G1990" s="1">
        <v>4</v>
      </c>
      <c r="H1990" s="1">
        <v>1</v>
      </c>
      <c r="I1990" s="1">
        <v>50</v>
      </c>
      <c r="J1990" s="1">
        <v>45</v>
      </c>
      <c r="K1990" s="6">
        <f>ROUNDUP(K1072*最重要的表!$J$51,0)</f>
        <v>65780</v>
      </c>
      <c r="L1990" s="6">
        <f>ROUNDUP(L1072*最重要的表!$J$51,0)</f>
        <v>5034</v>
      </c>
      <c r="M1990" s="6">
        <f>ROUNDUP(M1072*最重要的表!$J$51,0)</f>
        <v>3147</v>
      </c>
      <c r="N1990" s="6">
        <f>ROUNDUP(N1072*最重要的表!$J$51,0)</f>
        <v>1023</v>
      </c>
      <c r="O1990" s="6">
        <f>ROUNDUP(O1072*最重要的表!$J$51,0)</f>
        <v>79</v>
      </c>
      <c r="P1990" s="6">
        <f>ROUNDUP(P1072*最重要的表!$J$51,0)</f>
        <v>50</v>
      </c>
      <c r="Q1990" s="1">
        <f t="shared" si="247"/>
        <v>146597</v>
      </c>
      <c r="R1990" s="1">
        <f t="shared" si="248"/>
        <v>11275</v>
      </c>
      <c r="S1990" s="1">
        <f t="shared" si="249"/>
        <v>7097</v>
      </c>
      <c r="T1990" s="1">
        <v>26000</v>
      </c>
      <c r="U1990" s="1">
        <v>0</v>
      </c>
      <c r="V1990" s="1">
        <v>3200000</v>
      </c>
    </row>
    <row r="1991" spans="1:22" x14ac:dyDescent="0.25">
      <c r="A1991" s="1">
        <f t="shared" si="246"/>
        <v>71255</v>
      </c>
      <c r="B1991" s="1">
        <v>7</v>
      </c>
      <c r="C1991" s="1" t="s">
        <v>179</v>
      </c>
      <c r="D1991" s="1">
        <v>13</v>
      </c>
      <c r="E1991" s="1" t="s">
        <v>217</v>
      </c>
      <c r="F1991" s="1">
        <v>22</v>
      </c>
      <c r="G1991" s="1">
        <v>4</v>
      </c>
      <c r="H1991" s="1">
        <v>2</v>
      </c>
      <c r="I1991" s="1">
        <v>50</v>
      </c>
      <c r="J1991" s="1">
        <v>45</v>
      </c>
      <c r="K1991" s="6">
        <f>ROUNDUP(K1073*最重要的表!$J$51,0)</f>
        <v>68020</v>
      </c>
      <c r="L1991" s="6">
        <f>ROUNDUP(L1073*最重要的表!$J$51,0)</f>
        <v>5205</v>
      </c>
      <c r="M1991" s="6">
        <f>ROUNDUP(M1073*最重要的表!$J$51,0)</f>
        <v>3254</v>
      </c>
      <c r="N1991" s="6">
        <f>ROUNDUP(N1073*最重要的表!$J$51,0)</f>
        <v>1068</v>
      </c>
      <c r="O1991" s="6">
        <f>ROUNDUP(O1073*最重要的表!$J$51,0)</f>
        <v>82</v>
      </c>
      <c r="P1991" s="6">
        <f>ROUNDUP(P1073*最重要的表!$J$51,0)</f>
        <v>52</v>
      </c>
      <c r="Q1991" s="1">
        <f t="shared" si="247"/>
        <v>152392</v>
      </c>
      <c r="R1991" s="1">
        <f t="shared" si="248"/>
        <v>11683</v>
      </c>
      <c r="S1991" s="1">
        <f t="shared" si="249"/>
        <v>7362</v>
      </c>
      <c r="T1991" s="1">
        <v>28500</v>
      </c>
      <c r="U1991" s="1">
        <v>0</v>
      </c>
      <c r="V1991" s="1">
        <v>3600000</v>
      </c>
    </row>
    <row r="1992" spans="1:22" x14ac:dyDescent="0.25">
      <c r="A1992" s="1">
        <f t="shared" si="246"/>
        <v>71261</v>
      </c>
      <c r="B1992" s="1">
        <v>7</v>
      </c>
      <c r="C1992" s="1" t="s">
        <v>179</v>
      </c>
      <c r="D1992" s="1">
        <v>13</v>
      </c>
      <c r="E1992" s="1" t="s">
        <v>218</v>
      </c>
      <c r="F1992" s="1">
        <v>23</v>
      </c>
      <c r="G1992" s="1">
        <v>4</v>
      </c>
      <c r="H1992" s="1">
        <v>3</v>
      </c>
      <c r="I1992" s="1">
        <v>50</v>
      </c>
      <c r="J1992" s="1">
        <v>45</v>
      </c>
      <c r="K1992" s="6">
        <f>ROUNDUP(K1074*最重要的表!$J$51,0)</f>
        <v>70274</v>
      </c>
      <c r="L1992" s="6">
        <f>ROUNDUP(L1074*最重要的表!$J$51,0)</f>
        <v>5378</v>
      </c>
      <c r="M1992" s="6">
        <f>ROUNDUP(M1074*最重要的表!$J$51,0)</f>
        <v>3362</v>
      </c>
      <c r="N1992" s="6">
        <f>ROUNDUP(N1074*最重要的表!$J$51,0)</f>
        <v>1098</v>
      </c>
      <c r="O1992" s="6">
        <f>ROUNDUP(O1074*最重要的表!$J$51,0)</f>
        <v>84</v>
      </c>
      <c r="P1992" s="6">
        <f>ROUNDUP(P1074*最重要的表!$J$51,0)</f>
        <v>53</v>
      </c>
      <c r="Q1992" s="1">
        <f t="shared" si="247"/>
        <v>157016</v>
      </c>
      <c r="R1992" s="1">
        <f t="shared" si="248"/>
        <v>12014</v>
      </c>
      <c r="S1992" s="1">
        <f t="shared" si="249"/>
        <v>7549</v>
      </c>
      <c r="T1992" s="1">
        <v>31000</v>
      </c>
      <c r="U1992" s="1">
        <v>0</v>
      </c>
      <c r="V1992" s="1">
        <v>4000000</v>
      </c>
    </row>
    <row r="1993" spans="1:22" x14ac:dyDescent="0.25">
      <c r="A1993" s="1">
        <f t="shared" si="246"/>
        <v>71262</v>
      </c>
      <c r="B1993" s="1">
        <v>7</v>
      </c>
      <c r="C1993" s="1" t="s">
        <v>179</v>
      </c>
      <c r="D1993" s="1">
        <v>13</v>
      </c>
      <c r="E1993" s="1" t="s">
        <v>219</v>
      </c>
      <c r="F1993" s="1">
        <v>24</v>
      </c>
      <c r="G1993" s="1">
        <v>4</v>
      </c>
      <c r="H1993" s="1">
        <v>4</v>
      </c>
      <c r="I1993" s="1">
        <v>60</v>
      </c>
      <c r="J1993" s="1">
        <v>55</v>
      </c>
      <c r="K1993" s="6">
        <f>ROUNDUP(K1075*最重要的表!$J$51,0)</f>
        <v>72513</v>
      </c>
      <c r="L1993" s="6">
        <f>ROUNDUP(L1075*最重要的表!$J$51,0)</f>
        <v>5549</v>
      </c>
      <c r="M1993" s="6">
        <f>ROUNDUP(M1075*最重要的表!$J$51,0)</f>
        <v>3469</v>
      </c>
      <c r="N1993" s="6">
        <f>ROUNDUP(N1075*最重要的表!$J$51,0)</f>
        <v>1144</v>
      </c>
      <c r="O1993" s="6">
        <f>ROUNDUP(O1075*最重要的表!$J$51,0)</f>
        <v>88</v>
      </c>
      <c r="P1993" s="6">
        <f>ROUNDUP(P1075*最重要的表!$J$51,0)</f>
        <v>56</v>
      </c>
      <c r="Q1993" s="1">
        <f t="shared" si="247"/>
        <v>162889</v>
      </c>
      <c r="R1993" s="1">
        <f t="shared" si="248"/>
        <v>12501</v>
      </c>
      <c r="S1993" s="1">
        <f t="shared" si="249"/>
        <v>7893</v>
      </c>
      <c r="T1993" s="1">
        <v>33500</v>
      </c>
      <c r="U1993" s="1">
        <v>0</v>
      </c>
      <c r="V1993" s="1">
        <v>4400000</v>
      </c>
    </row>
    <row r="1994" spans="1:22" x14ac:dyDescent="0.25">
      <c r="A1994" s="1">
        <f t="shared" si="246"/>
        <v>71263</v>
      </c>
      <c r="B1994" s="1">
        <v>7</v>
      </c>
      <c r="C1994" s="1" t="s">
        <v>179</v>
      </c>
      <c r="D1994" s="1">
        <v>13</v>
      </c>
      <c r="E1994" s="1" t="s">
        <v>220</v>
      </c>
      <c r="F1994" s="1">
        <v>25</v>
      </c>
      <c r="G1994" s="1">
        <v>5</v>
      </c>
      <c r="H1994" s="1">
        <v>0</v>
      </c>
      <c r="I1994" s="1">
        <v>60</v>
      </c>
      <c r="J1994" s="1">
        <v>55</v>
      </c>
      <c r="K1994" s="6">
        <f>ROUNDUP(K1076*最重要的表!$J$51,0)</f>
        <v>78464</v>
      </c>
      <c r="L1994" s="6">
        <f>ROUNDUP(L1076*最重要的表!$J$51,0)</f>
        <v>6005</v>
      </c>
      <c r="M1994" s="6">
        <f>ROUNDUP(M1076*最重要的表!$J$51,0)</f>
        <v>3754</v>
      </c>
      <c r="N1994" s="6">
        <f>ROUNDUP(N1076*最重要的表!$J$51,0)</f>
        <v>1218</v>
      </c>
      <c r="O1994" s="6">
        <f>ROUNDUP(O1076*最重要的表!$J$51,0)</f>
        <v>94</v>
      </c>
      <c r="P1994" s="6">
        <f>ROUNDUP(P1076*最重要的表!$J$51,0)</f>
        <v>59</v>
      </c>
      <c r="Q1994" s="6">
        <f t="shared" si="247"/>
        <v>174686</v>
      </c>
      <c r="R1994" s="7">
        <f t="shared" si="248"/>
        <v>13431</v>
      </c>
      <c r="S1994" s="8">
        <f t="shared" si="249"/>
        <v>8415</v>
      </c>
      <c r="T1994" s="6">
        <v>36000</v>
      </c>
      <c r="U1994" s="7">
        <v>0</v>
      </c>
      <c r="V1994" s="8">
        <v>4800000</v>
      </c>
    </row>
    <row r="1995" spans="1:22" x14ac:dyDescent="0.25">
      <c r="A1995" s="1">
        <f t="shared" si="246"/>
        <v>71264</v>
      </c>
      <c r="B1995" s="1">
        <v>7</v>
      </c>
      <c r="C1995" s="1" t="s">
        <v>179</v>
      </c>
      <c r="D1995" s="1">
        <v>13</v>
      </c>
      <c r="E1995" s="1" t="s">
        <v>221</v>
      </c>
      <c r="F1995" s="1">
        <v>26</v>
      </c>
      <c r="G1995" s="1">
        <v>5</v>
      </c>
      <c r="H1995" s="1">
        <v>1</v>
      </c>
      <c r="I1995" s="1">
        <v>60</v>
      </c>
      <c r="J1995" s="1">
        <v>55</v>
      </c>
      <c r="K1995" s="6">
        <f>ROUNDUP(K1077*最重要的表!$J$51,0)</f>
        <v>81230</v>
      </c>
      <c r="L1995" s="6">
        <f>ROUNDUP(L1077*最重要的表!$J$51,0)</f>
        <v>6216</v>
      </c>
      <c r="M1995" s="6">
        <f>ROUNDUP(M1077*最重要的表!$J$51,0)</f>
        <v>3886</v>
      </c>
      <c r="N1995" s="6">
        <f>ROUNDUP(N1077*最重要的表!$J$51,0)</f>
        <v>1263</v>
      </c>
      <c r="O1995" s="6">
        <f>ROUNDUP(O1077*最重要的表!$J$51,0)</f>
        <v>97</v>
      </c>
      <c r="P1995" s="6">
        <f>ROUNDUP(P1077*最重要的表!$J$51,0)</f>
        <v>61</v>
      </c>
      <c r="Q1995" s="1">
        <f t="shared" si="247"/>
        <v>181007</v>
      </c>
      <c r="R1995" s="1">
        <f t="shared" si="248"/>
        <v>13879</v>
      </c>
      <c r="S1995" s="1">
        <f t="shared" si="249"/>
        <v>8705</v>
      </c>
      <c r="T1995" s="1">
        <v>39000</v>
      </c>
      <c r="U1995" s="1">
        <v>0</v>
      </c>
      <c r="V1995" s="1">
        <v>5200000</v>
      </c>
    </row>
    <row r="1996" spans="1:22" x14ac:dyDescent="0.25">
      <c r="A1996" s="1">
        <f t="shared" si="246"/>
        <v>71265</v>
      </c>
      <c r="B1996" s="1">
        <v>7</v>
      </c>
      <c r="C1996" s="1" t="s">
        <v>179</v>
      </c>
      <c r="D1996" s="1">
        <v>13</v>
      </c>
      <c r="E1996" s="1" t="s">
        <v>222</v>
      </c>
      <c r="F1996" s="1">
        <v>27</v>
      </c>
      <c r="G1996" s="1">
        <v>5</v>
      </c>
      <c r="H1996" s="1">
        <v>2</v>
      </c>
      <c r="I1996" s="1">
        <v>60</v>
      </c>
      <c r="J1996" s="1">
        <v>55</v>
      </c>
      <c r="K1996" s="6">
        <f>ROUNDUP(K1078*最重要的表!$J$51,0)</f>
        <v>84010</v>
      </c>
      <c r="L1996" s="6">
        <f>ROUNDUP(L1078*最重要的表!$J$51,0)</f>
        <v>6429</v>
      </c>
      <c r="M1996" s="6">
        <f>ROUNDUP(M1078*最重要的表!$J$51,0)</f>
        <v>4019</v>
      </c>
      <c r="N1996" s="6">
        <f>ROUNDUP(N1078*最重要的表!$J$51,0)</f>
        <v>1323</v>
      </c>
      <c r="O1996" s="6">
        <f>ROUNDUP(O1078*最重要的表!$J$51,0)</f>
        <v>102</v>
      </c>
      <c r="P1996" s="6">
        <f>ROUNDUP(P1078*最重要的表!$J$51,0)</f>
        <v>64</v>
      </c>
      <c r="Q1996" s="1">
        <f t="shared" si="247"/>
        <v>188527</v>
      </c>
      <c r="R1996" s="1">
        <f t="shared" si="248"/>
        <v>14487</v>
      </c>
      <c r="S1996" s="1">
        <f t="shared" si="249"/>
        <v>9075</v>
      </c>
      <c r="T1996" s="1">
        <v>42000</v>
      </c>
      <c r="U1996" s="1">
        <v>0</v>
      </c>
      <c r="V1996" s="1">
        <v>5600000</v>
      </c>
    </row>
    <row r="1997" spans="1:22" x14ac:dyDescent="0.25">
      <c r="A1997" s="1">
        <f t="shared" si="246"/>
        <v>71271</v>
      </c>
      <c r="B1997" s="1">
        <v>7</v>
      </c>
      <c r="C1997" s="1" t="s">
        <v>179</v>
      </c>
      <c r="D1997" s="1">
        <v>13</v>
      </c>
      <c r="E1997" s="1" t="s">
        <v>223</v>
      </c>
      <c r="F1997" s="1">
        <v>28</v>
      </c>
      <c r="G1997" s="1">
        <v>5</v>
      </c>
      <c r="H1997" s="1">
        <v>3</v>
      </c>
      <c r="I1997" s="1">
        <v>60</v>
      </c>
      <c r="J1997" s="1">
        <v>55</v>
      </c>
      <c r="K1997" s="6">
        <f>ROUNDUP(K1079*最重要的表!$J$51,0)</f>
        <v>86775</v>
      </c>
      <c r="L1997" s="6">
        <f>ROUNDUP(L1079*最重要的表!$J$51,0)</f>
        <v>6641</v>
      </c>
      <c r="M1997" s="6">
        <f>ROUNDUP(M1079*最重要的表!$J$51,0)</f>
        <v>4151</v>
      </c>
      <c r="N1997" s="6">
        <f>ROUNDUP(N1079*最重要的表!$J$51,0)</f>
        <v>1369</v>
      </c>
      <c r="O1997" s="6">
        <f>ROUNDUP(O1079*最重要的表!$J$51,0)</f>
        <v>105</v>
      </c>
      <c r="P1997" s="6">
        <f>ROUNDUP(P1079*最重要的表!$J$51,0)</f>
        <v>66</v>
      </c>
      <c r="Q1997" s="1">
        <f t="shared" si="247"/>
        <v>194926</v>
      </c>
      <c r="R1997" s="1">
        <f t="shared" si="248"/>
        <v>14936</v>
      </c>
      <c r="S1997" s="1">
        <f t="shared" si="249"/>
        <v>9365</v>
      </c>
      <c r="T1997" s="1">
        <v>45000</v>
      </c>
      <c r="U1997" s="1">
        <v>0</v>
      </c>
      <c r="V1997" s="1">
        <v>6000000</v>
      </c>
    </row>
    <row r="1998" spans="1:22" x14ac:dyDescent="0.25">
      <c r="A1998" s="1">
        <f t="shared" si="246"/>
        <v>71272</v>
      </c>
      <c r="B1998" s="1">
        <v>7</v>
      </c>
      <c r="C1998" s="1" t="s">
        <v>179</v>
      </c>
      <c r="D1998" s="1">
        <v>13</v>
      </c>
      <c r="E1998" s="1" t="s">
        <v>224</v>
      </c>
      <c r="F1998" s="1">
        <v>29</v>
      </c>
      <c r="G1998" s="1">
        <v>5</v>
      </c>
      <c r="H1998" s="1">
        <v>4</v>
      </c>
      <c r="I1998" s="1">
        <v>70</v>
      </c>
      <c r="J1998" s="1">
        <v>65</v>
      </c>
      <c r="K1998" s="6">
        <f>ROUNDUP(K1080*最重要的表!$J$51,0)</f>
        <v>89556</v>
      </c>
      <c r="L1998" s="6">
        <f>ROUNDUP(L1080*最重要的表!$J$51,0)</f>
        <v>6853</v>
      </c>
      <c r="M1998" s="6">
        <f>ROUNDUP(M1080*最重要的表!$J$51,0)</f>
        <v>4284</v>
      </c>
      <c r="N1998" s="6">
        <f>ROUNDUP(N1080*最重要的表!$J$51,0)</f>
        <v>1414</v>
      </c>
      <c r="O1998" s="6">
        <f>ROUNDUP(O1080*最重要的表!$J$51,0)</f>
        <v>109</v>
      </c>
      <c r="P1998" s="6">
        <f>ROUNDUP(P1080*最重要的表!$J$51,0)</f>
        <v>68</v>
      </c>
      <c r="Q1998" s="1">
        <f t="shared" si="247"/>
        <v>201262</v>
      </c>
      <c r="R1998" s="1">
        <f t="shared" si="248"/>
        <v>15464</v>
      </c>
      <c r="S1998" s="1">
        <f t="shared" si="249"/>
        <v>9656</v>
      </c>
      <c r="T1998" s="1">
        <v>48000</v>
      </c>
      <c r="U1998" s="1">
        <v>0</v>
      </c>
      <c r="V1998" s="1">
        <v>6400000</v>
      </c>
    </row>
    <row r="1999" spans="1:22" x14ac:dyDescent="0.25">
      <c r="A1999" s="1">
        <f t="shared" si="246"/>
        <v>71273</v>
      </c>
      <c r="B1999" s="1">
        <v>7</v>
      </c>
      <c r="C1999" s="1" t="s">
        <v>179</v>
      </c>
      <c r="D1999" s="1">
        <v>13</v>
      </c>
      <c r="E1999" s="1" t="s">
        <v>385</v>
      </c>
      <c r="F1999" s="1">
        <v>30</v>
      </c>
      <c r="G1999" s="1">
        <v>6</v>
      </c>
      <c r="H1999" s="1">
        <v>0</v>
      </c>
      <c r="I1999" s="1">
        <v>70</v>
      </c>
      <c r="J1999" s="1">
        <v>65</v>
      </c>
      <c r="K1999" s="6">
        <f>ROUNDUP(K1081*最重要的表!$J$51,0)</f>
        <v>96904</v>
      </c>
      <c r="L1999" s="6">
        <f>ROUNDUP(L1081*最重要的表!$J$51,0)</f>
        <v>7416</v>
      </c>
      <c r="M1999" s="6">
        <f>ROUNDUP(M1081*最重要的表!$J$51,0)</f>
        <v>4635</v>
      </c>
      <c r="N1999" s="6">
        <f>ROUNDUP(N1081*最重要的表!$J$51,0)</f>
        <v>1504</v>
      </c>
      <c r="O1999" s="6">
        <f>ROUNDUP(O1081*最重要的表!$J$51,0)</f>
        <v>115</v>
      </c>
      <c r="P1999" s="6">
        <f>ROUNDUP(P1081*最重要的表!$J$51,0)</f>
        <v>73</v>
      </c>
      <c r="Q1999" s="6">
        <f t="shared" si="247"/>
        <v>215720</v>
      </c>
      <c r="R1999" s="7">
        <f t="shared" si="248"/>
        <v>16501</v>
      </c>
      <c r="S1999" s="8">
        <f t="shared" si="249"/>
        <v>10402</v>
      </c>
      <c r="T1999" s="1">
        <v>51000</v>
      </c>
      <c r="U1999" s="1">
        <v>0</v>
      </c>
      <c r="V1999" s="8">
        <v>6800000</v>
      </c>
    </row>
    <row r="2000" spans="1:22" x14ac:dyDescent="0.25">
      <c r="A2000" s="1">
        <f t="shared" si="246"/>
        <v>71274</v>
      </c>
      <c r="B2000" s="1">
        <v>7</v>
      </c>
      <c r="C2000" s="1" t="s">
        <v>179</v>
      </c>
      <c r="D2000" s="1">
        <v>13</v>
      </c>
      <c r="E2000" s="1" t="s">
        <v>481</v>
      </c>
      <c r="F2000" s="1">
        <v>31</v>
      </c>
      <c r="G2000" s="1">
        <v>6</v>
      </c>
      <c r="H2000" s="1">
        <v>1</v>
      </c>
      <c r="I2000" s="1">
        <v>70</v>
      </c>
      <c r="J2000" s="1">
        <v>65</v>
      </c>
      <c r="K2000" s="6">
        <f>ROUNDUP(K1082*最重要的表!$J$51,0)</f>
        <v>100331</v>
      </c>
      <c r="L2000" s="6">
        <f>ROUNDUP(L1082*最重要的表!$J$51,0)</f>
        <v>7678</v>
      </c>
      <c r="M2000" s="6">
        <f>ROUNDUP(M1082*最重要的表!$J$51,0)</f>
        <v>4799</v>
      </c>
      <c r="N2000" s="6">
        <f>ROUNDUP(N1082*最重要的表!$J$51,0)</f>
        <v>1579</v>
      </c>
      <c r="O2000" s="6">
        <f>ROUNDUP(O1082*最重要的表!$J$51,0)</f>
        <v>121</v>
      </c>
      <c r="P2000" s="6">
        <f>ROUNDUP(P1082*最重要的表!$J$51,0)</f>
        <v>76</v>
      </c>
      <c r="Q2000" s="1">
        <f t="shared" si="247"/>
        <v>225072</v>
      </c>
      <c r="R2000" s="1">
        <f t="shared" si="248"/>
        <v>17237</v>
      </c>
      <c r="S2000" s="1">
        <f t="shared" si="249"/>
        <v>10803</v>
      </c>
      <c r="T2000" s="1">
        <v>54000</v>
      </c>
      <c r="U2000" s="1">
        <v>0</v>
      </c>
      <c r="V2000" s="1">
        <v>7200000</v>
      </c>
    </row>
    <row r="2001" spans="1:22" x14ac:dyDescent="0.25">
      <c r="A2001" s="1">
        <f t="shared" ref="A2001:A2064" si="250">A1996+10</f>
        <v>71275</v>
      </c>
      <c r="B2001" s="1">
        <v>7</v>
      </c>
      <c r="C2001" s="1" t="s">
        <v>179</v>
      </c>
      <c r="D2001" s="1">
        <v>13</v>
      </c>
      <c r="E2001" s="1" t="s">
        <v>482</v>
      </c>
      <c r="F2001" s="1">
        <v>32</v>
      </c>
      <c r="G2001" s="1">
        <v>6</v>
      </c>
      <c r="H2001" s="1">
        <v>2</v>
      </c>
      <c r="I2001" s="1">
        <v>70</v>
      </c>
      <c r="J2001" s="1">
        <v>65</v>
      </c>
      <c r="K2001" s="6">
        <f>ROUNDUP(K1083*最重要的表!$J$51,0)</f>
        <v>103757</v>
      </c>
      <c r="L2001" s="6">
        <f>ROUNDUP(L1083*最重要的表!$J$51,0)</f>
        <v>7940</v>
      </c>
      <c r="M2001" s="6">
        <f>ROUNDUP(M1083*最重要的表!$J$51,0)</f>
        <v>4963</v>
      </c>
      <c r="N2001" s="6">
        <f>ROUNDUP(N1083*最重要的表!$J$51,0)</f>
        <v>1639</v>
      </c>
      <c r="O2001" s="6">
        <f>ROUNDUP(O1083*最重要的表!$J$51,0)</f>
        <v>126</v>
      </c>
      <c r="P2001" s="6">
        <f>ROUNDUP(P1083*最重要的表!$J$51,0)</f>
        <v>80</v>
      </c>
      <c r="Q2001" s="1">
        <f t="shared" si="247"/>
        <v>233238</v>
      </c>
      <c r="R2001" s="1">
        <f t="shared" si="248"/>
        <v>17894</v>
      </c>
      <c r="S2001" s="1">
        <f t="shared" si="249"/>
        <v>11283</v>
      </c>
      <c r="T2001" s="1">
        <v>57000</v>
      </c>
      <c r="U2001" s="1">
        <v>0</v>
      </c>
      <c r="V2001" s="1">
        <v>7600000</v>
      </c>
    </row>
    <row r="2002" spans="1:22" x14ac:dyDescent="0.25">
      <c r="A2002" s="1">
        <f t="shared" si="250"/>
        <v>71281</v>
      </c>
      <c r="B2002" s="1">
        <v>7</v>
      </c>
      <c r="C2002" s="1" t="s">
        <v>179</v>
      </c>
      <c r="D2002" s="1">
        <v>13</v>
      </c>
      <c r="E2002" s="1" t="s">
        <v>483</v>
      </c>
      <c r="F2002" s="1">
        <v>33</v>
      </c>
      <c r="G2002" s="1">
        <v>6</v>
      </c>
      <c r="H2002" s="1">
        <v>3</v>
      </c>
      <c r="I2002" s="1">
        <v>70</v>
      </c>
      <c r="J2002" s="1">
        <v>65</v>
      </c>
      <c r="K2002" s="6">
        <f>ROUNDUP(K1084*最重要的表!$J$51,0)</f>
        <v>107184</v>
      </c>
      <c r="L2002" s="6">
        <f>ROUNDUP(L1084*最重要的表!$J$51,0)</f>
        <v>8202</v>
      </c>
      <c r="M2002" s="6">
        <f>ROUNDUP(M1084*最重要的表!$J$51,0)</f>
        <v>5127</v>
      </c>
      <c r="N2002" s="6">
        <f>ROUNDUP(N1084*最重要的表!$J$51,0)</f>
        <v>1699</v>
      </c>
      <c r="O2002" s="6">
        <f>ROUNDUP(O1084*最重要的表!$J$51,0)</f>
        <v>130</v>
      </c>
      <c r="P2002" s="6">
        <f>ROUNDUP(P1084*最重要的表!$J$51,0)</f>
        <v>82</v>
      </c>
      <c r="Q2002" s="1">
        <f t="shared" si="247"/>
        <v>241405</v>
      </c>
      <c r="R2002" s="1">
        <f t="shared" si="248"/>
        <v>18472</v>
      </c>
      <c r="S2002" s="1">
        <f t="shared" si="249"/>
        <v>11605</v>
      </c>
      <c r="T2002" s="1">
        <v>60000</v>
      </c>
      <c r="U2002" s="1">
        <v>0</v>
      </c>
      <c r="V2002" s="1">
        <v>8000000</v>
      </c>
    </row>
    <row r="2003" spans="1:22" x14ac:dyDescent="0.25">
      <c r="A2003" s="1">
        <f t="shared" si="250"/>
        <v>71282</v>
      </c>
      <c r="B2003" s="1">
        <v>7</v>
      </c>
      <c r="C2003" s="1" t="s">
        <v>179</v>
      </c>
      <c r="D2003" s="1">
        <v>13</v>
      </c>
      <c r="E2003" s="1" t="s">
        <v>484</v>
      </c>
      <c r="F2003" s="1">
        <v>34</v>
      </c>
      <c r="G2003" s="1">
        <v>6</v>
      </c>
      <c r="H2003" s="1">
        <v>4</v>
      </c>
      <c r="I2003" s="1">
        <v>80</v>
      </c>
      <c r="J2003" s="1">
        <v>75</v>
      </c>
      <c r="K2003" s="6">
        <f>ROUNDUP(K1085*最重要的表!$J$51,0)</f>
        <v>110610</v>
      </c>
      <c r="L2003" s="6">
        <f>ROUNDUP(L1085*最重要的表!$J$51,0)</f>
        <v>8464</v>
      </c>
      <c r="M2003" s="6">
        <f>ROUNDUP(M1085*最重要的表!$J$51,0)</f>
        <v>5290</v>
      </c>
      <c r="N2003" s="6">
        <f>ROUNDUP(N1085*最重要的表!$J$51,0)</f>
        <v>1775</v>
      </c>
      <c r="O2003" s="6">
        <f>ROUNDUP(O1085*最重要的表!$J$51,0)</f>
        <v>136</v>
      </c>
      <c r="P2003" s="6">
        <f>ROUNDUP(P1085*最重要的表!$J$51,0)</f>
        <v>86</v>
      </c>
      <c r="Q2003" s="1">
        <f t="shared" si="247"/>
        <v>250835</v>
      </c>
      <c r="R2003" s="1">
        <f t="shared" si="248"/>
        <v>19208</v>
      </c>
      <c r="S2003" s="1">
        <f t="shared" si="249"/>
        <v>12084</v>
      </c>
      <c r="T2003" s="1">
        <v>61000</v>
      </c>
      <c r="U2003" s="1">
        <v>0</v>
      </c>
      <c r="V2003" s="1">
        <v>8100000</v>
      </c>
    </row>
    <row r="2004" spans="1:22" x14ac:dyDescent="0.25">
      <c r="A2004" s="1">
        <f t="shared" si="250"/>
        <v>71283</v>
      </c>
      <c r="B2004" s="1">
        <v>7</v>
      </c>
      <c r="C2004" s="1" t="s">
        <v>179</v>
      </c>
      <c r="D2004" s="1">
        <v>13</v>
      </c>
      <c r="E2004" s="1" t="s">
        <v>485</v>
      </c>
      <c r="F2004" s="1">
        <v>35</v>
      </c>
      <c r="G2004" s="1">
        <v>7</v>
      </c>
      <c r="H2004" s="1">
        <v>0</v>
      </c>
      <c r="I2004" s="1">
        <v>80</v>
      </c>
      <c r="J2004" s="1">
        <v>75</v>
      </c>
      <c r="K2004" s="6">
        <f>ROUNDUP(K1086*最重要的表!$J$51,0)</f>
        <v>119672</v>
      </c>
      <c r="L2004" s="6">
        <f>ROUNDUP(L1086*最重要的表!$J$51,0)</f>
        <v>9158</v>
      </c>
      <c r="M2004" s="6">
        <f>ROUNDUP(M1086*最重要的表!$J$51,0)</f>
        <v>5724</v>
      </c>
      <c r="N2004" s="6">
        <f>ROUNDUP(N1086*最重要的表!$J$51,0)</f>
        <v>1865</v>
      </c>
      <c r="O2004" s="6">
        <f>ROUNDUP(O1086*最重要的表!$J$51,0)</f>
        <v>143</v>
      </c>
      <c r="P2004" s="6">
        <f>ROUNDUP(P1086*最重要的表!$J$51,0)</f>
        <v>90</v>
      </c>
      <c r="Q2004" s="6">
        <f t="shared" si="247"/>
        <v>267007</v>
      </c>
      <c r="R2004" s="7">
        <f t="shared" si="248"/>
        <v>20455</v>
      </c>
      <c r="S2004" s="8">
        <f t="shared" si="249"/>
        <v>12834</v>
      </c>
      <c r="T2004" s="1">
        <v>62000</v>
      </c>
      <c r="U2004" s="1">
        <v>0</v>
      </c>
      <c r="V2004" s="1">
        <v>8200000</v>
      </c>
    </row>
    <row r="2005" spans="1:22" x14ac:dyDescent="0.25">
      <c r="A2005" s="1">
        <f t="shared" si="250"/>
        <v>71284</v>
      </c>
      <c r="B2005" s="1">
        <v>7</v>
      </c>
      <c r="C2005" s="1" t="s">
        <v>179</v>
      </c>
      <c r="D2005" s="1">
        <v>13</v>
      </c>
      <c r="E2005" s="1" t="s">
        <v>486</v>
      </c>
      <c r="F2005" s="1">
        <v>36</v>
      </c>
      <c r="G2005" s="1">
        <v>7</v>
      </c>
      <c r="H2005" s="1">
        <v>1</v>
      </c>
      <c r="I2005" s="1">
        <v>80</v>
      </c>
      <c r="J2005" s="1">
        <v>75</v>
      </c>
      <c r="K2005" s="6">
        <f>ROUNDUP(K1087*最重要的表!$J$51,0)</f>
        <v>123896</v>
      </c>
      <c r="L2005" s="6">
        <f>ROUNDUP(L1087*最重要的表!$J$51,0)</f>
        <v>9481</v>
      </c>
      <c r="M2005" s="6">
        <f>ROUNDUP(M1087*最重要的表!$J$51,0)</f>
        <v>5926</v>
      </c>
      <c r="N2005" s="6">
        <f>ROUNDUP(N1087*最重要的表!$J$51,0)</f>
        <v>1954</v>
      </c>
      <c r="O2005" s="6">
        <f>ROUNDUP(O1087*最重要的表!$J$51,0)</f>
        <v>150</v>
      </c>
      <c r="P2005" s="6">
        <f>ROUNDUP(P1087*最重要的表!$J$51,0)</f>
        <v>95</v>
      </c>
      <c r="Q2005" s="1">
        <f t="shared" si="247"/>
        <v>278262</v>
      </c>
      <c r="R2005" s="1">
        <f t="shared" si="248"/>
        <v>21331</v>
      </c>
      <c r="S2005" s="1">
        <f t="shared" si="249"/>
        <v>13431</v>
      </c>
      <c r="T2005" s="1">
        <v>63000</v>
      </c>
      <c r="U2005" s="1">
        <v>0</v>
      </c>
      <c r="V2005" s="1">
        <v>8300000</v>
      </c>
    </row>
    <row r="2006" spans="1:22" x14ac:dyDescent="0.25">
      <c r="A2006" s="1">
        <f t="shared" si="250"/>
        <v>71285</v>
      </c>
      <c r="B2006" s="1">
        <v>7</v>
      </c>
      <c r="C2006" s="1" t="s">
        <v>179</v>
      </c>
      <c r="D2006" s="1">
        <v>13</v>
      </c>
      <c r="E2006" s="1" t="s">
        <v>487</v>
      </c>
      <c r="F2006" s="1">
        <v>37</v>
      </c>
      <c r="G2006" s="1">
        <v>7</v>
      </c>
      <c r="H2006" s="1">
        <v>2</v>
      </c>
      <c r="I2006" s="1">
        <v>80</v>
      </c>
      <c r="J2006" s="1">
        <v>75</v>
      </c>
      <c r="K2006" s="6">
        <f>ROUNDUP(K1088*最重要的表!$J$51,0)</f>
        <v>128119</v>
      </c>
      <c r="L2006" s="6">
        <f>ROUNDUP(L1088*最重要的表!$J$51,0)</f>
        <v>9804</v>
      </c>
      <c r="M2006" s="6">
        <f>ROUNDUP(M1088*最重要的表!$J$51,0)</f>
        <v>6129</v>
      </c>
      <c r="N2006" s="6">
        <f>ROUNDUP(N1088*最重要的表!$J$51,0)</f>
        <v>2030</v>
      </c>
      <c r="O2006" s="6">
        <f>ROUNDUP(O1088*最重要的表!$J$51,0)</f>
        <v>156</v>
      </c>
      <c r="P2006" s="6">
        <f>ROUNDUP(P1088*最重要的表!$J$51,0)</f>
        <v>98</v>
      </c>
      <c r="Q2006" s="1">
        <f t="shared" si="247"/>
        <v>288489</v>
      </c>
      <c r="R2006" s="1">
        <f t="shared" si="248"/>
        <v>22128</v>
      </c>
      <c r="S2006" s="1">
        <f t="shared" si="249"/>
        <v>13871</v>
      </c>
      <c r="T2006" s="1">
        <v>64000</v>
      </c>
      <c r="U2006" s="1">
        <v>0</v>
      </c>
      <c r="V2006" s="1">
        <v>8400000</v>
      </c>
    </row>
    <row r="2007" spans="1:22" x14ac:dyDescent="0.25">
      <c r="A2007" s="1">
        <f t="shared" si="250"/>
        <v>71291</v>
      </c>
      <c r="B2007" s="1">
        <v>7</v>
      </c>
      <c r="C2007" s="1" t="s">
        <v>179</v>
      </c>
      <c r="D2007" s="1">
        <v>13</v>
      </c>
      <c r="E2007" s="1" t="s">
        <v>488</v>
      </c>
      <c r="F2007" s="1">
        <v>38</v>
      </c>
      <c r="G2007" s="1">
        <v>7</v>
      </c>
      <c r="H2007" s="1">
        <v>3</v>
      </c>
      <c r="I2007" s="1">
        <v>80</v>
      </c>
      <c r="J2007" s="1">
        <v>75</v>
      </c>
      <c r="K2007" s="6">
        <f>ROUNDUP(K1089*最重要的表!$J$51,0)</f>
        <v>132341</v>
      </c>
      <c r="L2007" s="6">
        <f>ROUNDUP(L1089*最重要的表!$J$51,0)</f>
        <v>10127</v>
      </c>
      <c r="M2007" s="6">
        <f>ROUNDUP(M1089*最重要的表!$J$51,0)</f>
        <v>6330</v>
      </c>
      <c r="N2007" s="6">
        <f>ROUNDUP(N1089*最重要的表!$J$51,0)</f>
        <v>2105</v>
      </c>
      <c r="O2007" s="6">
        <f>ROUNDUP(O1089*最重要的表!$J$51,0)</f>
        <v>161</v>
      </c>
      <c r="P2007" s="6">
        <f>ROUNDUP(P1089*最重要的表!$J$51,0)</f>
        <v>102</v>
      </c>
      <c r="Q2007" s="1">
        <f t="shared" si="247"/>
        <v>298636</v>
      </c>
      <c r="R2007" s="1">
        <f t="shared" si="248"/>
        <v>22846</v>
      </c>
      <c r="S2007" s="1">
        <f t="shared" si="249"/>
        <v>14388</v>
      </c>
      <c r="T2007" s="1">
        <v>65000</v>
      </c>
      <c r="U2007" s="1">
        <v>0</v>
      </c>
      <c r="V2007" s="1">
        <v>8500000</v>
      </c>
    </row>
    <row r="2008" spans="1:22" x14ac:dyDescent="0.25">
      <c r="A2008" s="1">
        <f t="shared" si="250"/>
        <v>71292</v>
      </c>
      <c r="B2008" s="1">
        <v>7</v>
      </c>
      <c r="C2008" s="1" t="s">
        <v>179</v>
      </c>
      <c r="D2008" s="1">
        <v>13</v>
      </c>
      <c r="E2008" s="1" t="s">
        <v>489</v>
      </c>
      <c r="F2008" s="1">
        <v>39</v>
      </c>
      <c r="G2008" s="1">
        <v>7</v>
      </c>
      <c r="H2008" s="1">
        <v>4</v>
      </c>
      <c r="I2008" s="1">
        <v>84</v>
      </c>
      <c r="J2008" s="1">
        <v>80</v>
      </c>
      <c r="K2008" s="6">
        <f>ROUNDUP(K1090*最重要的表!$J$51,0)</f>
        <v>136579</v>
      </c>
      <c r="L2008" s="6">
        <f>ROUNDUP(L1090*最重要的表!$J$51,0)</f>
        <v>10452</v>
      </c>
      <c r="M2008" s="6">
        <f>ROUNDUP(M1090*最重要的表!$J$51,0)</f>
        <v>6532</v>
      </c>
      <c r="N2008" s="6">
        <f>ROUNDUP(N1090*最重要的表!$J$51,0)</f>
        <v>2180</v>
      </c>
      <c r="O2008" s="6">
        <f>ROUNDUP(O1090*最重要的表!$J$51,0)</f>
        <v>167</v>
      </c>
      <c r="P2008" s="6">
        <f>ROUNDUP(P1090*最重要的表!$J$51,0)</f>
        <v>105</v>
      </c>
      <c r="Q2008" s="1">
        <f t="shared" si="247"/>
        <v>308799</v>
      </c>
      <c r="R2008" s="1">
        <f t="shared" si="248"/>
        <v>23645</v>
      </c>
      <c r="S2008" s="1">
        <f t="shared" si="249"/>
        <v>14827</v>
      </c>
      <c r="T2008" s="1">
        <v>66000</v>
      </c>
      <c r="U2008" s="1">
        <v>0</v>
      </c>
      <c r="V2008" s="1">
        <v>8600000</v>
      </c>
    </row>
    <row r="2009" spans="1:22" x14ac:dyDescent="0.25">
      <c r="A2009" s="1">
        <f t="shared" si="250"/>
        <v>71293</v>
      </c>
      <c r="B2009" s="1">
        <v>7</v>
      </c>
      <c r="C2009" s="1" t="s">
        <v>179</v>
      </c>
      <c r="D2009" s="1">
        <v>13</v>
      </c>
      <c r="E2009" s="1" t="s">
        <v>490</v>
      </c>
      <c r="F2009" s="1">
        <v>40</v>
      </c>
      <c r="G2009" s="1">
        <v>8</v>
      </c>
      <c r="H2009" s="1">
        <v>0</v>
      </c>
      <c r="I2009" s="1">
        <v>84</v>
      </c>
      <c r="J2009" s="1">
        <v>80</v>
      </c>
      <c r="K2009" s="6">
        <f>ROUNDUP(K1091*最重要的表!$J$51,0)</f>
        <v>147805</v>
      </c>
      <c r="L2009" s="6">
        <f>ROUNDUP(L1091*最重要的表!$J$51,0)</f>
        <v>11311</v>
      </c>
      <c r="M2009" s="6">
        <f>ROUNDUP(M1091*最重要的表!$J$51,0)</f>
        <v>7070</v>
      </c>
      <c r="N2009" s="6">
        <f>ROUNDUP(N1091*最重要的表!$J$51,0)</f>
        <v>2315</v>
      </c>
      <c r="O2009" s="6">
        <f>ROUNDUP(O1091*最重要的表!$J$51,0)</f>
        <v>178</v>
      </c>
      <c r="P2009" s="6">
        <f>ROUNDUP(P1091*最重要的表!$J$51,0)</f>
        <v>112</v>
      </c>
      <c r="Q2009" s="6">
        <f t="shared" si="247"/>
        <v>330690</v>
      </c>
      <c r="R2009" s="7">
        <f t="shared" si="248"/>
        <v>25373</v>
      </c>
      <c r="S2009" s="8">
        <f t="shared" si="249"/>
        <v>15918</v>
      </c>
      <c r="T2009" s="1">
        <v>67000</v>
      </c>
      <c r="U2009" s="1">
        <v>0</v>
      </c>
      <c r="V2009" s="1">
        <v>8700000</v>
      </c>
    </row>
    <row r="2010" spans="1:22" x14ac:dyDescent="0.25">
      <c r="A2010" s="1">
        <f t="shared" si="250"/>
        <v>71294</v>
      </c>
      <c r="B2010" s="1">
        <v>7</v>
      </c>
      <c r="C2010" s="1" t="s">
        <v>179</v>
      </c>
      <c r="D2010" s="1">
        <v>13</v>
      </c>
      <c r="E2010" s="1" t="s">
        <v>491</v>
      </c>
      <c r="F2010" s="1">
        <v>41</v>
      </c>
      <c r="G2010" s="1">
        <v>8</v>
      </c>
      <c r="H2010" s="1">
        <v>1</v>
      </c>
      <c r="I2010" s="1">
        <v>84</v>
      </c>
      <c r="J2010" s="1">
        <v>80</v>
      </c>
      <c r="K2010" s="6">
        <f>ROUNDUP(K1092*最重要的表!$J$51,0)</f>
        <v>153021</v>
      </c>
      <c r="L2010" s="6">
        <f>ROUNDUP(L1092*最重要的表!$J$51,0)</f>
        <v>11710</v>
      </c>
      <c r="M2010" s="6">
        <f>ROUNDUP(M1092*最重要的表!$J$51,0)</f>
        <v>7319</v>
      </c>
      <c r="N2010" s="6">
        <f>ROUNDUP(N1092*最重要的表!$J$51,0)</f>
        <v>2405</v>
      </c>
      <c r="O2010" s="6">
        <f>ROUNDUP(O1092*最重要的表!$J$51,0)</f>
        <v>184</v>
      </c>
      <c r="P2010" s="6">
        <f>ROUNDUP(P1092*最重要的表!$J$51,0)</f>
        <v>115</v>
      </c>
      <c r="Q2010" s="1">
        <f t="shared" si="247"/>
        <v>343016</v>
      </c>
      <c r="R2010" s="1">
        <f t="shared" si="248"/>
        <v>26246</v>
      </c>
      <c r="S2010" s="1">
        <f t="shared" si="249"/>
        <v>16404</v>
      </c>
      <c r="T2010" s="1">
        <v>68000</v>
      </c>
      <c r="U2010" s="1">
        <v>0</v>
      </c>
      <c r="V2010" s="1">
        <v>8800000</v>
      </c>
    </row>
    <row r="2011" spans="1:22" x14ac:dyDescent="0.25">
      <c r="A2011" s="1">
        <f t="shared" si="250"/>
        <v>71295</v>
      </c>
      <c r="B2011" s="1">
        <v>7</v>
      </c>
      <c r="C2011" s="1" t="s">
        <v>179</v>
      </c>
      <c r="D2011" s="1">
        <v>13</v>
      </c>
      <c r="E2011" s="1" t="s">
        <v>492</v>
      </c>
      <c r="F2011" s="1">
        <v>42</v>
      </c>
      <c r="G2011" s="1">
        <v>8</v>
      </c>
      <c r="H2011" s="1">
        <v>2</v>
      </c>
      <c r="I2011" s="1">
        <v>84</v>
      </c>
      <c r="J2011" s="1">
        <v>80</v>
      </c>
      <c r="K2011" s="6">
        <f>ROUNDUP(K1093*最重要的表!$J$51,0)</f>
        <v>158235</v>
      </c>
      <c r="L2011" s="6">
        <f>ROUNDUP(L1093*最重要的表!$J$51,0)</f>
        <v>12109</v>
      </c>
      <c r="M2011" s="6">
        <f>ROUNDUP(M1093*最重要的表!$J$51,0)</f>
        <v>7569</v>
      </c>
      <c r="N2011" s="6">
        <f>ROUNDUP(N1093*最重要的表!$J$51,0)</f>
        <v>2496</v>
      </c>
      <c r="O2011" s="6">
        <f>ROUNDUP(O1093*最重要的表!$J$51,0)</f>
        <v>191</v>
      </c>
      <c r="P2011" s="6">
        <f>ROUNDUP(P1093*最重要的表!$J$51,0)</f>
        <v>120</v>
      </c>
      <c r="Q2011" s="1">
        <f t="shared" si="247"/>
        <v>355419</v>
      </c>
      <c r="R2011" s="1">
        <f t="shared" si="248"/>
        <v>27198</v>
      </c>
      <c r="S2011" s="1">
        <f t="shared" si="249"/>
        <v>17049</v>
      </c>
      <c r="T2011" s="1">
        <v>69000</v>
      </c>
      <c r="U2011" s="1">
        <v>0</v>
      </c>
      <c r="V2011" s="1">
        <v>8900000</v>
      </c>
    </row>
    <row r="2012" spans="1:22" x14ac:dyDescent="0.25">
      <c r="A2012" s="1">
        <f t="shared" si="250"/>
        <v>71301</v>
      </c>
      <c r="B2012" s="1">
        <v>7</v>
      </c>
      <c r="C2012" s="1" t="s">
        <v>179</v>
      </c>
      <c r="D2012" s="1">
        <v>13</v>
      </c>
      <c r="E2012" s="1" t="s">
        <v>493</v>
      </c>
      <c r="F2012" s="1">
        <v>43</v>
      </c>
      <c r="G2012" s="1">
        <v>8</v>
      </c>
      <c r="H2012" s="1">
        <v>3</v>
      </c>
      <c r="I2012" s="1">
        <v>84</v>
      </c>
      <c r="J2012" s="1">
        <v>80</v>
      </c>
      <c r="K2012" s="6">
        <f>ROUNDUP(K1094*最重要的表!$J$51,0)</f>
        <v>163450</v>
      </c>
      <c r="L2012" s="6">
        <f>ROUNDUP(L1094*最重要的表!$J$51,0)</f>
        <v>12508</v>
      </c>
      <c r="M2012" s="6">
        <f>ROUNDUP(M1094*最重要的表!$J$51,0)</f>
        <v>7818</v>
      </c>
      <c r="N2012" s="6">
        <f>ROUNDUP(N1094*最重要的表!$J$51,0)</f>
        <v>2586</v>
      </c>
      <c r="O2012" s="6">
        <f>ROUNDUP(O1094*最重要的表!$J$51,0)</f>
        <v>198</v>
      </c>
      <c r="P2012" s="6">
        <f>ROUNDUP(P1094*最重要的表!$J$51,0)</f>
        <v>125</v>
      </c>
      <c r="Q2012" s="1">
        <f t="shared" si="247"/>
        <v>367744</v>
      </c>
      <c r="R2012" s="1">
        <f t="shared" si="248"/>
        <v>28150</v>
      </c>
      <c r="S2012" s="1">
        <f t="shared" si="249"/>
        <v>17693</v>
      </c>
      <c r="T2012" s="1">
        <v>70000</v>
      </c>
      <c r="U2012" s="1">
        <v>0</v>
      </c>
      <c r="V2012" s="1">
        <v>9000000</v>
      </c>
    </row>
    <row r="2013" spans="1:22" x14ac:dyDescent="0.25">
      <c r="A2013" s="1">
        <f t="shared" si="250"/>
        <v>71302</v>
      </c>
      <c r="B2013" s="1">
        <v>7</v>
      </c>
      <c r="C2013" s="1" t="s">
        <v>179</v>
      </c>
      <c r="D2013" s="1">
        <v>13</v>
      </c>
      <c r="E2013" s="1" t="s">
        <v>494</v>
      </c>
      <c r="F2013" s="1">
        <v>44</v>
      </c>
      <c r="G2013" s="1">
        <v>8</v>
      </c>
      <c r="H2013" s="1">
        <v>4</v>
      </c>
      <c r="I2013" s="1">
        <v>87</v>
      </c>
      <c r="J2013" s="1">
        <v>85</v>
      </c>
      <c r="K2013" s="6">
        <f>ROUNDUP(K1095*最重要的表!$J$51,0)</f>
        <v>168665</v>
      </c>
      <c r="L2013" s="6">
        <f>ROUNDUP(L1095*最重要的表!$J$51,0)</f>
        <v>12907</v>
      </c>
      <c r="M2013" s="6">
        <f>ROUNDUP(M1095*最重要的表!$J$51,0)</f>
        <v>8068</v>
      </c>
      <c r="N2013" s="6">
        <f>ROUNDUP(N1095*最重要的表!$J$51,0)</f>
        <v>2677</v>
      </c>
      <c r="O2013" s="6">
        <f>ROUNDUP(O1095*最重要的表!$J$51,0)</f>
        <v>205</v>
      </c>
      <c r="P2013" s="6">
        <f>ROUNDUP(P1095*最重要的表!$J$51,0)</f>
        <v>129</v>
      </c>
      <c r="Q2013" s="1">
        <f t="shared" si="247"/>
        <v>380148</v>
      </c>
      <c r="R2013" s="1">
        <f t="shared" si="248"/>
        <v>29102</v>
      </c>
      <c r="S2013" s="1">
        <f t="shared" si="249"/>
        <v>18259</v>
      </c>
      <c r="T2013" s="1">
        <v>71000</v>
      </c>
      <c r="U2013" s="1">
        <v>0</v>
      </c>
      <c r="V2013" s="1">
        <v>9100000</v>
      </c>
    </row>
    <row r="2014" spans="1:22" x14ac:dyDescent="0.25">
      <c r="A2014" s="1">
        <f t="shared" si="250"/>
        <v>71303</v>
      </c>
      <c r="B2014" s="1">
        <v>7</v>
      </c>
      <c r="C2014" s="1" t="s">
        <v>179</v>
      </c>
      <c r="D2014" s="1">
        <v>13</v>
      </c>
      <c r="E2014" s="1" t="s">
        <v>495</v>
      </c>
      <c r="F2014" s="1">
        <v>45</v>
      </c>
      <c r="G2014" s="1">
        <v>9</v>
      </c>
      <c r="H2014" s="1">
        <v>0</v>
      </c>
      <c r="I2014" s="1">
        <v>87</v>
      </c>
      <c r="J2014" s="1">
        <v>85</v>
      </c>
      <c r="K2014" s="6">
        <f>ROUNDUP(K1096*最重要的表!$J$51,0)</f>
        <v>182551</v>
      </c>
      <c r="L2014" s="6">
        <f>ROUNDUP(L1096*最重要的表!$J$51,0)</f>
        <v>13970</v>
      </c>
      <c r="M2014" s="6">
        <f>ROUNDUP(M1096*最重要的表!$J$51,0)</f>
        <v>8731</v>
      </c>
      <c r="N2014" s="6">
        <f>ROUNDUP(N1096*最重要的表!$J$51,0)</f>
        <v>2872</v>
      </c>
      <c r="O2014" s="6">
        <f>ROUNDUP(O1096*最重要的表!$J$51,0)</f>
        <v>220</v>
      </c>
      <c r="P2014" s="6">
        <f>ROUNDUP(P1096*最重要的表!$J$51,0)</f>
        <v>138</v>
      </c>
      <c r="Q2014" s="6">
        <f t="shared" si="247"/>
        <v>409439</v>
      </c>
      <c r="R2014" s="7">
        <f t="shared" si="248"/>
        <v>31350</v>
      </c>
      <c r="S2014" s="8">
        <f t="shared" si="249"/>
        <v>19633</v>
      </c>
      <c r="T2014" s="1">
        <v>72000</v>
      </c>
      <c r="U2014" s="1">
        <v>0</v>
      </c>
      <c r="V2014" s="1">
        <v>9200000</v>
      </c>
    </row>
    <row r="2015" spans="1:22" x14ac:dyDescent="0.25">
      <c r="A2015" s="1">
        <f t="shared" si="250"/>
        <v>71304</v>
      </c>
      <c r="B2015" s="1">
        <v>7</v>
      </c>
      <c r="C2015" s="1" t="s">
        <v>179</v>
      </c>
      <c r="D2015" s="1">
        <v>13</v>
      </c>
      <c r="E2015" s="1" t="s">
        <v>496</v>
      </c>
      <c r="F2015" s="1">
        <v>46</v>
      </c>
      <c r="G2015" s="1">
        <v>9</v>
      </c>
      <c r="H2015" s="1">
        <v>1</v>
      </c>
      <c r="I2015" s="1">
        <v>87</v>
      </c>
      <c r="J2015" s="1">
        <v>85</v>
      </c>
      <c r="K2015" s="6">
        <f>ROUNDUP(K1097*最重要的表!$J$51,0)</f>
        <v>188998</v>
      </c>
      <c r="L2015" s="6">
        <f>ROUNDUP(L1097*最重要的表!$J$51,0)</f>
        <v>14463</v>
      </c>
      <c r="M2015" s="6">
        <f>ROUNDUP(M1097*最重要的表!$J$51,0)</f>
        <v>9039</v>
      </c>
      <c r="N2015" s="6">
        <f>ROUNDUP(N1097*最重要的表!$J$51,0)</f>
        <v>2977</v>
      </c>
      <c r="O2015" s="6">
        <f>ROUNDUP(O1097*最重要的表!$J$51,0)</f>
        <v>228</v>
      </c>
      <c r="P2015" s="6">
        <f>ROUNDUP(P1097*最重要的表!$J$51,0)</f>
        <v>143</v>
      </c>
      <c r="Q2015" s="1">
        <f t="shared" si="247"/>
        <v>424181</v>
      </c>
      <c r="R2015" s="1">
        <f t="shared" si="248"/>
        <v>32475</v>
      </c>
      <c r="S2015" s="1">
        <f t="shared" si="249"/>
        <v>20336</v>
      </c>
      <c r="T2015" s="1">
        <v>73000</v>
      </c>
      <c r="U2015" s="1">
        <v>0</v>
      </c>
      <c r="V2015" s="1">
        <v>9300000</v>
      </c>
    </row>
    <row r="2016" spans="1:22" x14ac:dyDescent="0.25">
      <c r="A2016" s="1">
        <f t="shared" si="250"/>
        <v>71305</v>
      </c>
      <c r="B2016" s="1">
        <v>7</v>
      </c>
      <c r="C2016" s="1" t="s">
        <v>179</v>
      </c>
      <c r="D2016" s="1">
        <v>13</v>
      </c>
      <c r="E2016" s="1" t="s">
        <v>497</v>
      </c>
      <c r="F2016" s="1">
        <v>47</v>
      </c>
      <c r="G2016" s="1">
        <v>9</v>
      </c>
      <c r="H2016" s="1">
        <v>2</v>
      </c>
      <c r="I2016" s="1">
        <v>87</v>
      </c>
      <c r="J2016" s="1">
        <v>85</v>
      </c>
      <c r="K2016" s="6">
        <f>ROUNDUP(K1098*最重要的表!$J$51,0)</f>
        <v>195445</v>
      </c>
      <c r="L2016" s="6">
        <f>ROUNDUP(L1098*最重要的表!$J$51,0)</f>
        <v>14956</v>
      </c>
      <c r="M2016" s="6">
        <f>ROUNDUP(M1098*最重要的表!$J$51,0)</f>
        <v>9349</v>
      </c>
      <c r="N2016" s="6">
        <f>ROUNDUP(N1098*最重要的表!$J$51,0)</f>
        <v>3081</v>
      </c>
      <c r="O2016" s="6">
        <f>ROUNDUP(O1098*最重要的表!$J$51,0)</f>
        <v>236</v>
      </c>
      <c r="P2016" s="6">
        <f>ROUNDUP(P1098*最重要的表!$J$51,0)</f>
        <v>149</v>
      </c>
      <c r="Q2016" s="1">
        <f t="shared" ref="Q2016:Q2079" si="251">K2016+N2016*79</f>
        <v>438844</v>
      </c>
      <c r="R2016" s="1">
        <f t="shared" ref="R2016:R2079" si="252">L2016+O2016*79</f>
        <v>33600</v>
      </c>
      <c r="S2016" s="1">
        <f t="shared" ref="S2016:S2079" si="253">M2016+P2016*79</f>
        <v>21120</v>
      </c>
      <c r="T2016" s="1">
        <v>74000</v>
      </c>
      <c r="U2016" s="1">
        <v>0</v>
      </c>
      <c r="V2016" s="1">
        <v>9400000</v>
      </c>
    </row>
    <row r="2017" spans="1:22" x14ac:dyDescent="0.25">
      <c r="A2017" s="1">
        <f t="shared" si="250"/>
        <v>71311</v>
      </c>
      <c r="B2017" s="1">
        <v>7</v>
      </c>
      <c r="C2017" s="1" t="s">
        <v>179</v>
      </c>
      <c r="D2017" s="1">
        <v>13</v>
      </c>
      <c r="E2017" s="1" t="s">
        <v>498</v>
      </c>
      <c r="F2017" s="1">
        <v>48</v>
      </c>
      <c r="G2017" s="1">
        <v>9</v>
      </c>
      <c r="H2017" s="1">
        <v>3</v>
      </c>
      <c r="I2017" s="1">
        <v>87</v>
      </c>
      <c r="J2017" s="1">
        <v>85</v>
      </c>
      <c r="K2017" s="6">
        <f>ROUNDUP(K1099*最重要的表!$J$51,0)</f>
        <v>201892</v>
      </c>
      <c r="L2017" s="6">
        <f>ROUNDUP(L1099*最重要的表!$J$51,0)</f>
        <v>15450</v>
      </c>
      <c r="M2017" s="6">
        <f>ROUNDUP(M1099*最重要的表!$J$51,0)</f>
        <v>9657</v>
      </c>
      <c r="N2017" s="6">
        <f>ROUNDUP(N1099*最重要的表!$J$51,0)</f>
        <v>3187</v>
      </c>
      <c r="O2017" s="6">
        <f>ROUNDUP(O1099*最重要的表!$J$51,0)</f>
        <v>244</v>
      </c>
      <c r="P2017" s="6">
        <f>ROUNDUP(P1099*最重要的表!$J$51,0)</f>
        <v>153</v>
      </c>
      <c r="Q2017" s="1">
        <f t="shared" si="251"/>
        <v>453665</v>
      </c>
      <c r="R2017" s="1">
        <f t="shared" si="252"/>
        <v>34726</v>
      </c>
      <c r="S2017" s="1">
        <f t="shared" si="253"/>
        <v>21744</v>
      </c>
      <c r="T2017" s="1">
        <v>75000</v>
      </c>
      <c r="U2017" s="1">
        <v>0</v>
      </c>
      <c r="V2017" s="1">
        <v>9500000</v>
      </c>
    </row>
    <row r="2018" spans="1:22" x14ac:dyDescent="0.25">
      <c r="A2018" s="1">
        <f t="shared" si="250"/>
        <v>71312</v>
      </c>
      <c r="B2018" s="1">
        <v>7</v>
      </c>
      <c r="C2018" s="1" t="s">
        <v>179</v>
      </c>
      <c r="D2018" s="1">
        <v>13</v>
      </c>
      <c r="E2018" s="1" t="s">
        <v>499</v>
      </c>
      <c r="F2018" s="1">
        <v>49</v>
      </c>
      <c r="G2018" s="1">
        <v>9</v>
      </c>
      <c r="H2018" s="1">
        <v>4</v>
      </c>
      <c r="I2018" s="1">
        <v>90</v>
      </c>
      <c r="J2018" s="1">
        <v>90</v>
      </c>
      <c r="K2018" s="6">
        <f>ROUNDUP(K1100*最重要的表!$J$51,0)</f>
        <v>208340</v>
      </c>
      <c r="L2018" s="6">
        <f>ROUNDUP(L1100*最重要的表!$J$51,0)</f>
        <v>15943</v>
      </c>
      <c r="M2018" s="6">
        <f>ROUNDUP(M1100*最重要的表!$J$51,0)</f>
        <v>9965</v>
      </c>
      <c r="N2018" s="6">
        <f>ROUNDUP(N1100*最重要的表!$J$51,0)</f>
        <v>3277</v>
      </c>
      <c r="O2018" s="6">
        <f>ROUNDUP(O1100*最重要的表!$J$51,0)</f>
        <v>251</v>
      </c>
      <c r="P2018" s="6">
        <f>ROUNDUP(P1100*最重要的表!$J$51,0)</f>
        <v>158</v>
      </c>
      <c r="Q2018" s="1">
        <f t="shared" si="251"/>
        <v>467223</v>
      </c>
      <c r="R2018" s="1">
        <f t="shared" si="252"/>
        <v>35772</v>
      </c>
      <c r="S2018" s="1">
        <f t="shared" si="253"/>
        <v>22447</v>
      </c>
      <c r="T2018" s="1">
        <v>76000</v>
      </c>
      <c r="U2018" s="1">
        <v>0</v>
      </c>
      <c r="V2018" s="1">
        <v>9600000</v>
      </c>
    </row>
    <row r="2019" spans="1:22" x14ac:dyDescent="0.25">
      <c r="A2019" s="1">
        <f t="shared" si="250"/>
        <v>71313</v>
      </c>
      <c r="B2019" s="1">
        <v>7</v>
      </c>
      <c r="C2019" s="1" t="s">
        <v>179</v>
      </c>
      <c r="D2019" s="1">
        <v>13</v>
      </c>
      <c r="E2019" s="1" t="s">
        <v>500</v>
      </c>
      <c r="F2019" s="1">
        <v>50</v>
      </c>
      <c r="G2019" s="1">
        <v>10</v>
      </c>
      <c r="H2019" s="1">
        <v>0</v>
      </c>
      <c r="I2019" s="1">
        <v>0</v>
      </c>
      <c r="J2019" s="1">
        <v>90</v>
      </c>
      <c r="K2019" s="6">
        <f>ROUNDUP(K1101*最重要的表!$J$51,0)</f>
        <v>225457</v>
      </c>
      <c r="L2019" s="6">
        <f>ROUNDUP(L1101*最重要的表!$J$51,0)</f>
        <v>17253</v>
      </c>
      <c r="M2019" s="6">
        <f>ROUNDUP(M1101*最重要的表!$J$51,0)</f>
        <v>10784</v>
      </c>
      <c r="N2019" s="6">
        <f>ROUNDUP(N1101*最重要的表!$J$51,0)</f>
        <v>3548</v>
      </c>
      <c r="O2019" s="6">
        <f>ROUNDUP(O1101*最重要的表!$J$51,0)</f>
        <v>272</v>
      </c>
      <c r="P2019" s="6">
        <f>ROUNDUP(P1101*最重要的表!$J$51,0)</f>
        <v>171</v>
      </c>
      <c r="Q2019" s="6">
        <f t="shared" si="251"/>
        <v>505749</v>
      </c>
      <c r="R2019" s="7">
        <f t="shared" si="252"/>
        <v>38741</v>
      </c>
      <c r="S2019" s="8">
        <f t="shared" si="253"/>
        <v>24293</v>
      </c>
      <c r="T2019" s="1">
        <v>0</v>
      </c>
      <c r="U2019" s="1">
        <v>0</v>
      </c>
      <c r="V2019" s="1">
        <v>0</v>
      </c>
    </row>
    <row r="2020" spans="1:22" x14ac:dyDescent="0.25">
      <c r="A2020" s="1">
        <f t="shared" si="250"/>
        <v>71314</v>
      </c>
      <c r="B2020" s="1">
        <v>7</v>
      </c>
      <c r="C2020" s="1" t="s">
        <v>179</v>
      </c>
      <c r="D2020" s="1">
        <v>10</v>
      </c>
      <c r="E2020" s="1" t="s">
        <v>373</v>
      </c>
      <c r="F2020" s="1">
        <v>0</v>
      </c>
      <c r="G2020" s="1">
        <v>0</v>
      </c>
      <c r="H2020" s="1">
        <v>0</v>
      </c>
      <c r="I2020" s="1">
        <v>1</v>
      </c>
      <c r="J2020" s="1">
        <v>0</v>
      </c>
      <c r="K2020" s="6">
        <f>ROUNDUP(K1102*最重要的表!$J$52,0)</f>
        <v>5764</v>
      </c>
      <c r="L2020" s="6">
        <f>ROUNDUP(L1102*最重要的表!$J$52,0)</f>
        <v>441</v>
      </c>
      <c r="M2020" s="6">
        <f>ROUNDUP(M1102*最重要的表!$J$52,0)</f>
        <v>276</v>
      </c>
      <c r="N2020" s="6">
        <f>ROUNDUP(N1102*最重要的表!$J$52,0)</f>
        <v>100</v>
      </c>
      <c r="O2020" s="6">
        <f>ROUNDUP(O1102*最重要的表!$J$52,0)</f>
        <v>8</v>
      </c>
      <c r="P2020" s="6">
        <f>ROUNDUP(P1102*最重要的表!$J$52,0)</f>
        <v>6</v>
      </c>
      <c r="Q2020" s="6">
        <f t="shared" si="251"/>
        <v>13664</v>
      </c>
      <c r="R2020" s="7">
        <f t="shared" si="252"/>
        <v>1073</v>
      </c>
      <c r="S2020" s="8">
        <f t="shared" si="253"/>
        <v>750</v>
      </c>
      <c r="T2020" s="6">
        <v>50</v>
      </c>
      <c r="U2020" s="7">
        <v>0</v>
      </c>
      <c r="V2020" s="8">
        <v>9000</v>
      </c>
    </row>
    <row r="2021" spans="1:22" x14ac:dyDescent="0.25">
      <c r="A2021" s="1">
        <f t="shared" si="250"/>
        <v>71315</v>
      </c>
      <c r="B2021" s="1">
        <v>7</v>
      </c>
      <c r="C2021" s="1" t="s">
        <v>179</v>
      </c>
      <c r="D2021" s="1">
        <v>10</v>
      </c>
      <c r="E2021" s="24" t="s">
        <v>374</v>
      </c>
      <c r="F2021" s="1">
        <v>1</v>
      </c>
      <c r="G2021" s="1">
        <v>0</v>
      </c>
      <c r="H2021" s="1">
        <v>1</v>
      </c>
      <c r="I2021" s="1">
        <v>5</v>
      </c>
      <c r="J2021" s="1">
        <v>0</v>
      </c>
      <c r="K2021" s="6">
        <f>ROUNDUP(K1103*最重要的表!$J$52,0)</f>
        <v>6637</v>
      </c>
      <c r="L2021" s="6">
        <f>ROUNDUP(L1103*最重要的表!$J$52,0)</f>
        <v>508</v>
      </c>
      <c r="M2021" s="6">
        <f>ROUNDUP(M1103*最重要的表!$J$52,0)</f>
        <v>318</v>
      </c>
      <c r="N2021" s="6">
        <f>ROUNDUP(N1103*最重要的表!$J$52,0)</f>
        <v>133</v>
      </c>
      <c r="O2021" s="6">
        <f>ROUNDUP(O1103*最重要的表!$J$52,0)</f>
        <v>11</v>
      </c>
      <c r="P2021" s="6">
        <f>ROUNDUP(P1103*最重要的表!$J$52,0)</f>
        <v>7</v>
      </c>
      <c r="Q2021" s="24">
        <f t="shared" si="251"/>
        <v>17144</v>
      </c>
      <c r="R2021" s="24">
        <f t="shared" si="252"/>
        <v>1377</v>
      </c>
      <c r="S2021" s="24">
        <f t="shared" si="253"/>
        <v>871</v>
      </c>
      <c r="T2021" s="1">
        <v>180</v>
      </c>
      <c r="U2021" s="1">
        <v>0</v>
      </c>
      <c r="V2021" s="1">
        <v>25000</v>
      </c>
    </row>
    <row r="2022" spans="1:22" x14ac:dyDescent="0.25">
      <c r="A2022" s="1">
        <f t="shared" si="250"/>
        <v>71321</v>
      </c>
      <c r="B2022" s="1">
        <v>7</v>
      </c>
      <c r="C2022" s="1" t="s">
        <v>179</v>
      </c>
      <c r="D2022" s="1">
        <v>10</v>
      </c>
      <c r="E2022" s="24" t="s">
        <v>120</v>
      </c>
      <c r="F2022" s="1">
        <v>2</v>
      </c>
      <c r="G2022" s="1">
        <v>0</v>
      </c>
      <c r="H2022" s="1">
        <v>2</v>
      </c>
      <c r="I2022" s="1">
        <v>5</v>
      </c>
      <c r="J2022" s="1">
        <v>0</v>
      </c>
      <c r="K2022" s="6">
        <f>ROUNDUP(K1104*最重要的表!$J$52,0)</f>
        <v>7510</v>
      </c>
      <c r="L2022" s="6">
        <f>ROUNDUP(L1104*最重要的表!$J$52,0)</f>
        <v>575</v>
      </c>
      <c r="M2022" s="6">
        <f>ROUNDUP(M1104*最重要的表!$J$52,0)</f>
        <v>360</v>
      </c>
      <c r="N2022" s="6">
        <f>ROUNDUP(N1104*最重要的表!$J$52,0)</f>
        <v>166</v>
      </c>
      <c r="O2022" s="6">
        <f>ROUNDUP(O1104*最重要的表!$J$52,0)</f>
        <v>13</v>
      </c>
      <c r="P2022" s="6">
        <f>ROUNDUP(P1104*最重要的表!$J$52,0)</f>
        <v>9</v>
      </c>
      <c r="Q2022" s="24">
        <f t="shared" si="251"/>
        <v>20624</v>
      </c>
      <c r="R2022" s="24">
        <f t="shared" si="252"/>
        <v>1602</v>
      </c>
      <c r="S2022" s="24">
        <f t="shared" si="253"/>
        <v>1071</v>
      </c>
      <c r="T2022" s="1">
        <v>350</v>
      </c>
      <c r="U2022" s="1">
        <v>0</v>
      </c>
      <c r="V2022" s="1">
        <v>43000</v>
      </c>
    </row>
    <row r="2023" spans="1:22" x14ac:dyDescent="0.25">
      <c r="A2023" s="1">
        <f t="shared" si="250"/>
        <v>71322</v>
      </c>
      <c r="B2023" s="1">
        <v>7</v>
      </c>
      <c r="C2023" s="1" t="s">
        <v>179</v>
      </c>
      <c r="D2023" s="1">
        <v>10</v>
      </c>
      <c r="E2023" s="24" t="s">
        <v>157</v>
      </c>
      <c r="F2023" s="1">
        <v>3</v>
      </c>
      <c r="G2023" s="1">
        <v>0</v>
      </c>
      <c r="H2023" s="1">
        <v>3</v>
      </c>
      <c r="I2023" s="1">
        <v>5</v>
      </c>
      <c r="J2023" s="1">
        <v>0</v>
      </c>
      <c r="K2023" s="6">
        <f>ROUNDUP(K1105*最重要的表!$J$52,0)</f>
        <v>8382</v>
      </c>
      <c r="L2023" s="6">
        <f>ROUNDUP(L1105*最重要的表!$J$52,0)</f>
        <v>642</v>
      </c>
      <c r="M2023" s="6">
        <f>ROUNDUP(M1105*最重要的表!$J$52,0)</f>
        <v>402</v>
      </c>
      <c r="N2023" s="6">
        <f>ROUNDUP(N1105*最重要的表!$J$52,0)</f>
        <v>182</v>
      </c>
      <c r="O2023" s="6">
        <f>ROUNDUP(O1105*最重要的表!$J$52,0)</f>
        <v>14</v>
      </c>
      <c r="P2023" s="6">
        <f>ROUNDUP(P1105*最重要的表!$J$52,0)</f>
        <v>9</v>
      </c>
      <c r="Q2023" s="24">
        <f t="shared" si="251"/>
        <v>22760</v>
      </c>
      <c r="R2023" s="24">
        <f t="shared" si="252"/>
        <v>1748</v>
      </c>
      <c r="S2023" s="24">
        <f t="shared" si="253"/>
        <v>1113</v>
      </c>
      <c r="T2023" s="1">
        <v>600</v>
      </c>
      <c r="U2023" s="1">
        <v>0</v>
      </c>
      <c r="V2023" s="1">
        <v>67000</v>
      </c>
    </row>
    <row r="2024" spans="1:22" x14ac:dyDescent="0.25">
      <c r="A2024" s="1">
        <f t="shared" si="250"/>
        <v>71323</v>
      </c>
      <c r="B2024" s="1">
        <v>7</v>
      </c>
      <c r="C2024" s="1" t="s">
        <v>179</v>
      </c>
      <c r="D2024" s="1">
        <v>10</v>
      </c>
      <c r="E2024" s="24" t="s">
        <v>158</v>
      </c>
      <c r="F2024" s="1">
        <v>4</v>
      </c>
      <c r="G2024" s="1">
        <v>0</v>
      </c>
      <c r="H2024" s="1">
        <v>4</v>
      </c>
      <c r="I2024" s="1">
        <v>20</v>
      </c>
      <c r="J2024" s="1">
        <v>5</v>
      </c>
      <c r="K2024" s="6">
        <f>ROUNDUP(K1106*最重要的表!$J$52,0)</f>
        <v>9255</v>
      </c>
      <c r="L2024" s="6">
        <f>ROUNDUP(L1106*最重要的表!$J$52,0)</f>
        <v>709</v>
      </c>
      <c r="M2024" s="6">
        <f>ROUNDUP(M1106*最重要的表!$J$52,0)</f>
        <v>444</v>
      </c>
      <c r="N2024" s="6">
        <f>ROUNDUP(N1106*最重要的表!$J$52,0)</f>
        <v>198</v>
      </c>
      <c r="O2024" s="6">
        <f>ROUNDUP(O1106*最重要的表!$J$52,0)</f>
        <v>16</v>
      </c>
      <c r="P2024" s="6">
        <f>ROUNDUP(P1106*最重要的表!$J$52,0)</f>
        <v>11</v>
      </c>
      <c r="Q2024" s="24">
        <f t="shared" si="251"/>
        <v>24897</v>
      </c>
      <c r="R2024" s="24">
        <f t="shared" si="252"/>
        <v>1973</v>
      </c>
      <c r="S2024" s="24">
        <f t="shared" si="253"/>
        <v>1313</v>
      </c>
      <c r="T2024" s="1">
        <v>1000</v>
      </c>
      <c r="U2024" s="1">
        <v>0</v>
      </c>
      <c r="V2024" s="1">
        <v>100000</v>
      </c>
    </row>
    <row r="2025" spans="1:22" x14ac:dyDescent="0.25">
      <c r="A2025" s="1">
        <f t="shared" si="250"/>
        <v>71324</v>
      </c>
      <c r="B2025" s="1">
        <v>7</v>
      </c>
      <c r="C2025" s="1" t="s">
        <v>179</v>
      </c>
      <c r="D2025" s="1">
        <v>10</v>
      </c>
      <c r="E2025" s="1" t="s">
        <v>51</v>
      </c>
      <c r="F2025" s="1">
        <v>5</v>
      </c>
      <c r="G2025" s="1">
        <v>1</v>
      </c>
      <c r="H2025" s="1">
        <v>0</v>
      </c>
      <c r="I2025" s="1">
        <v>20</v>
      </c>
      <c r="J2025" s="1">
        <v>5</v>
      </c>
      <c r="K2025" s="6">
        <f>ROUNDUP(K1107*最重要的表!$J$52,0)</f>
        <v>11511</v>
      </c>
      <c r="L2025" s="6">
        <f>ROUNDUP(L1107*最重要的表!$J$52,0)</f>
        <v>881</v>
      </c>
      <c r="M2025" s="6">
        <f>ROUNDUP(M1107*最重要的表!$J$52,0)</f>
        <v>551</v>
      </c>
      <c r="N2025" s="6">
        <f>ROUNDUP(N1107*最重要的表!$J$52,0)</f>
        <v>215</v>
      </c>
      <c r="O2025" s="6">
        <f>ROUNDUP(O1107*最重要的表!$J$52,0)</f>
        <v>17</v>
      </c>
      <c r="P2025" s="6">
        <f>ROUNDUP(P1107*最重要的表!$J$52,0)</f>
        <v>12</v>
      </c>
      <c r="Q2025" s="6">
        <f t="shared" si="251"/>
        <v>28496</v>
      </c>
      <c r="R2025" s="7">
        <f t="shared" si="252"/>
        <v>2224</v>
      </c>
      <c r="S2025" s="8">
        <f t="shared" si="253"/>
        <v>1499</v>
      </c>
      <c r="T2025" s="6">
        <v>1500</v>
      </c>
      <c r="U2025" s="7">
        <v>0</v>
      </c>
      <c r="V2025" s="8">
        <v>140000</v>
      </c>
    </row>
    <row r="2026" spans="1:22" x14ac:dyDescent="0.25">
      <c r="A2026" s="1">
        <f t="shared" si="250"/>
        <v>71325</v>
      </c>
      <c r="B2026" s="1">
        <v>7</v>
      </c>
      <c r="C2026" s="1" t="s">
        <v>179</v>
      </c>
      <c r="D2026" s="1">
        <v>10</v>
      </c>
      <c r="E2026" s="1" t="s">
        <v>375</v>
      </c>
      <c r="F2026" s="1">
        <v>6</v>
      </c>
      <c r="G2026" s="1">
        <v>1</v>
      </c>
      <c r="H2026" s="1">
        <v>1</v>
      </c>
      <c r="I2026" s="1">
        <v>20</v>
      </c>
      <c r="J2026" s="1">
        <v>5</v>
      </c>
      <c r="K2026" s="6">
        <f>ROUNDUP(K1108*最重要的表!$J$52,0)</f>
        <v>12910</v>
      </c>
      <c r="L2026" s="6">
        <f>ROUNDUP(L1108*最重要的表!$J$52,0)</f>
        <v>988</v>
      </c>
      <c r="M2026" s="6">
        <f>ROUNDUP(M1108*最重要的表!$J$52,0)</f>
        <v>618</v>
      </c>
      <c r="N2026" s="6">
        <f>ROUNDUP(N1108*最重要的表!$J$52,0)</f>
        <v>249</v>
      </c>
      <c r="O2026" s="6">
        <f>ROUNDUP(O1108*最重要的表!$J$52,0)</f>
        <v>19</v>
      </c>
      <c r="P2026" s="6">
        <f>ROUNDUP(P1108*最重要的表!$J$52,0)</f>
        <v>13</v>
      </c>
      <c r="Q2026" s="1">
        <f t="shared" si="251"/>
        <v>32581</v>
      </c>
      <c r="R2026" s="1">
        <f t="shared" si="252"/>
        <v>2489</v>
      </c>
      <c r="S2026" s="1">
        <f t="shared" si="253"/>
        <v>1645</v>
      </c>
      <c r="T2026" s="1">
        <v>2500</v>
      </c>
      <c r="U2026" s="1">
        <v>0</v>
      </c>
      <c r="V2026" s="1">
        <v>210000</v>
      </c>
    </row>
    <row r="2027" spans="1:22" x14ac:dyDescent="0.25">
      <c r="A2027" s="1">
        <f t="shared" si="250"/>
        <v>71331</v>
      </c>
      <c r="B2027" s="1">
        <v>7</v>
      </c>
      <c r="C2027" s="1" t="s">
        <v>179</v>
      </c>
      <c r="D2027" s="1">
        <v>10</v>
      </c>
      <c r="E2027" s="1" t="s">
        <v>122</v>
      </c>
      <c r="F2027" s="1">
        <v>7</v>
      </c>
      <c r="G2027" s="1">
        <v>1</v>
      </c>
      <c r="H2027" s="1">
        <v>2</v>
      </c>
      <c r="I2027" s="1">
        <v>20</v>
      </c>
      <c r="J2027" s="1">
        <v>5</v>
      </c>
      <c r="K2027" s="6">
        <f>ROUNDUP(K1109*最重要的表!$J$52,0)</f>
        <v>14310</v>
      </c>
      <c r="L2027" s="6">
        <f>ROUNDUP(L1109*最重要的表!$J$52,0)</f>
        <v>1095</v>
      </c>
      <c r="M2027" s="6">
        <f>ROUNDUP(M1109*最重要的表!$J$52,0)</f>
        <v>686</v>
      </c>
      <c r="N2027" s="6">
        <f>ROUNDUP(N1109*最重要的表!$J$52,0)</f>
        <v>281</v>
      </c>
      <c r="O2027" s="6">
        <f>ROUNDUP(O1109*最重要的表!$J$52,0)</f>
        <v>22</v>
      </c>
      <c r="P2027" s="6">
        <f>ROUNDUP(P1109*最重要的表!$J$52,0)</f>
        <v>14</v>
      </c>
      <c r="Q2027" s="1">
        <f t="shared" si="251"/>
        <v>36509</v>
      </c>
      <c r="R2027" s="1">
        <f t="shared" si="252"/>
        <v>2833</v>
      </c>
      <c r="S2027" s="1">
        <f t="shared" si="253"/>
        <v>1792</v>
      </c>
      <c r="T2027" s="1">
        <v>3500</v>
      </c>
      <c r="U2027" s="1">
        <v>0</v>
      </c>
      <c r="V2027" s="1">
        <v>270000</v>
      </c>
    </row>
    <row r="2028" spans="1:22" x14ac:dyDescent="0.25">
      <c r="A2028" s="1">
        <f t="shared" si="250"/>
        <v>71332</v>
      </c>
      <c r="B2028" s="1">
        <v>7</v>
      </c>
      <c r="C2028" s="1" t="s">
        <v>179</v>
      </c>
      <c r="D2028" s="1">
        <v>10</v>
      </c>
      <c r="E2028" s="1" t="s">
        <v>123</v>
      </c>
      <c r="F2028" s="1">
        <v>8</v>
      </c>
      <c r="G2028" s="1">
        <v>1</v>
      </c>
      <c r="H2028" s="1">
        <v>3</v>
      </c>
      <c r="I2028" s="1">
        <v>20</v>
      </c>
      <c r="J2028" s="1">
        <v>5</v>
      </c>
      <c r="K2028" s="6">
        <f>ROUNDUP(K1110*最重要的表!$J$52,0)</f>
        <v>15693</v>
      </c>
      <c r="L2028" s="6">
        <f>ROUNDUP(L1110*最重要的表!$J$52,0)</f>
        <v>1201</v>
      </c>
      <c r="M2028" s="6">
        <f>ROUNDUP(M1110*最重要的表!$J$52,0)</f>
        <v>751</v>
      </c>
      <c r="N2028" s="6">
        <f>ROUNDUP(N1110*最重要的表!$J$52,0)</f>
        <v>298</v>
      </c>
      <c r="O2028" s="6">
        <f>ROUNDUP(O1110*最重要的表!$J$52,0)</f>
        <v>23</v>
      </c>
      <c r="P2028" s="6">
        <f>ROUNDUP(P1110*最重要的表!$J$52,0)</f>
        <v>16</v>
      </c>
      <c r="Q2028" s="1">
        <f t="shared" si="251"/>
        <v>39235</v>
      </c>
      <c r="R2028" s="1">
        <f t="shared" si="252"/>
        <v>3018</v>
      </c>
      <c r="S2028" s="1">
        <f t="shared" si="253"/>
        <v>2015</v>
      </c>
      <c r="T2028" s="1">
        <v>5000</v>
      </c>
      <c r="U2028" s="1">
        <v>0</v>
      </c>
      <c r="V2028" s="1">
        <v>360000</v>
      </c>
    </row>
    <row r="2029" spans="1:22" x14ac:dyDescent="0.25">
      <c r="A2029" s="1">
        <f t="shared" si="250"/>
        <v>71333</v>
      </c>
      <c r="B2029" s="1">
        <v>7</v>
      </c>
      <c r="C2029" s="1" t="s">
        <v>179</v>
      </c>
      <c r="D2029" s="1">
        <v>10</v>
      </c>
      <c r="E2029" s="1" t="s">
        <v>124</v>
      </c>
      <c r="F2029" s="1">
        <v>9</v>
      </c>
      <c r="G2029" s="1">
        <v>1</v>
      </c>
      <c r="H2029" s="1">
        <v>4</v>
      </c>
      <c r="I2029" s="1">
        <v>30</v>
      </c>
      <c r="J2029" s="1">
        <v>15</v>
      </c>
      <c r="K2029" s="6">
        <f>ROUNDUP(K1111*最重要的表!$J$52,0)</f>
        <v>17092</v>
      </c>
      <c r="L2029" s="6">
        <f>ROUNDUP(L1111*最重要的表!$J$52,0)</f>
        <v>1308</v>
      </c>
      <c r="M2029" s="6">
        <f>ROUNDUP(M1111*最重要的表!$J$52,0)</f>
        <v>818</v>
      </c>
      <c r="N2029" s="6">
        <f>ROUNDUP(N1111*最重要的表!$J$52,0)</f>
        <v>331</v>
      </c>
      <c r="O2029" s="6">
        <f>ROUNDUP(O1111*最重要的表!$J$52,0)</f>
        <v>26</v>
      </c>
      <c r="P2029" s="6">
        <f>ROUNDUP(P1111*最重要的表!$J$52,0)</f>
        <v>17</v>
      </c>
      <c r="Q2029" s="1">
        <f t="shared" si="251"/>
        <v>43241</v>
      </c>
      <c r="R2029" s="1">
        <f t="shared" si="252"/>
        <v>3362</v>
      </c>
      <c r="S2029" s="1">
        <f t="shared" si="253"/>
        <v>2161</v>
      </c>
      <c r="T2029" s="1">
        <v>6500</v>
      </c>
      <c r="U2029" s="1">
        <v>0</v>
      </c>
      <c r="V2029" s="1">
        <v>450000</v>
      </c>
    </row>
    <row r="2030" spans="1:22" x14ac:dyDescent="0.25">
      <c r="A2030" s="1">
        <f t="shared" si="250"/>
        <v>71334</v>
      </c>
      <c r="B2030" s="1">
        <v>7</v>
      </c>
      <c r="C2030" s="1" t="s">
        <v>179</v>
      </c>
      <c r="D2030" s="1">
        <v>10</v>
      </c>
      <c r="E2030" s="1" t="s">
        <v>52</v>
      </c>
      <c r="F2030" s="1">
        <v>10</v>
      </c>
      <c r="G2030" s="1">
        <v>2</v>
      </c>
      <c r="H2030" s="1">
        <v>0</v>
      </c>
      <c r="I2030" s="1">
        <v>30</v>
      </c>
      <c r="J2030" s="1">
        <v>15</v>
      </c>
      <c r="K2030" s="6">
        <f>ROUNDUP(K1112*最重要的表!$J$52,0)</f>
        <v>20731</v>
      </c>
      <c r="L2030" s="6">
        <f>ROUNDUP(L1112*最重要的表!$J$52,0)</f>
        <v>1587</v>
      </c>
      <c r="M2030" s="6">
        <f>ROUNDUP(M1112*最重要的表!$J$52,0)</f>
        <v>992</v>
      </c>
      <c r="N2030" s="6">
        <f>ROUNDUP(N1112*最重要的表!$J$52,0)</f>
        <v>396</v>
      </c>
      <c r="O2030" s="6">
        <f>ROUNDUP(O1112*最重要的表!$J$52,0)</f>
        <v>31</v>
      </c>
      <c r="P2030" s="6">
        <f>ROUNDUP(P1112*最重要的表!$J$52,0)</f>
        <v>19</v>
      </c>
      <c r="Q2030" s="6">
        <f t="shared" si="251"/>
        <v>52015</v>
      </c>
      <c r="R2030" s="7">
        <f t="shared" si="252"/>
        <v>4036</v>
      </c>
      <c r="S2030" s="8">
        <f t="shared" si="253"/>
        <v>2493</v>
      </c>
      <c r="T2030" s="6">
        <v>7500</v>
      </c>
      <c r="U2030" s="7">
        <v>0</v>
      </c>
      <c r="V2030" s="8">
        <v>580000</v>
      </c>
    </row>
    <row r="2031" spans="1:22" x14ac:dyDescent="0.25">
      <c r="A2031" s="1">
        <f t="shared" si="250"/>
        <v>71335</v>
      </c>
      <c r="B2031" s="1">
        <v>7</v>
      </c>
      <c r="C2031" s="1" t="s">
        <v>179</v>
      </c>
      <c r="D2031" s="1">
        <v>10</v>
      </c>
      <c r="E2031" s="1" t="s">
        <v>376</v>
      </c>
      <c r="F2031" s="1">
        <v>11</v>
      </c>
      <c r="G2031" s="1">
        <v>2</v>
      </c>
      <c r="H2031" s="1">
        <v>1</v>
      </c>
      <c r="I2031" s="1">
        <v>30</v>
      </c>
      <c r="J2031" s="1">
        <v>15</v>
      </c>
      <c r="K2031" s="6">
        <f>ROUNDUP(K1113*最重要的表!$J$52,0)</f>
        <v>22609</v>
      </c>
      <c r="L2031" s="6">
        <f>ROUNDUP(L1113*最重要的表!$J$52,0)</f>
        <v>1730</v>
      </c>
      <c r="M2031" s="6">
        <f>ROUNDUP(M1113*最重要的表!$J$52,0)</f>
        <v>1083</v>
      </c>
      <c r="N2031" s="6">
        <f>ROUNDUP(N1113*最重要的表!$J$52,0)</f>
        <v>429</v>
      </c>
      <c r="O2031" s="6">
        <f>ROUNDUP(O1113*最重要的表!$J$52,0)</f>
        <v>33</v>
      </c>
      <c r="P2031" s="6">
        <f>ROUNDUP(P1113*最重要的表!$J$52,0)</f>
        <v>22</v>
      </c>
      <c r="Q2031" s="1">
        <f t="shared" si="251"/>
        <v>56500</v>
      </c>
      <c r="R2031" s="1">
        <f t="shared" si="252"/>
        <v>4337</v>
      </c>
      <c r="S2031" s="1">
        <f t="shared" si="253"/>
        <v>2821</v>
      </c>
      <c r="T2031" s="1">
        <v>8500</v>
      </c>
      <c r="U2031" s="1">
        <v>0</v>
      </c>
      <c r="V2031" s="1">
        <v>730000</v>
      </c>
    </row>
    <row r="2032" spans="1:22" x14ac:dyDescent="0.25">
      <c r="A2032" s="1">
        <f t="shared" si="250"/>
        <v>71341</v>
      </c>
      <c r="B2032" s="1">
        <v>7</v>
      </c>
      <c r="C2032" s="1" t="s">
        <v>179</v>
      </c>
      <c r="D2032" s="1">
        <v>10</v>
      </c>
      <c r="E2032" s="1" t="s">
        <v>126</v>
      </c>
      <c r="F2032" s="1">
        <v>12</v>
      </c>
      <c r="G2032" s="1">
        <v>2</v>
      </c>
      <c r="H2032" s="1">
        <v>2</v>
      </c>
      <c r="I2032" s="1">
        <v>30</v>
      </c>
      <c r="J2032" s="1">
        <v>15</v>
      </c>
      <c r="K2032" s="6">
        <f>ROUNDUP(K1114*最重要的表!$J$52,0)</f>
        <v>24470</v>
      </c>
      <c r="L2032" s="6">
        <f>ROUNDUP(L1114*最重要的表!$J$52,0)</f>
        <v>1873</v>
      </c>
      <c r="M2032" s="6">
        <f>ROUNDUP(M1114*最重要的表!$J$52,0)</f>
        <v>1171</v>
      </c>
      <c r="N2032" s="6">
        <f>ROUNDUP(N1114*最重要的表!$J$52,0)</f>
        <v>478</v>
      </c>
      <c r="O2032" s="6">
        <f>ROUNDUP(O1114*最重要的表!$J$52,0)</f>
        <v>37</v>
      </c>
      <c r="P2032" s="6">
        <f>ROUNDUP(P1114*最重要的表!$J$52,0)</f>
        <v>24</v>
      </c>
      <c r="Q2032" s="1">
        <f t="shared" si="251"/>
        <v>62232</v>
      </c>
      <c r="R2032" s="1">
        <f t="shared" si="252"/>
        <v>4796</v>
      </c>
      <c r="S2032" s="1">
        <f t="shared" si="253"/>
        <v>3067</v>
      </c>
      <c r="T2032" s="1">
        <v>9000</v>
      </c>
      <c r="U2032" s="1">
        <v>0</v>
      </c>
      <c r="V2032" s="1">
        <v>870000</v>
      </c>
    </row>
    <row r="2033" spans="1:22" x14ac:dyDescent="0.25">
      <c r="A2033" s="1">
        <f t="shared" si="250"/>
        <v>71342</v>
      </c>
      <c r="B2033" s="1">
        <v>7</v>
      </c>
      <c r="C2033" s="1" t="s">
        <v>179</v>
      </c>
      <c r="D2033" s="1">
        <v>10</v>
      </c>
      <c r="E2033" s="1" t="s">
        <v>127</v>
      </c>
      <c r="F2033" s="1">
        <v>13</v>
      </c>
      <c r="G2033" s="1">
        <v>2</v>
      </c>
      <c r="H2033" s="1">
        <v>3</v>
      </c>
      <c r="I2033" s="1">
        <v>30</v>
      </c>
      <c r="J2033" s="1">
        <v>15</v>
      </c>
      <c r="K2033" s="6">
        <f>ROUNDUP(K1115*最重要的表!$J$52,0)</f>
        <v>26347</v>
      </c>
      <c r="L2033" s="6">
        <f>ROUNDUP(L1115*最重要的表!$J$52,0)</f>
        <v>2016</v>
      </c>
      <c r="M2033" s="6">
        <f>ROUNDUP(M1115*最重要的表!$J$52,0)</f>
        <v>1260</v>
      </c>
      <c r="N2033" s="6">
        <f>ROUNDUP(N1115*最重要的表!$J$52,0)</f>
        <v>512</v>
      </c>
      <c r="O2033" s="6">
        <f>ROUNDUP(O1115*最重要的表!$J$52,0)</f>
        <v>40</v>
      </c>
      <c r="P2033" s="6">
        <f>ROUNDUP(P1115*最重要的表!$J$52,0)</f>
        <v>26</v>
      </c>
      <c r="Q2033" s="1">
        <f t="shared" si="251"/>
        <v>66795</v>
      </c>
      <c r="R2033" s="1">
        <f t="shared" si="252"/>
        <v>5176</v>
      </c>
      <c r="S2033" s="1">
        <f t="shared" si="253"/>
        <v>3314</v>
      </c>
      <c r="T2033" s="1">
        <v>10000</v>
      </c>
      <c r="U2033" s="1">
        <v>0</v>
      </c>
      <c r="V2033" s="1">
        <v>1050000</v>
      </c>
    </row>
    <row r="2034" spans="1:22" x14ac:dyDescent="0.25">
      <c r="A2034" s="1">
        <f t="shared" si="250"/>
        <v>71343</v>
      </c>
      <c r="B2034" s="1">
        <v>7</v>
      </c>
      <c r="C2034" s="1" t="s">
        <v>179</v>
      </c>
      <c r="D2034" s="1">
        <v>10</v>
      </c>
      <c r="E2034" s="1" t="s">
        <v>128</v>
      </c>
      <c r="F2034" s="1">
        <v>14</v>
      </c>
      <c r="G2034" s="1">
        <v>2</v>
      </c>
      <c r="H2034" s="1">
        <v>4</v>
      </c>
      <c r="I2034" s="1">
        <v>40</v>
      </c>
      <c r="J2034" s="1">
        <v>35</v>
      </c>
      <c r="K2034" s="6">
        <f>ROUNDUP(K1116*最重要的表!$J$52,0)</f>
        <v>28223</v>
      </c>
      <c r="L2034" s="6">
        <f>ROUNDUP(L1116*最重要的表!$J$52,0)</f>
        <v>2160</v>
      </c>
      <c r="M2034" s="6">
        <f>ROUNDUP(M1116*最重要的表!$J$52,0)</f>
        <v>1351</v>
      </c>
      <c r="N2034" s="6">
        <f>ROUNDUP(N1116*最重要的表!$J$52,0)</f>
        <v>561</v>
      </c>
      <c r="O2034" s="6">
        <f>ROUNDUP(O1116*最重要的表!$J$52,0)</f>
        <v>43</v>
      </c>
      <c r="P2034" s="6">
        <f>ROUNDUP(P1116*最重要的表!$J$52,0)</f>
        <v>28</v>
      </c>
      <c r="Q2034" s="1">
        <f t="shared" si="251"/>
        <v>72542</v>
      </c>
      <c r="R2034" s="1">
        <f t="shared" si="252"/>
        <v>5557</v>
      </c>
      <c r="S2034" s="1">
        <f t="shared" si="253"/>
        <v>3563</v>
      </c>
      <c r="T2034" s="1">
        <v>11500</v>
      </c>
      <c r="U2034" s="1">
        <v>0</v>
      </c>
      <c r="V2034" s="1">
        <v>1270000</v>
      </c>
    </row>
    <row r="2035" spans="1:22" x14ac:dyDescent="0.25">
      <c r="A2035" s="1">
        <f t="shared" si="250"/>
        <v>71344</v>
      </c>
      <c r="B2035" s="1">
        <v>7</v>
      </c>
      <c r="C2035" s="1" t="s">
        <v>179</v>
      </c>
      <c r="D2035" s="1">
        <v>10</v>
      </c>
      <c r="E2035" s="1" t="s">
        <v>53</v>
      </c>
      <c r="F2035" s="1">
        <v>15</v>
      </c>
      <c r="G2035" s="1">
        <v>3</v>
      </c>
      <c r="H2035" s="1">
        <v>0</v>
      </c>
      <c r="I2035" s="1">
        <v>40</v>
      </c>
      <c r="J2035" s="1">
        <v>35</v>
      </c>
      <c r="K2035" s="6">
        <f>ROUNDUP(K1117*最重要的表!$J$52,0)</f>
        <v>33164</v>
      </c>
      <c r="L2035" s="6">
        <f>ROUNDUP(L1117*最重要的表!$J$52,0)</f>
        <v>2538</v>
      </c>
      <c r="M2035" s="6">
        <f>ROUNDUP(M1117*最重要的表!$J$52,0)</f>
        <v>1587</v>
      </c>
      <c r="N2035" s="6">
        <f>ROUNDUP(N1117*最重要的表!$J$52,0)</f>
        <v>627</v>
      </c>
      <c r="O2035" s="6">
        <f>ROUNDUP(O1117*最重要的表!$J$52,0)</f>
        <v>48</v>
      </c>
      <c r="P2035" s="6">
        <f>ROUNDUP(P1117*最重要的表!$J$52,0)</f>
        <v>31</v>
      </c>
      <c r="Q2035" s="6">
        <f t="shared" si="251"/>
        <v>82697</v>
      </c>
      <c r="R2035" s="7">
        <f t="shared" si="252"/>
        <v>6330</v>
      </c>
      <c r="S2035" s="8">
        <f t="shared" si="253"/>
        <v>4036</v>
      </c>
      <c r="T2035" s="6">
        <v>13500</v>
      </c>
      <c r="U2035" s="7">
        <v>0</v>
      </c>
      <c r="V2035" s="8">
        <v>1500000</v>
      </c>
    </row>
    <row r="2036" spans="1:22" x14ac:dyDescent="0.25">
      <c r="A2036" s="1">
        <f t="shared" si="250"/>
        <v>71345</v>
      </c>
      <c r="B2036" s="1">
        <v>7</v>
      </c>
      <c r="C2036" s="1" t="s">
        <v>179</v>
      </c>
      <c r="D2036" s="1">
        <v>10</v>
      </c>
      <c r="E2036" s="1" t="s">
        <v>226</v>
      </c>
      <c r="F2036" s="1">
        <v>16</v>
      </c>
      <c r="G2036" s="1">
        <v>3</v>
      </c>
      <c r="H2036" s="1">
        <v>1</v>
      </c>
      <c r="I2036" s="1">
        <v>40</v>
      </c>
      <c r="J2036" s="1">
        <v>35</v>
      </c>
      <c r="K2036" s="6">
        <f>ROUNDUP(K1118*最重要的表!$J$52,0)</f>
        <v>34678</v>
      </c>
      <c r="L2036" s="6">
        <f>ROUNDUP(L1118*最重要的表!$J$52,0)</f>
        <v>2654</v>
      </c>
      <c r="M2036" s="6">
        <f>ROUNDUP(M1118*最重要的表!$J$52,0)</f>
        <v>1660</v>
      </c>
      <c r="N2036" s="6">
        <f>ROUNDUP(N1118*最重要的表!$J$52,0)</f>
        <v>676</v>
      </c>
      <c r="O2036" s="6">
        <f>ROUNDUP(O1118*最重要的表!$J$52,0)</f>
        <v>52</v>
      </c>
      <c r="P2036" s="6">
        <f>ROUNDUP(P1118*最重要的表!$J$52,0)</f>
        <v>33</v>
      </c>
      <c r="Q2036" s="1">
        <f t="shared" si="251"/>
        <v>88082</v>
      </c>
      <c r="R2036" s="1">
        <f t="shared" si="252"/>
        <v>6762</v>
      </c>
      <c r="S2036" s="1">
        <f t="shared" si="253"/>
        <v>4267</v>
      </c>
      <c r="T2036" s="1">
        <v>15000</v>
      </c>
      <c r="U2036" s="1">
        <v>0</v>
      </c>
      <c r="V2036" s="1">
        <v>1760000</v>
      </c>
    </row>
    <row r="2037" spans="1:22" x14ac:dyDescent="0.25">
      <c r="A2037" s="1">
        <f t="shared" si="250"/>
        <v>71351</v>
      </c>
      <c r="B2037" s="1">
        <v>7</v>
      </c>
      <c r="C2037" s="1" t="s">
        <v>179</v>
      </c>
      <c r="D2037" s="1">
        <v>10</v>
      </c>
      <c r="E2037" s="1" t="s">
        <v>227</v>
      </c>
      <c r="F2037" s="1">
        <v>17</v>
      </c>
      <c r="G2037" s="1">
        <v>3</v>
      </c>
      <c r="H2037" s="1">
        <v>2</v>
      </c>
      <c r="I2037" s="1">
        <v>40</v>
      </c>
      <c r="J2037" s="1">
        <v>35</v>
      </c>
      <c r="K2037" s="6">
        <f>ROUNDUP(K1119*最重要的表!$J$52,0)</f>
        <v>36176</v>
      </c>
      <c r="L2037" s="6">
        <f>ROUNDUP(L1119*最重要的表!$J$52,0)</f>
        <v>2769</v>
      </c>
      <c r="M2037" s="6">
        <f>ROUNDUP(M1119*最重要的表!$J$52,0)</f>
        <v>1732</v>
      </c>
      <c r="N2037" s="6">
        <f>ROUNDUP(N1119*最重要的表!$J$52,0)</f>
        <v>709</v>
      </c>
      <c r="O2037" s="6">
        <f>ROUNDUP(O1119*最重要的表!$J$52,0)</f>
        <v>55</v>
      </c>
      <c r="P2037" s="6">
        <f>ROUNDUP(P1119*最重要的表!$J$52,0)</f>
        <v>35</v>
      </c>
      <c r="Q2037" s="1">
        <f t="shared" si="251"/>
        <v>92187</v>
      </c>
      <c r="R2037" s="1">
        <f t="shared" si="252"/>
        <v>7114</v>
      </c>
      <c r="S2037" s="1">
        <f t="shared" si="253"/>
        <v>4497</v>
      </c>
      <c r="T2037" s="1">
        <v>17000</v>
      </c>
      <c r="U2037" s="1">
        <v>0</v>
      </c>
      <c r="V2037" s="1">
        <v>2000000</v>
      </c>
    </row>
    <row r="2038" spans="1:22" x14ac:dyDescent="0.25">
      <c r="A2038" s="1">
        <f t="shared" si="250"/>
        <v>71352</v>
      </c>
      <c r="B2038" s="1">
        <v>7</v>
      </c>
      <c r="C2038" s="1" t="s">
        <v>179</v>
      </c>
      <c r="D2038" s="1">
        <v>10</v>
      </c>
      <c r="E2038" s="1" t="s">
        <v>228</v>
      </c>
      <c r="F2038" s="1">
        <v>18</v>
      </c>
      <c r="G2038" s="1">
        <v>3</v>
      </c>
      <c r="H2038" s="1">
        <v>3</v>
      </c>
      <c r="I2038" s="1">
        <v>40</v>
      </c>
      <c r="J2038" s="1">
        <v>35</v>
      </c>
      <c r="K2038" s="6">
        <f>ROUNDUP(K1120*最重要的表!$J$52,0)</f>
        <v>37674</v>
      </c>
      <c r="L2038" s="6">
        <f>ROUNDUP(L1120*最重要的表!$J$52,0)</f>
        <v>2883</v>
      </c>
      <c r="M2038" s="6">
        <f>ROUNDUP(M1120*最重要的表!$J$52,0)</f>
        <v>1802</v>
      </c>
      <c r="N2038" s="6">
        <f>ROUNDUP(N1120*最重要的表!$J$52,0)</f>
        <v>759</v>
      </c>
      <c r="O2038" s="6">
        <f>ROUNDUP(O1120*最重要的表!$J$52,0)</f>
        <v>58</v>
      </c>
      <c r="P2038" s="6">
        <f>ROUNDUP(P1120*最重要的表!$J$52,0)</f>
        <v>37</v>
      </c>
      <c r="Q2038" s="1">
        <f t="shared" si="251"/>
        <v>97635</v>
      </c>
      <c r="R2038" s="1">
        <f t="shared" si="252"/>
        <v>7465</v>
      </c>
      <c r="S2038" s="1">
        <f t="shared" si="253"/>
        <v>4725</v>
      </c>
      <c r="T2038" s="1">
        <v>18500</v>
      </c>
      <c r="U2038" s="1">
        <v>0</v>
      </c>
      <c r="V2038" s="1">
        <v>2300000</v>
      </c>
    </row>
    <row r="2039" spans="1:22" x14ac:dyDescent="0.25">
      <c r="A2039" s="1">
        <f t="shared" si="250"/>
        <v>71353</v>
      </c>
      <c r="B2039" s="1">
        <v>7</v>
      </c>
      <c r="C2039" s="1" t="s">
        <v>179</v>
      </c>
      <c r="D2039" s="1">
        <v>10</v>
      </c>
      <c r="E2039" s="1" t="s">
        <v>229</v>
      </c>
      <c r="F2039" s="1">
        <v>19</v>
      </c>
      <c r="G2039" s="1">
        <v>3</v>
      </c>
      <c r="H2039" s="1">
        <v>4</v>
      </c>
      <c r="I2039" s="1">
        <v>50</v>
      </c>
      <c r="J2039" s="1">
        <v>45</v>
      </c>
      <c r="K2039" s="6">
        <f>ROUNDUP(K1121*最重要的表!$J$52,0)</f>
        <v>39190</v>
      </c>
      <c r="L2039" s="6">
        <f>ROUNDUP(L1121*最重要的表!$J$52,0)</f>
        <v>2999</v>
      </c>
      <c r="M2039" s="6">
        <f>ROUNDUP(M1121*最重要的表!$J$52,0)</f>
        <v>1875</v>
      </c>
      <c r="N2039" s="6">
        <f>ROUNDUP(N1121*最重要的表!$J$52,0)</f>
        <v>792</v>
      </c>
      <c r="O2039" s="6">
        <f>ROUNDUP(O1121*最重要的表!$J$52,0)</f>
        <v>61</v>
      </c>
      <c r="P2039" s="6">
        <f>ROUNDUP(P1121*最重要的表!$J$52,0)</f>
        <v>38</v>
      </c>
      <c r="Q2039" s="1">
        <f t="shared" si="251"/>
        <v>101758</v>
      </c>
      <c r="R2039" s="1">
        <f t="shared" si="252"/>
        <v>7818</v>
      </c>
      <c r="S2039" s="1">
        <f t="shared" si="253"/>
        <v>4877</v>
      </c>
      <c r="T2039" s="1">
        <v>21000</v>
      </c>
      <c r="U2039" s="1">
        <v>0</v>
      </c>
      <c r="V2039" s="1">
        <v>2600000</v>
      </c>
    </row>
    <row r="2040" spans="1:22" x14ac:dyDescent="0.25">
      <c r="A2040" s="1">
        <f t="shared" si="250"/>
        <v>71354</v>
      </c>
      <c r="B2040" s="1">
        <v>7</v>
      </c>
      <c r="C2040" s="1" t="s">
        <v>179</v>
      </c>
      <c r="D2040" s="1">
        <v>10</v>
      </c>
      <c r="E2040" s="1" t="s">
        <v>230</v>
      </c>
      <c r="F2040" s="1">
        <v>20</v>
      </c>
      <c r="G2040" s="1">
        <v>4</v>
      </c>
      <c r="H2040" s="1">
        <v>0</v>
      </c>
      <c r="I2040" s="1">
        <v>50</v>
      </c>
      <c r="J2040" s="1">
        <v>45</v>
      </c>
      <c r="K2040" s="6">
        <f>ROUNDUP(K1122*最重要的表!$J$52,0)</f>
        <v>43125</v>
      </c>
      <c r="L2040" s="6">
        <f>ROUNDUP(L1122*最重要的表!$J$52,0)</f>
        <v>3300</v>
      </c>
      <c r="M2040" s="6">
        <f>ROUNDUP(M1122*最重要的表!$J$52,0)</f>
        <v>2063</v>
      </c>
      <c r="N2040" s="6">
        <f>ROUNDUP(N1122*最重要的表!$J$52,0)</f>
        <v>825</v>
      </c>
      <c r="O2040" s="6">
        <f>ROUNDUP(O1122*最重要的表!$J$52,0)</f>
        <v>63</v>
      </c>
      <c r="P2040" s="6">
        <f>ROUNDUP(P1122*最重要的表!$J$52,0)</f>
        <v>41</v>
      </c>
      <c r="Q2040" s="6">
        <f t="shared" si="251"/>
        <v>108300</v>
      </c>
      <c r="R2040" s="7">
        <f t="shared" si="252"/>
        <v>8277</v>
      </c>
      <c r="S2040" s="8">
        <f t="shared" si="253"/>
        <v>5302</v>
      </c>
      <c r="T2040" s="6">
        <v>23500</v>
      </c>
      <c r="U2040" s="7">
        <v>0</v>
      </c>
      <c r="V2040" s="8">
        <v>2900000</v>
      </c>
    </row>
    <row r="2041" spans="1:22" x14ac:dyDescent="0.25">
      <c r="A2041" s="1">
        <f t="shared" si="250"/>
        <v>71355</v>
      </c>
      <c r="B2041" s="1">
        <v>7</v>
      </c>
      <c r="C2041" s="1" t="s">
        <v>179</v>
      </c>
      <c r="D2041" s="1">
        <v>10</v>
      </c>
      <c r="E2041" s="1" t="s">
        <v>231</v>
      </c>
      <c r="F2041" s="1">
        <v>21</v>
      </c>
      <c r="G2041" s="1">
        <v>4</v>
      </c>
      <c r="H2041" s="1">
        <v>1</v>
      </c>
      <c r="I2041" s="1">
        <v>50</v>
      </c>
      <c r="J2041" s="1">
        <v>45</v>
      </c>
      <c r="K2041" s="6">
        <f>ROUNDUP(K1123*最重要的表!$J$52,0)</f>
        <v>45068</v>
      </c>
      <c r="L2041" s="6">
        <f>ROUNDUP(L1123*最重要的表!$J$52,0)</f>
        <v>3449</v>
      </c>
      <c r="M2041" s="6">
        <f>ROUNDUP(M1123*最重要的表!$J$52,0)</f>
        <v>2156</v>
      </c>
      <c r="N2041" s="6">
        <f>ROUNDUP(N1123*最重要的表!$J$52,0)</f>
        <v>874</v>
      </c>
      <c r="O2041" s="6">
        <f>ROUNDUP(O1123*最重要的表!$J$52,0)</f>
        <v>67</v>
      </c>
      <c r="P2041" s="6">
        <f>ROUNDUP(P1123*最重要的表!$J$52,0)</f>
        <v>43</v>
      </c>
      <c r="Q2041" s="1">
        <f t="shared" si="251"/>
        <v>114114</v>
      </c>
      <c r="R2041" s="1">
        <f t="shared" si="252"/>
        <v>8742</v>
      </c>
      <c r="S2041" s="1">
        <f t="shared" si="253"/>
        <v>5553</v>
      </c>
      <c r="T2041" s="1">
        <v>26000</v>
      </c>
      <c r="U2041" s="1">
        <v>0</v>
      </c>
      <c r="V2041" s="1">
        <v>3200000</v>
      </c>
    </row>
    <row r="2042" spans="1:22" x14ac:dyDescent="0.25">
      <c r="A2042" s="1">
        <f t="shared" si="250"/>
        <v>71361</v>
      </c>
      <c r="B2042" s="1">
        <v>7</v>
      </c>
      <c r="C2042" s="1" t="s">
        <v>179</v>
      </c>
      <c r="D2042" s="1">
        <v>10</v>
      </c>
      <c r="E2042" s="1" t="s">
        <v>232</v>
      </c>
      <c r="F2042" s="1">
        <v>22</v>
      </c>
      <c r="G2042" s="1">
        <v>4</v>
      </c>
      <c r="H2042" s="1">
        <v>2</v>
      </c>
      <c r="I2042" s="1">
        <v>50</v>
      </c>
      <c r="J2042" s="1">
        <v>45</v>
      </c>
      <c r="K2042" s="6">
        <f>ROUNDUP(K1124*最重要的表!$J$52,0)</f>
        <v>47011</v>
      </c>
      <c r="L2042" s="6">
        <f>ROUNDUP(L1124*最重要的表!$J$52,0)</f>
        <v>3598</v>
      </c>
      <c r="M2042" s="6">
        <f>ROUNDUP(M1124*最重要的表!$J$52,0)</f>
        <v>2250</v>
      </c>
      <c r="N2042" s="6">
        <f>ROUNDUP(N1124*最重要的表!$J$52,0)</f>
        <v>906</v>
      </c>
      <c r="O2042" s="6">
        <f>ROUNDUP(O1124*最重要的表!$J$52,0)</f>
        <v>70</v>
      </c>
      <c r="P2042" s="6">
        <f>ROUNDUP(P1124*最重要的表!$J$52,0)</f>
        <v>45</v>
      </c>
      <c r="Q2042" s="1">
        <f t="shared" si="251"/>
        <v>118585</v>
      </c>
      <c r="R2042" s="1">
        <f t="shared" si="252"/>
        <v>9128</v>
      </c>
      <c r="S2042" s="1">
        <f t="shared" si="253"/>
        <v>5805</v>
      </c>
      <c r="T2042" s="1">
        <v>28500</v>
      </c>
      <c r="U2042" s="1">
        <v>0</v>
      </c>
      <c r="V2042" s="1">
        <v>3600000</v>
      </c>
    </row>
    <row r="2043" spans="1:22" x14ac:dyDescent="0.25">
      <c r="A2043" s="1">
        <f t="shared" si="250"/>
        <v>71362</v>
      </c>
      <c r="B2043" s="1">
        <v>7</v>
      </c>
      <c r="C2043" s="1" t="s">
        <v>179</v>
      </c>
      <c r="D2043" s="1">
        <v>10</v>
      </c>
      <c r="E2043" s="1" t="s">
        <v>233</v>
      </c>
      <c r="F2043" s="1">
        <v>23</v>
      </c>
      <c r="G2043" s="1">
        <v>4</v>
      </c>
      <c r="H2043" s="1">
        <v>3</v>
      </c>
      <c r="I2043" s="1">
        <v>50</v>
      </c>
      <c r="J2043" s="1">
        <v>45</v>
      </c>
      <c r="K2043" s="6">
        <f>ROUNDUP(K1125*最重要的表!$J$52,0)</f>
        <v>48954</v>
      </c>
      <c r="L2043" s="6">
        <f>ROUNDUP(L1125*最重要的表!$J$52,0)</f>
        <v>3746</v>
      </c>
      <c r="M2043" s="6">
        <f>ROUNDUP(M1125*最重要的表!$J$52,0)</f>
        <v>2343</v>
      </c>
      <c r="N2043" s="6">
        <f>ROUNDUP(N1125*最重要的表!$J$52,0)</f>
        <v>956</v>
      </c>
      <c r="O2043" s="6">
        <f>ROUNDUP(O1125*最重要的表!$J$52,0)</f>
        <v>74</v>
      </c>
      <c r="P2043" s="6">
        <f>ROUNDUP(P1125*最重要的表!$J$52,0)</f>
        <v>47</v>
      </c>
      <c r="Q2043" s="1">
        <f t="shared" si="251"/>
        <v>124478</v>
      </c>
      <c r="R2043" s="1">
        <f t="shared" si="252"/>
        <v>9592</v>
      </c>
      <c r="S2043" s="1">
        <f t="shared" si="253"/>
        <v>6056</v>
      </c>
      <c r="T2043" s="1">
        <v>31000</v>
      </c>
      <c r="U2043" s="1">
        <v>0</v>
      </c>
      <c r="V2043" s="1">
        <v>4000000</v>
      </c>
    </row>
    <row r="2044" spans="1:22" x14ac:dyDescent="0.25">
      <c r="A2044" s="1">
        <f t="shared" si="250"/>
        <v>71363</v>
      </c>
      <c r="B2044" s="1">
        <v>7</v>
      </c>
      <c r="C2044" s="1" t="s">
        <v>179</v>
      </c>
      <c r="D2044" s="1">
        <v>10</v>
      </c>
      <c r="E2044" s="1" t="s">
        <v>234</v>
      </c>
      <c r="F2044" s="1">
        <v>24</v>
      </c>
      <c r="G2044" s="1">
        <v>4</v>
      </c>
      <c r="H2044" s="1">
        <v>4</v>
      </c>
      <c r="I2044" s="1">
        <v>60</v>
      </c>
      <c r="J2044" s="1">
        <v>55</v>
      </c>
      <c r="K2044" s="6">
        <f>ROUNDUP(K1126*最重要的表!$J$52,0)</f>
        <v>50897</v>
      </c>
      <c r="L2044" s="6">
        <f>ROUNDUP(L1126*最重要的表!$J$52,0)</f>
        <v>3895</v>
      </c>
      <c r="M2044" s="6">
        <f>ROUNDUP(M1126*最重要的表!$J$52,0)</f>
        <v>2435</v>
      </c>
      <c r="N2044" s="6">
        <f>ROUNDUP(N1126*最重要的表!$J$52,0)</f>
        <v>990</v>
      </c>
      <c r="O2044" s="6">
        <f>ROUNDUP(O1126*最重要的表!$J$52,0)</f>
        <v>76</v>
      </c>
      <c r="P2044" s="6">
        <f>ROUNDUP(P1126*最重要的表!$J$52,0)</f>
        <v>48</v>
      </c>
      <c r="Q2044" s="1">
        <f t="shared" si="251"/>
        <v>129107</v>
      </c>
      <c r="R2044" s="1">
        <f t="shared" si="252"/>
        <v>9899</v>
      </c>
      <c r="S2044" s="1">
        <f t="shared" si="253"/>
        <v>6227</v>
      </c>
      <c r="T2044" s="1">
        <v>33500</v>
      </c>
      <c r="U2044" s="1">
        <v>0</v>
      </c>
      <c r="V2044" s="1">
        <v>4400000</v>
      </c>
    </row>
    <row r="2045" spans="1:22" x14ac:dyDescent="0.25">
      <c r="A2045" s="1">
        <f t="shared" si="250"/>
        <v>71364</v>
      </c>
      <c r="B2045" s="1">
        <v>7</v>
      </c>
      <c r="C2045" s="1" t="s">
        <v>179</v>
      </c>
      <c r="D2045" s="1">
        <v>10</v>
      </c>
      <c r="E2045" s="1" t="s">
        <v>235</v>
      </c>
      <c r="F2045" s="1">
        <v>25</v>
      </c>
      <c r="G2045" s="1">
        <v>5</v>
      </c>
      <c r="H2045" s="1">
        <v>0</v>
      </c>
      <c r="I2045" s="1">
        <v>60</v>
      </c>
      <c r="J2045" s="1">
        <v>55</v>
      </c>
      <c r="K2045" s="6">
        <f>ROUNDUP(K1127*最重要的表!$J$52,0)</f>
        <v>56068</v>
      </c>
      <c r="L2045" s="6">
        <f>ROUNDUP(L1127*最重要的表!$J$52,0)</f>
        <v>4291</v>
      </c>
      <c r="M2045" s="6">
        <f>ROUNDUP(M1127*最重要的表!$J$52,0)</f>
        <v>2683</v>
      </c>
      <c r="N2045" s="6">
        <f>ROUNDUP(N1127*最重要的表!$J$52,0)</f>
        <v>1071</v>
      </c>
      <c r="O2045" s="6">
        <f>ROUNDUP(O1127*最重要的表!$J$52,0)</f>
        <v>82</v>
      </c>
      <c r="P2045" s="6">
        <f>ROUNDUP(P1127*最重要的表!$J$52,0)</f>
        <v>52</v>
      </c>
      <c r="Q2045" s="6">
        <f t="shared" si="251"/>
        <v>140677</v>
      </c>
      <c r="R2045" s="7">
        <f t="shared" si="252"/>
        <v>10769</v>
      </c>
      <c r="S2045" s="8">
        <f t="shared" si="253"/>
        <v>6791</v>
      </c>
      <c r="T2045" s="6">
        <v>36000</v>
      </c>
      <c r="U2045" s="7">
        <v>0</v>
      </c>
      <c r="V2045" s="8">
        <v>4800000</v>
      </c>
    </row>
    <row r="2046" spans="1:22" x14ac:dyDescent="0.25">
      <c r="A2046" s="1">
        <f t="shared" si="250"/>
        <v>71365</v>
      </c>
      <c r="B2046" s="1">
        <v>7</v>
      </c>
      <c r="C2046" s="1" t="s">
        <v>179</v>
      </c>
      <c r="D2046" s="1">
        <v>10</v>
      </c>
      <c r="E2046" s="1" t="s">
        <v>236</v>
      </c>
      <c r="F2046" s="1">
        <v>26</v>
      </c>
      <c r="G2046" s="1">
        <v>5</v>
      </c>
      <c r="H2046" s="1">
        <v>1</v>
      </c>
      <c r="I2046" s="1">
        <v>60</v>
      </c>
      <c r="J2046" s="1">
        <v>55</v>
      </c>
      <c r="K2046" s="6">
        <f>ROUNDUP(K1128*最重要的表!$J$52,0)</f>
        <v>58603</v>
      </c>
      <c r="L2046" s="6">
        <f>ROUNDUP(L1128*最重要的表!$J$52,0)</f>
        <v>4485</v>
      </c>
      <c r="M2046" s="6">
        <f>ROUNDUP(M1128*最重要的表!$J$52,0)</f>
        <v>2804</v>
      </c>
      <c r="N2046" s="6">
        <f>ROUNDUP(N1128*最重要的表!$J$52,0)</f>
        <v>1137</v>
      </c>
      <c r="O2046" s="6">
        <f>ROUNDUP(O1128*最重要的表!$J$52,0)</f>
        <v>87</v>
      </c>
      <c r="P2046" s="6">
        <f>ROUNDUP(P1128*最重要的表!$J$52,0)</f>
        <v>56</v>
      </c>
      <c r="Q2046" s="1">
        <f t="shared" si="251"/>
        <v>148426</v>
      </c>
      <c r="R2046" s="1">
        <f t="shared" si="252"/>
        <v>11358</v>
      </c>
      <c r="S2046" s="1">
        <f t="shared" si="253"/>
        <v>7228</v>
      </c>
      <c r="T2046" s="1">
        <v>39000</v>
      </c>
      <c r="U2046" s="1">
        <v>0</v>
      </c>
      <c r="V2046" s="1">
        <v>5200000</v>
      </c>
    </row>
    <row r="2047" spans="1:22" x14ac:dyDescent="0.25">
      <c r="A2047" s="1">
        <f t="shared" si="250"/>
        <v>71371</v>
      </c>
      <c r="B2047" s="1">
        <v>7</v>
      </c>
      <c r="C2047" s="1" t="s">
        <v>179</v>
      </c>
      <c r="D2047" s="1">
        <v>10</v>
      </c>
      <c r="E2047" s="1" t="s">
        <v>237</v>
      </c>
      <c r="F2047" s="1">
        <v>27</v>
      </c>
      <c r="G2047" s="1">
        <v>5</v>
      </c>
      <c r="H2047" s="1">
        <v>2</v>
      </c>
      <c r="I2047" s="1">
        <v>60</v>
      </c>
      <c r="J2047" s="1">
        <v>55</v>
      </c>
      <c r="K2047" s="6">
        <f>ROUNDUP(K1129*最重要的表!$J$52,0)</f>
        <v>61139</v>
      </c>
      <c r="L2047" s="6">
        <f>ROUNDUP(L1129*最重要的表!$J$52,0)</f>
        <v>4679</v>
      </c>
      <c r="M2047" s="6">
        <f>ROUNDUP(M1129*最重要的表!$J$52,0)</f>
        <v>2925</v>
      </c>
      <c r="N2047" s="6">
        <f>ROUNDUP(N1129*最重要的表!$J$52,0)</f>
        <v>1186</v>
      </c>
      <c r="O2047" s="6">
        <f>ROUNDUP(O1129*最重要的表!$J$52,0)</f>
        <v>91</v>
      </c>
      <c r="P2047" s="6">
        <f>ROUNDUP(P1129*最重要的表!$J$52,0)</f>
        <v>57</v>
      </c>
      <c r="Q2047" s="1">
        <f t="shared" si="251"/>
        <v>154833</v>
      </c>
      <c r="R2047" s="1">
        <f t="shared" si="252"/>
        <v>11868</v>
      </c>
      <c r="S2047" s="1">
        <f t="shared" si="253"/>
        <v>7428</v>
      </c>
      <c r="T2047" s="1">
        <v>42000</v>
      </c>
      <c r="U2047" s="1">
        <v>0</v>
      </c>
      <c r="V2047" s="1">
        <v>5600000</v>
      </c>
    </row>
    <row r="2048" spans="1:22" x14ac:dyDescent="0.25">
      <c r="A2048" s="1">
        <f t="shared" si="250"/>
        <v>71372</v>
      </c>
      <c r="B2048" s="1">
        <v>7</v>
      </c>
      <c r="C2048" s="1" t="s">
        <v>179</v>
      </c>
      <c r="D2048" s="1">
        <v>10</v>
      </c>
      <c r="E2048" s="1" t="s">
        <v>238</v>
      </c>
      <c r="F2048" s="1">
        <v>28</v>
      </c>
      <c r="G2048" s="1">
        <v>5</v>
      </c>
      <c r="H2048" s="1">
        <v>3</v>
      </c>
      <c r="I2048" s="1">
        <v>60</v>
      </c>
      <c r="J2048" s="1">
        <v>55</v>
      </c>
      <c r="K2048" s="6">
        <f>ROUNDUP(K1130*最重要的表!$J$52,0)</f>
        <v>63675</v>
      </c>
      <c r="L2048" s="6">
        <f>ROUNDUP(L1130*最重要的表!$J$52,0)</f>
        <v>4873</v>
      </c>
      <c r="M2048" s="6">
        <f>ROUNDUP(M1130*最重要的表!$J$52,0)</f>
        <v>3046</v>
      </c>
      <c r="N2048" s="6">
        <f>ROUNDUP(N1130*最重要的表!$J$52,0)</f>
        <v>1253</v>
      </c>
      <c r="O2048" s="6">
        <f>ROUNDUP(O1130*最重要的表!$J$52,0)</f>
        <v>96</v>
      </c>
      <c r="P2048" s="6">
        <f>ROUNDUP(P1130*最重要的表!$J$52,0)</f>
        <v>61</v>
      </c>
      <c r="Q2048" s="1">
        <f t="shared" si="251"/>
        <v>162662</v>
      </c>
      <c r="R2048" s="1">
        <f t="shared" si="252"/>
        <v>12457</v>
      </c>
      <c r="S2048" s="1">
        <f t="shared" si="253"/>
        <v>7865</v>
      </c>
      <c r="T2048" s="1">
        <v>45000</v>
      </c>
      <c r="U2048" s="1">
        <v>0</v>
      </c>
      <c r="V2048" s="1">
        <v>6000000</v>
      </c>
    </row>
    <row r="2049" spans="1:22" x14ac:dyDescent="0.25">
      <c r="A2049" s="1">
        <f t="shared" si="250"/>
        <v>71373</v>
      </c>
      <c r="B2049" s="1">
        <v>7</v>
      </c>
      <c r="C2049" s="1" t="s">
        <v>179</v>
      </c>
      <c r="D2049" s="1">
        <v>10</v>
      </c>
      <c r="E2049" s="1" t="s">
        <v>239</v>
      </c>
      <c r="F2049" s="1">
        <v>29</v>
      </c>
      <c r="G2049" s="1">
        <v>5</v>
      </c>
      <c r="H2049" s="1">
        <v>4</v>
      </c>
      <c r="I2049" s="1">
        <v>70</v>
      </c>
      <c r="J2049" s="1">
        <v>65</v>
      </c>
      <c r="K2049" s="6">
        <f>ROUNDUP(K1131*最重要的表!$J$52,0)</f>
        <v>66195</v>
      </c>
      <c r="L2049" s="6">
        <f>ROUNDUP(L1131*最重要的表!$J$52,0)</f>
        <v>5066</v>
      </c>
      <c r="M2049" s="6">
        <f>ROUNDUP(M1131*最重要的表!$J$52,0)</f>
        <v>3167</v>
      </c>
      <c r="N2049" s="6">
        <f>ROUNDUP(N1131*最重要的表!$J$52,0)</f>
        <v>1302</v>
      </c>
      <c r="O2049" s="6">
        <f>ROUNDUP(O1131*最重要的表!$J$52,0)</f>
        <v>100</v>
      </c>
      <c r="P2049" s="6">
        <f>ROUNDUP(P1131*最重要的表!$J$52,0)</f>
        <v>63</v>
      </c>
      <c r="Q2049" s="1">
        <f t="shared" si="251"/>
        <v>169053</v>
      </c>
      <c r="R2049" s="1">
        <f t="shared" si="252"/>
        <v>12966</v>
      </c>
      <c r="S2049" s="1">
        <f t="shared" si="253"/>
        <v>8144</v>
      </c>
      <c r="T2049" s="1">
        <v>48000</v>
      </c>
      <c r="U2049" s="1">
        <v>0</v>
      </c>
      <c r="V2049" s="1">
        <v>6400000</v>
      </c>
    </row>
    <row r="2050" spans="1:22" x14ac:dyDescent="0.25">
      <c r="A2050" s="1">
        <f t="shared" si="250"/>
        <v>71374</v>
      </c>
      <c r="B2050" s="1">
        <v>7</v>
      </c>
      <c r="C2050" s="1" t="s">
        <v>179</v>
      </c>
      <c r="D2050" s="1">
        <v>10</v>
      </c>
      <c r="E2050" s="1" t="s">
        <v>386</v>
      </c>
      <c r="F2050" s="1">
        <v>30</v>
      </c>
      <c r="G2050" s="1">
        <v>6</v>
      </c>
      <c r="H2050" s="1">
        <v>0</v>
      </c>
      <c r="I2050" s="1">
        <v>70</v>
      </c>
      <c r="J2050" s="1">
        <v>65</v>
      </c>
      <c r="K2050" s="6">
        <f>ROUNDUP(K1132*最重要的表!$J$52,0)</f>
        <v>72895</v>
      </c>
      <c r="L2050" s="6">
        <f>ROUNDUP(L1132*最重要的表!$J$52,0)</f>
        <v>5579</v>
      </c>
      <c r="M2050" s="6">
        <f>ROUNDUP(M1132*最重要的表!$J$52,0)</f>
        <v>3487</v>
      </c>
      <c r="N2050" s="6">
        <f>ROUNDUP(N1132*最重要的表!$J$52,0)</f>
        <v>1400</v>
      </c>
      <c r="O2050" s="6">
        <f>ROUNDUP(O1132*最重要的表!$J$52,0)</f>
        <v>108</v>
      </c>
      <c r="P2050" s="6">
        <f>ROUNDUP(P1132*最重要的表!$J$52,0)</f>
        <v>69</v>
      </c>
      <c r="Q2050" s="6">
        <f t="shared" si="251"/>
        <v>183495</v>
      </c>
      <c r="R2050" s="7">
        <f t="shared" si="252"/>
        <v>14111</v>
      </c>
      <c r="S2050" s="8">
        <f t="shared" si="253"/>
        <v>8938</v>
      </c>
      <c r="T2050" s="1">
        <v>51000</v>
      </c>
      <c r="U2050" s="1">
        <v>0</v>
      </c>
      <c r="V2050" s="8">
        <v>6800000</v>
      </c>
    </row>
    <row r="2051" spans="1:22" x14ac:dyDescent="0.25">
      <c r="A2051" s="1">
        <f t="shared" si="250"/>
        <v>71375</v>
      </c>
      <c r="B2051" s="1">
        <v>7</v>
      </c>
      <c r="C2051" s="1" t="s">
        <v>179</v>
      </c>
      <c r="D2051" s="1">
        <v>10</v>
      </c>
      <c r="E2051" s="1" t="s">
        <v>241</v>
      </c>
      <c r="F2051" s="1">
        <v>31</v>
      </c>
      <c r="G2051" s="1">
        <v>6</v>
      </c>
      <c r="H2051" s="1">
        <v>1</v>
      </c>
      <c r="I2051" s="1">
        <v>70</v>
      </c>
      <c r="J2051" s="1">
        <v>65</v>
      </c>
      <c r="K2051" s="6">
        <f>ROUNDUP(K1133*最重要的表!$J$52,0)</f>
        <v>76189</v>
      </c>
      <c r="L2051" s="6">
        <f>ROUNDUP(L1133*最重要的表!$J$52,0)</f>
        <v>5831</v>
      </c>
      <c r="M2051" s="6">
        <f>ROUNDUP(M1133*最重要的表!$J$52,0)</f>
        <v>3644</v>
      </c>
      <c r="N2051" s="6">
        <f>ROUNDUP(N1133*最重要的表!$J$52,0)</f>
        <v>1467</v>
      </c>
      <c r="O2051" s="6">
        <f>ROUNDUP(O1133*最重要的表!$J$52,0)</f>
        <v>113</v>
      </c>
      <c r="P2051" s="6">
        <f>ROUNDUP(P1133*最重要的表!$J$52,0)</f>
        <v>71</v>
      </c>
      <c r="Q2051" s="1">
        <f t="shared" si="251"/>
        <v>192082</v>
      </c>
      <c r="R2051" s="1">
        <f t="shared" si="252"/>
        <v>14758</v>
      </c>
      <c r="S2051" s="1">
        <f t="shared" si="253"/>
        <v>9253</v>
      </c>
      <c r="T2051" s="1">
        <v>54000</v>
      </c>
      <c r="U2051" s="1">
        <v>0</v>
      </c>
      <c r="V2051" s="1">
        <v>7200000</v>
      </c>
    </row>
    <row r="2052" spans="1:22" x14ac:dyDescent="0.25">
      <c r="A2052" s="1">
        <f t="shared" si="250"/>
        <v>71381</v>
      </c>
      <c r="B2052" s="1">
        <v>7</v>
      </c>
      <c r="C2052" s="1" t="s">
        <v>179</v>
      </c>
      <c r="D2052" s="1">
        <v>10</v>
      </c>
      <c r="E2052" s="1" t="s">
        <v>242</v>
      </c>
      <c r="F2052" s="1">
        <v>32</v>
      </c>
      <c r="G2052" s="1">
        <v>6</v>
      </c>
      <c r="H2052" s="1">
        <v>2</v>
      </c>
      <c r="I2052" s="1">
        <v>70</v>
      </c>
      <c r="J2052" s="1">
        <v>65</v>
      </c>
      <c r="K2052" s="6">
        <f>ROUNDUP(K1134*最重要的表!$J$52,0)</f>
        <v>79483</v>
      </c>
      <c r="L2052" s="6">
        <f>ROUNDUP(L1134*最重要的表!$J$52,0)</f>
        <v>6083</v>
      </c>
      <c r="M2052" s="6">
        <f>ROUNDUP(M1134*最重要的表!$J$52,0)</f>
        <v>3802</v>
      </c>
      <c r="N2052" s="6">
        <f>ROUNDUP(N1134*最重要的表!$J$52,0)</f>
        <v>1549</v>
      </c>
      <c r="O2052" s="6">
        <f>ROUNDUP(O1134*最重要的表!$J$52,0)</f>
        <v>119</v>
      </c>
      <c r="P2052" s="6">
        <f>ROUNDUP(P1134*最重要的表!$J$52,0)</f>
        <v>75</v>
      </c>
      <c r="Q2052" s="1">
        <f t="shared" si="251"/>
        <v>201854</v>
      </c>
      <c r="R2052" s="1">
        <f t="shared" si="252"/>
        <v>15484</v>
      </c>
      <c r="S2052" s="1">
        <f t="shared" si="253"/>
        <v>9727</v>
      </c>
      <c r="T2052" s="1">
        <v>57000</v>
      </c>
      <c r="U2052" s="1">
        <v>0</v>
      </c>
      <c r="V2052" s="1">
        <v>7600000</v>
      </c>
    </row>
    <row r="2053" spans="1:22" x14ac:dyDescent="0.25">
      <c r="A2053" s="1">
        <f t="shared" si="250"/>
        <v>71382</v>
      </c>
      <c r="B2053" s="1">
        <v>7</v>
      </c>
      <c r="C2053" s="1" t="s">
        <v>179</v>
      </c>
      <c r="D2053" s="1">
        <v>10</v>
      </c>
      <c r="E2053" s="1" t="s">
        <v>243</v>
      </c>
      <c r="F2053" s="1">
        <v>33</v>
      </c>
      <c r="G2053" s="1">
        <v>6</v>
      </c>
      <c r="H2053" s="1">
        <v>3</v>
      </c>
      <c r="I2053" s="1">
        <v>70</v>
      </c>
      <c r="J2053" s="1">
        <v>65</v>
      </c>
      <c r="K2053" s="6">
        <f>ROUNDUP(K1135*最重要的表!$J$52,0)</f>
        <v>82775</v>
      </c>
      <c r="L2053" s="6">
        <f>ROUNDUP(L1135*最重要的表!$J$52,0)</f>
        <v>6335</v>
      </c>
      <c r="M2053" s="6">
        <f>ROUNDUP(M1135*最重要的表!$J$52,0)</f>
        <v>3959</v>
      </c>
      <c r="N2053" s="6">
        <f>ROUNDUP(N1135*最重要的表!$J$52,0)</f>
        <v>1615</v>
      </c>
      <c r="O2053" s="6">
        <f>ROUNDUP(O1135*最重要的表!$J$52,0)</f>
        <v>124</v>
      </c>
      <c r="P2053" s="6">
        <f>ROUNDUP(P1135*最重要的表!$J$52,0)</f>
        <v>79</v>
      </c>
      <c r="Q2053" s="1">
        <f t="shared" si="251"/>
        <v>210360</v>
      </c>
      <c r="R2053" s="1">
        <f t="shared" si="252"/>
        <v>16131</v>
      </c>
      <c r="S2053" s="1">
        <f t="shared" si="253"/>
        <v>10200</v>
      </c>
      <c r="T2053" s="1">
        <v>60000</v>
      </c>
      <c r="U2053" s="1">
        <v>0</v>
      </c>
      <c r="V2053" s="1">
        <v>8000000</v>
      </c>
    </row>
    <row r="2054" spans="1:22" x14ac:dyDescent="0.25">
      <c r="A2054" s="1">
        <f t="shared" si="250"/>
        <v>71383</v>
      </c>
      <c r="B2054" s="1">
        <v>7</v>
      </c>
      <c r="C2054" s="1" t="s">
        <v>179</v>
      </c>
      <c r="D2054" s="1">
        <v>10</v>
      </c>
      <c r="E2054" s="1" t="s">
        <v>244</v>
      </c>
      <c r="F2054" s="1">
        <v>34</v>
      </c>
      <c r="G2054" s="1">
        <v>6</v>
      </c>
      <c r="H2054" s="1">
        <v>4</v>
      </c>
      <c r="I2054" s="1">
        <v>80</v>
      </c>
      <c r="J2054" s="1">
        <v>75</v>
      </c>
      <c r="K2054" s="6">
        <f>ROUNDUP(K1136*最重要的表!$J$52,0)</f>
        <v>86069</v>
      </c>
      <c r="L2054" s="6">
        <f>ROUNDUP(L1136*最重要的表!$J$52,0)</f>
        <v>6587</v>
      </c>
      <c r="M2054" s="6">
        <f>ROUNDUP(M1136*最重要的表!$J$52,0)</f>
        <v>4117</v>
      </c>
      <c r="N2054" s="6">
        <f>ROUNDUP(N1136*最重要的表!$J$52,0)</f>
        <v>1680</v>
      </c>
      <c r="O2054" s="6">
        <f>ROUNDUP(O1136*最重要的表!$J$52,0)</f>
        <v>129</v>
      </c>
      <c r="P2054" s="6">
        <f>ROUNDUP(P1136*最重要的表!$J$52,0)</f>
        <v>81</v>
      </c>
      <c r="Q2054" s="1">
        <f t="shared" si="251"/>
        <v>218789</v>
      </c>
      <c r="R2054" s="1">
        <f t="shared" si="252"/>
        <v>16778</v>
      </c>
      <c r="S2054" s="1">
        <f t="shared" si="253"/>
        <v>10516</v>
      </c>
      <c r="T2054" s="1">
        <v>61000</v>
      </c>
      <c r="U2054" s="1">
        <v>0</v>
      </c>
      <c r="V2054" s="1">
        <v>8100000</v>
      </c>
    </row>
    <row r="2055" spans="1:22" x14ac:dyDescent="0.25">
      <c r="A2055" s="1">
        <f t="shared" si="250"/>
        <v>71384</v>
      </c>
      <c r="B2055" s="1">
        <v>7</v>
      </c>
      <c r="C2055" s="1" t="s">
        <v>179</v>
      </c>
      <c r="D2055" s="1">
        <v>10</v>
      </c>
      <c r="E2055" s="1" t="s">
        <v>245</v>
      </c>
      <c r="F2055" s="1">
        <v>35</v>
      </c>
      <c r="G2055" s="1">
        <v>7</v>
      </c>
      <c r="H2055" s="1">
        <v>0</v>
      </c>
      <c r="I2055" s="1">
        <v>80</v>
      </c>
      <c r="J2055" s="1">
        <v>75</v>
      </c>
      <c r="K2055" s="6">
        <f>ROUNDUP(K1137*最重要的表!$J$52,0)</f>
        <v>94779</v>
      </c>
      <c r="L2055" s="6">
        <f>ROUNDUP(L1137*最重要的表!$J$52,0)</f>
        <v>7253</v>
      </c>
      <c r="M2055" s="6">
        <f>ROUNDUP(M1137*最重要的表!$J$52,0)</f>
        <v>4534</v>
      </c>
      <c r="N2055" s="6">
        <f>ROUNDUP(N1137*最重要的表!$J$52,0)</f>
        <v>1829</v>
      </c>
      <c r="O2055" s="6">
        <f>ROUNDUP(O1137*最重要的表!$J$52,0)</f>
        <v>140</v>
      </c>
      <c r="P2055" s="6">
        <f>ROUNDUP(P1137*最重要的表!$J$52,0)</f>
        <v>89</v>
      </c>
      <c r="Q2055" s="6">
        <f t="shared" si="251"/>
        <v>239270</v>
      </c>
      <c r="R2055" s="7">
        <f t="shared" si="252"/>
        <v>18313</v>
      </c>
      <c r="S2055" s="8">
        <f t="shared" si="253"/>
        <v>11565</v>
      </c>
      <c r="T2055" s="1">
        <v>62000</v>
      </c>
      <c r="U2055" s="1">
        <v>0</v>
      </c>
      <c r="V2055" s="1">
        <v>8200000</v>
      </c>
    </row>
    <row r="2056" spans="1:22" x14ac:dyDescent="0.25">
      <c r="A2056" s="1">
        <f t="shared" si="250"/>
        <v>71385</v>
      </c>
      <c r="B2056" s="1">
        <v>7</v>
      </c>
      <c r="C2056" s="1" t="s">
        <v>179</v>
      </c>
      <c r="D2056" s="1">
        <v>10</v>
      </c>
      <c r="E2056" s="1" t="s">
        <v>246</v>
      </c>
      <c r="F2056" s="1">
        <v>36</v>
      </c>
      <c r="G2056" s="1">
        <v>7</v>
      </c>
      <c r="H2056" s="1">
        <v>1</v>
      </c>
      <c r="I2056" s="1">
        <v>80</v>
      </c>
      <c r="J2056" s="1">
        <v>75</v>
      </c>
      <c r="K2056" s="6">
        <f>ROUNDUP(K1138*最重要的表!$J$52,0)</f>
        <v>99044</v>
      </c>
      <c r="L2056" s="6">
        <f>ROUNDUP(L1138*最重要的表!$J$52,0)</f>
        <v>7579</v>
      </c>
      <c r="M2056" s="6">
        <f>ROUNDUP(M1138*最重要的表!$J$52,0)</f>
        <v>4738</v>
      </c>
      <c r="N2056" s="6">
        <f>ROUNDUP(N1138*最重要的表!$J$52,0)</f>
        <v>1911</v>
      </c>
      <c r="O2056" s="6">
        <f>ROUNDUP(O1138*最重要的表!$J$52,0)</f>
        <v>147</v>
      </c>
      <c r="P2056" s="6">
        <f>ROUNDUP(P1138*最重要的表!$J$52,0)</f>
        <v>92</v>
      </c>
      <c r="Q2056" s="1">
        <f t="shared" si="251"/>
        <v>250013</v>
      </c>
      <c r="R2056" s="1">
        <f t="shared" si="252"/>
        <v>19192</v>
      </c>
      <c r="S2056" s="1">
        <f t="shared" si="253"/>
        <v>12006</v>
      </c>
      <c r="T2056" s="1">
        <v>63000</v>
      </c>
      <c r="U2056" s="1">
        <v>0</v>
      </c>
      <c r="V2056" s="1">
        <v>8300000</v>
      </c>
    </row>
    <row r="2057" spans="1:22" x14ac:dyDescent="0.25">
      <c r="A2057" s="1">
        <f t="shared" si="250"/>
        <v>71391</v>
      </c>
      <c r="B2057" s="1">
        <v>7</v>
      </c>
      <c r="C2057" s="1" t="s">
        <v>179</v>
      </c>
      <c r="D2057" s="1">
        <v>10</v>
      </c>
      <c r="E2057" s="1" t="s">
        <v>247</v>
      </c>
      <c r="F2057" s="1">
        <v>37</v>
      </c>
      <c r="G2057" s="1">
        <v>7</v>
      </c>
      <c r="H2057" s="1">
        <v>2</v>
      </c>
      <c r="I2057" s="1">
        <v>80</v>
      </c>
      <c r="J2057" s="1">
        <v>75</v>
      </c>
      <c r="K2057" s="6">
        <f>ROUNDUP(K1139*最重要的表!$J$52,0)</f>
        <v>103324</v>
      </c>
      <c r="L2057" s="6">
        <f>ROUNDUP(L1139*最重要的表!$J$52,0)</f>
        <v>7907</v>
      </c>
      <c r="M2057" s="6">
        <f>ROUNDUP(M1139*最重要的表!$J$52,0)</f>
        <v>4942</v>
      </c>
      <c r="N2057" s="6">
        <f>ROUNDUP(N1139*最重要的表!$J$52,0)</f>
        <v>1994</v>
      </c>
      <c r="O2057" s="6">
        <f>ROUNDUP(O1139*最重要的表!$J$52,0)</f>
        <v>153</v>
      </c>
      <c r="P2057" s="6">
        <f>ROUNDUP(P1139*最重要的表!$J$52,0)</f>
        <v>96</v>
      </c>
      <c r="Q2057" s="1">
        <f t="shared" si="251"/>
        <v>260850</v>
      </c>
      <c r="R2057" s="1">
        <f t="shared" si="252"/>
        <v>19994</v>
      </c>
      <c r="S2057" s="1">
        <f t="shared" si="253"/>
        <v>12526</v>
      </c>
      <c r="T2057" s="1">
        <v>64000</v>
      </c>
      <c r="U2057" s="1">
        <v>0</v>
      </c>
      <c r="V2057" s="1">
        <v>8400000</v>
      </c>
    </row>
    <row r="2058" spans="1:22" x14ac:dyDescent="0.25">
      <c r="A2058" s="1">
        <f t="shared" si="250"/>
        <v>71392</v>
      </c>
      <c r="B2058" s="1">
        <v>7</v>
      </c>
      <c r="C2058" s="1" t="s">
        <v>179</v>
      </c>
      <c r="D2058" s="1">
        <v>10</v>
      </c>
      <c r="E2058" s="1" t="s">
        <v>248</v>
      </c>
      <c r="F2058" s="1">
        <v>38</v>
      </c>
      <c r="G2058" s="1">
        <v>7</v>
      </c>
      <c r="H2058" s="1">
        <v>3</v>
      </c>
      <c r="I2058" s="1">
        <v>80</v>
      </c>
      <c r="J2058" s="1">
        <v>75</v>
      </c>
      <c r="K2058" s="6">
        <f>ROUNDUP(K1140*最重要的表!$J$52,0)</f>
        <v>107606</v>
      </c>
      <c r="L2058" s="6">
        <f>ROUNDUP(L1140*最重要的表!$J$52,0)</f>
        <v>8235</v>
      </c>
      <c r="M2058" s="6">
        <f>ROUNDUP(M1140*最重要的表!$J$52,0)</f>
        <v>5148</v>
      </c>
      <c r="N2058" s="6">
        <f>ROUNDUP(N1140*最重要的表!$J$52,0)</f>
        <v>2076</v>
      </c>
      <c r="O2058" s="6">
        <f>ROUNDUP(O1140*最重要的表!$J$52,0)</f>
        <v>159</v>
      </c>
      <c r="P2058" s="6">
        <f>ROUNDUP(P1140*最重要的表!$J$52,0)</f>
        <v>100</v>
      </c>
      <c r="Q2058" s="1">
        <f t="shared" si="251"/>
        <v>271610</v>
      </c>
      <c r="R2058" s="1">
        <f t="shared" si="252"/>
        <v>20796</v>
      </c>
      <c r="S2058" s="1">
        <f t="shared" si="253"/>
        <v>13048</v>
      </c>
      <c r="T2058" s="1">
        <v>65000</v>
      </c>
      <c r="U2058" s="1">
        <v>0</v>
      </c>
      <c r="V2058" s="1">
        <v>8500000</v>
      </c>
    </row>
    <row r="2059" spans="1:22" x14ac:dyDescent="0.25">
      <c r="A2059" s="1">
        <f t="shared" si="250"/>
        <v>71393</v>
      </c>
      <c r="B2059" s="1">
        <v>7</v>
      </c>
      <c r="C2059" s="1" t="s">
        <v>179</v>
      </c>
      <c r="D2059" s="1">
        <v>10</v>
      </c>
      <c r="E2059" s="1" t="s">
        <v>249</v>
      </c>
      <c r="F2059" s="1">
        <v>39</v>
      </c>
      <c r="G2059" s="1">
        <v>7</v>
      </c>
      <c r="H2059" s="1">
        <v>4</v>
      </c>
      <c r="I2059" s="1">
        <v>84</v>
      </c>
      <c r="J2059" s="1">
        <v>80</v>
      </c>
      <c r="K2059" s="6">
        <f>ROUNDUP(K1141*最重要的表!$J$52,0)</f>
        <v>111871</v>
      </c>
      <c r="L2059" s="6">
        <f>ROUNDUP(L1141*最重要的表!$J$52,0)</f>
        <v>8561</v>
      </c>
      <c r="M2059" s="6">
        <f>ROUNDUP(M1141*最重要的表!$J$52,0)</f>
        <v>5352</v>
      </c>
      <c r="N2059" s="6">
        <f>ROUNDUP(N1141*最重要的表!$J$52,0)</f>
        <v>2158</v>
      </c>
      <c r="O2059" s="6">
        <f>ROUNDUP(O1141*最重要的表!$J$52,0)</f>
        <v>166</v>
      </c>
      <c r="P2059" s="6">
        <f>ROUNDUP(P1141*最重要的表!$J$52,0)</f>
        <v>104</v>
      </c>
      <c r="Q2059" s="1">
        <f t="shared" si="251"/>
        <v>282353</v>
      </c>
      <c r="R2059" s="1">
        <f t="shared" si="252"/>
        <v>21675</v>
      </c>
      <c r="S2059" s="1">
        <f t="shared" si="253"/>
        <v>13568</v>
      </c>
      <c r="T2059" s="1">
        <v>66000</v>
      </c>
      <c r="U2059" s="1">
        <v>0</v>
      </c>
      <c r="V2059" s="1">
        <v>8600000</v>
      </c>
    </row>
    <row r="2060" spans="1:22" x14ac:dyDescent="0.25">
      <c r="A2060" s="1">
        <f t="shared" si="250"/>
        <v>71394</v>
      </c>
      <c r="B2060" s="1">
        <v>7</v>
      </c>
      <c r="C2060" s="1" t="s">
        <v>179</v>
      </c>
      <c r="D2060" s="1">
        <v>10</v>
      </c>
      <c r="E2060" s="1" t="s">
        <v>250</v>
      </c>
      <c r="F2060" s="1">
        <v>40</v>
      </c>
      <c r="G2060" s="1">
        <v>8</v>
      </c>
      <c r="H2060" s="1">
        <v>0</v>
      </c>
      <c r="I2060" s="1">
        <v>84</v>
      </c>
      <c r="J2060" s="1">
        <v>80</v>
      </c>
      <c r="K2060" s="6">
        <f>ROUNDUP(K1142*最重要的表!$J$52,0)</f>
        <v>123200</v>
      </c>
      <c r="L2060" s="6">
        <f>ROUNDUP(L1142*最重要的表!$J$52,0)</f>
        <v>9428</v>
      </c>
      <c r="M2060" s="6">
        <f>ROUNDUP(M1142*最重要的表!$J$52,0)</f>
        <v>5894</v>
      </c>
      <c r="N2060" s="6">
        <f>ROUNDUP(N1142*最重要的表!$J$52,0)</f>
        <v>2372</v>
      </c>
      <c r="O2060" s="6">
        <f>ROUNDUP(O1142*最重要的表!$J$52,0)</f>
        <v>182</v>
      </c>
      <c r="P2060" s="6">
        <f>ROUNDUP(P1142*最重要的表!$J$52,0)</f>
        <v>114</v>
      </c>
      <c r="Q2060" s="6">
        <f t="shared" si="251"/>
        <v>310588</v>
      </c>
      <c r="R2060" s="7">
        <f t="shared" si="252"/>
        <v>23806</v>
      </c>
      <c r="S2060" s="8">
        <f t="shared" si="253"/>
        <v>14900</v>
      </c>
      <c r="T2060" s="1">
        <v>67000</v>
      </c>
      <c r="U2060" s="1">
        <v>0</v>
      </c>
      <c r="V2060" s="1">
        <v>8700000</v>
      </c>
    </row>
    <row r="2061" spans="1:22" x14ac:dyDescent="0.25">
      <c r="A2061" s="1">
        <f t="shared" si="250"/>
        <v>71395</v>
      </c>
      <c r="B2061" s="1">
        <v>7</v>
      </c>
      <c r="C2061" s="1" t="s">
        <v>179</v>
      </c>
      <c r="D2061" s="1">
        <v>10</v>
      </c>
      <c r="E2061" s="1" t="s">
        <v>251</v>
      </c>
      <c r="F2061" s="1">
        <v>41</v>
      </c>
      <c r="G2061" s="1">
        <v>8</v>
      </c>
      <c r="H2061" s="1">
        <v>1</v>
      </c>
      <c r="I2061" s="1">
        <v>84</v>
      </c>
      <c r="J2061" s="1">
        <v>80</v>
      </c>
      <c r="K2061" s="6">
        <f>ROUNDUP(K1143*最重要的表!$J$52,0)</f>
        <v>128765</v>
      </c>
      <c r="L2061" s="6">
        <f>ROUNDUP(L1143*最重要的表!$J$52,0)</f>
        <v>9854</v>
      </c>
      <c r="M2061" s="6">
        <f>ROUNDUP(M1143*最重要的表!$J$52,0)</f>
        <v>6159</v>
      </c>
      <c r="N2061" s="6">
        <f>ROUNDUP(N1143*最重要的表!$J$52,0)</f>
        <v>2488</v>
      </c>
      <c r="O2061" s="6">
        <f>ROUNDUP(O1143*最重要的表!$J$52,0)</f>
        <v>191</v>
      </c>
      <c r="P2061" s="6">
        <f>ROUNDUP(P1143*最重要的表!$J$52,0)</f>
        <v>120</v>
      </c>
      <c r="Q2061" s="1">
        <f t="shared" si="251"/>
        <v>325317</v>
      </c>
      <c r="R2061" s="1">
        <f t="shared" si="252"/>
        <v>24943</v>
      </c>
      <c r="S2061" s="1">
        <f t="shared" si="253"/>
        <v>15639</v>
      </c>
      <c r="T2061" s="1">
        <v>68000</v>
      </c>
      <c r="U2061" s="1">
        <v>0</v>
      </c>
      <c r="V2061" s="1">
        <v>8800000</v>
      </c>
    </row>
    <row r="2062" spans="1:22" x14ac:dyDescent="0.25">
      <c r="A2062" s="1">
        <f t="shared" si="250"/>
        <v>71401</v>
      </c>
      <c r="B2062" s="1">
        <v>7</v>
      </c>
      <c r="C2062" s="1" t="s">
        <v>179</v>
      </c>
      <c r="D2062" s="1">
        <v>10</v>
      </c>
      <c r="E2062" s="1" t="s">
        <v>252</v>
      </c>
      <c r="F2062" s="1">
        <v>42</v>
      </c>
      <c r="G2062" s="1">
        <v>8</v>
      </c>
      <c r="H2062" s="1">
        <v>2</v>
      </c>
      <c r="I2062" s="1">
        <v>84</v>
      </c>
      <c r="J2062" s="1">
        <v>80</v>
      </c>
      <c r="K2062" s="6">
        <f>ROUNDUP(K1144*最重要的表!$J$52,0)</f>
        <v>134314</v>
      </c>
      <c r="L2062" s="6">
        <f>ROUNDUP(L1144*最重要的表!$J$52,0)</f>
        <v>10278</v>
      </c>
      <c r="M2062" s="6">
        <f>ROUNDUP(M1144*最重要的表!$J$52,0)</f>
        <v>6425</v>
      </c>
      <c r="N2062" s="6">
        <f>ROUNDUP(N1144*最重要的表!$J$52,0)</f>
        <v>2602</v>
      </c>
      <c r="O2062" s="6">
        <f>ROUNDUP(O1144*最重要的表!$J$52,0)</f>
        <v>200</v>
      </c>
      <c r="P2062" s="6">
        <f>ROUNDUP(P1144*最重要的表!$J$52,0)</f>
        <v>125</v>
      </c>
      <c r="Q2062" s="1">
        <f t="shared" si="251"/>
        <v>339872</v>
      </c>
      <c r="R2062" s="1">
        <f t="shared" si="252"/>
        <v>26078</v>
      </c>
      <c r="S2062" s="1">
        <f t="shared" si="253"/>
        <v>16300</v>
      </c>
      <c r="T2062" s="1">
        <v>69000</v>
      </c>
      <c r="U2062" s="1">
        <v>0</v>
      </c>
      <c r="V2062" s="1">
        <v>8900000</v>
      </c>
    </row>
    <row r="2063" spans="1:22" x14ac:dyDescent="0.25">
      <c r="A2063" s="1">
        <f t="shared" si="250"/>
        <v>71402</v>
      </c>
      <c r="B2063" s="1">
        <v>7</v>
      </c>
      <c r="C2063" s="1" t="s">
        <v>179</v>
      </c>
      <c r="D2063" s="1">
        <v>10</v>
      </c>
      <c r="E2063" s="1" t="s">
        <v>253</v>
      </c>
      <c r="F2063" s="1">
        <v>43</v>
      </c>
      <c r="G2063" s="1">
        <v>8</v>
      </c>
      <c r="H2063" s="1">
        <v>3</v>
      </c>
      <c r="I2063" s="1">
        <v>84</v>
      </c>
      <c r="J2063" s="1">
        <v>80</v>
      </c>
      <c r="K2063" s="6">
        <f>ROUNDUP(K1145*最重要的表!$J$52,0)</f>
        <v>139879</v>
      </c>
      <c r="L2063" s="6">
        <f>ROUNDUP(L1145*最重要的表!$J$52,0)</f>
        <v>10704</v>
      </c>
      <c r="M2063" s="6">
        <f>ROUNDUP(M1145*最重要的表!$J$52,0)</f>
        <v>6691</v>
      </c>
      <c r="N2063" s="6">
        <f>ROUNDUP(N1145*最重要的表!$J$52,0)</f>
        <v>2718</v>
      </c>
      <c r="O2063" s="6">
        <f>ROUNDUP(O1145*最重要的表!$J$52,0)</f>
        <v>208</v>
      </c>
      <c r="P2063" s="6">
        <f>ROUNDUP(P1145*最重要的表!$J$52,0)</f>
        <v>132</v>
      </c>
      <c r="Q2063" s="1">
        <f t="shared" si="251"/>
        <v>354601</v>
      </c>
      <c r="R2063" s="1">
        <f t="shared" si="252"/>
        <v>27136</v>
      </c>
      <c r="S2063" s="1">
        <f t="shared" si="253"/>
        <v>17119</v>
      </c>
      <c r="T2063" s="1">
        <v>70000</v>
      </c>
      <c r="U2063" s="1">
        <v>0</v>
      </c>
      <c r="V2063" s="1">
        <v>9000000</v>
      </c>
    </row>
    <row r="2064" spans="1:22" x14ac:dyDescent="0.25">
      <c r="A2064" s="1">
        <f t="shared" si="250"/>
        <v>71403</v>
      </c>
      <c r="B2064" s="1">
        <v>7</v>
      </c>
      <c r="C2064" s="1" t="s">
        <v>179</v>
      </c>
      <c r="D2064" s="1">
        <v>10</v>
      </c>
      <c r="E2064" s="1" t="s">
        <v>254</v>
      </c>
      <c r="F2064" s="1">
        <v>44</v>
      </c>
      <c r="G2064" s="1">
        <v>8</v>
      </c>
      <c r="H2064" s="1">
        <v>4</v>
      </c>
      <c r="I2064" s="1">
        <v>87</v>
      </c>
      <c r="J2064" s="1">
        <v>85</v>
      </c>
      <c r="K2064" s="6">
        <f>ROUNDUP(K1146*最重要的表!$J$52,0)</f>
        <v>145428</v>
      </c>
      <c r="L2064" s="6">
        <f>ROUNDUP(L1146*最重要的表!$J$52,0)</f>
        <v>11129</v>
      </c>
      <c r="M2064" s="6">
        <f>ROUNDUP(M1146*最重要的表!$J$52,0)</f>
        <v>6956</v>
      </c>
      <c r="N2064" s="6">
        <f>ROUNDUP(N1146*最重要的表!$J$52,0)</f>
        <v>2817</v>
      </c>
      <c r="O2064" s="6">
        <f>ROUNDUP(O1146*最重要的表!$J$52,0)</f>
        <v>216</v>
      </c>
      <c r="P2064" s="6">
        <f>ROUNDUP(P1146*最重要的表!$J$52,0)</f>
        <v>135</v>
      </c>
      <c r="Q2064" s="1">
        <f t="shared" si="251"/>
        <v>367971</v>
      </c>
      <c r="R2064" s="1">
        <f t="shared" si="252"/>
        <v>28193</v>
      </c>
      <c r="S2064" s="1">
        <f t="shared" si="253"/>
        <v>17621</v>
      </c>
      <c r="T2064" s="1">
        <v>71000</v>
      </c>
      <c r="U2064" s="1">
        <v>0</v>
      </c>
      <c r="V2064" s="1">
        <v>9100000</v>
      </c>
    </row>
    <row r="2065" spans="1:22" x14ac:dyDescent="0.25">
      <c r="A2065" s="1">
        <f t="shared" ref="A2065:A2128" si="254">A2060+10</f>
        <v>71404</v>
      </c>
      <c r="B2065" s="1">
        <v>7</v>
      </c>
      <c r="C2065" s="1" t="s">
        <v>179</v>
      </c>
      <c r="D2065" s="1">
        <v>10</v>
      </c>
      <c r="E2065" s="1" t="s">
        <v>255</v>
      </c>
      <c r="F2065" s="1">
        <v>45</v>
      </c>
      <c r="G2065" s="1">
        <v>9</v>
      </c>
      <c r="H2065" s="1">
        <v>0</v>
      </c>
      <c r="I2065" s="1">
        <v>87</v>
      </c>
      <c r="J2065" s="1">
        <v>85</v>
      </c>
      <c r="K2065" s="6">
        <f>ROUNDUP(K1147*最重要的表!$J$52,0)</f>
        <v>160165</v>
      </c>
      <c r="L2065" s="6">
        <f>ROUNDUP(L1147*最重要的表!$J$52,0)</f>
        <v>12257</v>
      </c>
      <c r="M2065" s="6">
        <f>ROUNDUP(M1147*最重要的表!$J$52,0)</f>
        <v>7661</v>
      </c>
      <c r="N2065" s="6">
        <f>ROUNDUP(N1147*最重要的表!$J$52,0)</f>
        <v>3096</v>
      </c>
      <c r="O2065" s="6">
        <f>ROUNDUP(O1147*最重要的表!$J$52,0)</f>
        <v>237</v>
      </c>
      <c r="P2065" s="6">
        <f>ROUNDUP(P1147*最重要的表!$J$52,0)</f>
        <v>149</v>
      </c>
      <c r="Q2065" s="6">
        <f t="shared" si="251"/>
        <v>404749</v>
      </c>
      <c r="R2065" s="7">
        <f t="shared" si="252"/>
        <v>30980</v>
      </c>
      <c r="S2065" s="8">
        <f t="shared" si="253"/>
        <v>19432</v>
      </c>
      <c r="T2065" s="1">
        <v>72000</v>
      </c>
      <c r="U2065" s="1">
        <v>0</v>
      </c>
      <c r="V2065" s="1">
        <v>9200000</v>
      </c>
    </row>
    <row r="2066" spans="1:22" x14ac:dyDescent="0.25">
      <c r="A2066" s="1">
        <f t="shared" si="254"/>
        <v>71405</v>
      </c>
      <c r="B2066" s="1">
        <v>7</v>
      </c>
      <c r="C2066" s="1" t="s">
        <v>179</v>
      </c>
      <c r="D2066" s="1">
        <v>10</v>
      </c>
      <c r="E2066" s="1" t="s">
        <v>256</v>
      </c>
      <c r="F2066" s="1">
        <v>46</v>
      </c>
      <c r="G2066" s="1">
        <v>9</v>
      </c>
      <c r="H2066" s="1">
        <v>1</v>
      </c>
      <c r="I2066" s="1">
        <v>87</v>
      </c>
      <c r="J2066" s="1">
        <v>85</v>
      </c>
      <c r="K2066" s="6">
        <f>ROUNDUP(K1148*最重要的表!$J$52,0)</f>
        <v>167394</v>
      </c>
      <c r="L2066" s="6">
        <f>ROUNDUP(L1148*最重要的表!$J$52,0)</f>
        <v>12810</v>
      </c>
      <c r="M2066" s="6">
        <f>ROUNDUP(M1148*最重要的表!$J$52,0)</f>
        <v>8007</v>
      </c>
      <c r="N2066" s="6">
        <f>ROUNDUP(N1148*最重要的表!$J$52,0)</f>
        <v>3229</v>
      </c>
      <c r="O2066" s="6">
        <f>ROUNDUP(O1148*最重要的表!$J$52,0)</f>
        <v>247</v>
      </c>
      <c r="P2066" s="6">
        <f>ROUNDUP(P1148*最重要的表!$J$52,0)</f>
        <v>155</v>
      </c>
      <c r="Q2066" s="1">
        <f t="shared" si="251"/>
        <v>422485</v>
      </c>
      <c r="R2066" s="1">
        <f t="shared" si="252"/>
        <v>32323</v>
      </c>
      <c r="S2066" s="1">
        <f t="shared" si="253"/>
        <v>20252</v>
      </c>
      <c r="T2066" s="1">
        <v>73000</v>
      </c>
      <c r="U2066" s="1">
        <v>0</v>
      </c>
      <c r="V2066" s="1">
        <v>9300000</v>
      </c>
    </row>
    <row r="2067" spans="1:22" x14ac:dyDescent="0.25">
      <c r="A2067" s="1">
        <f t="shared" si="254"/>
        <v>71411</v>
      </c>
      <c r="B2067" s="1">
        <v>7</v>
      </c>
      <c r="C2067" s="1" t="s">
        <v>179</v>
      </c>
      <c r="D2067" s="1">
        <v>10</v>
      </c>
      <c r="E2067" s="1" t="s">
        <v>257</v>
      </c>
      <c r="F2067" s="1">
        <v>47</v>
      </c>
      <c r="G2067" s="1">
        <v>9</v>
      </c>
      <c r="H2067" s="1">
        <v>2</v>
      </c>
      <c r="I2067" s="1">
        <v>87</v>
      </c>
      <c r="J2067" s="1">
        <v>85</v>
      </c>
      <c r="K2067" s="6">
        <f>ROUNDUP(K1149*最重要的表!$J$52,0)</f>
        <v>174605</v>
      </c>
      <c r="L2067" s="6">
        <f>ROUNDUP(L1149*最重要的表!$J$52,0)</f>
        <v>13362</v>
      </c>
      <c r="M2067" s="6">
        <f>ROUNDUP(M1149*最重要的表!$J$52,0)</f>
        <v>8352</v>
      </c>
      <c r="N2067" s="6">
        <f>ROUNDUP(N1149*最重要的表!$J$52,0)</f>
        <v>3376</v>
      </c>
      <c r="O2067" s="6">
        <f>ROUNDUP(O1149*最重要的表!$J$52,0)</f>
        <v>259</v>
      </c>
      <c r="P2067" s="6">
        <f>ROUNDUP(P1149*最重要的表!$J$52,0)</f>
        <v>163</v>
      </c>
      <c r="Q2067" s="1">
        <f t="shared" si="251"/>
        <v>441309</v>
      </c>
      <c r="R2067" s="1">
        <f t="shared" si="252"/>
        <v>33823</v>
      </c>
      <c r="S2067" s="1">
        <f t="shared" si="253"/>
        <v>21229</v>
      </c>
      <c r="T2067" s="1">
        <v>74000</v>
      </c>
      <c r="U2067" s="1">
        <v>0</v>
      </c>
      <c r="V2067" s="1">
        <v>9400000</v>
      </c>
    </row>
    <row r="2068" spans="1:22" x14ac:dyDescent="0.25">
      <c r="A2068" s="1">
        <f t="shared" si="254"/>
        <v>71412</v>
      </c>
      <c r="B2068" s="1">
        <v>7</v>
      </c>
      <c r="C2068" s="1" t="s">
        <v>179</v>
      </c>
      <c r="D2068" s="1">
        <v>10</v>
      </c>
      <c r="E2068" s="1" t="s">
        <v>258</v>
      </c>
      <c r="F2068" s="1">
        <v>48</v>
      </c>
      <c r="G2068" s="1">
        <v>9</v>
      </c>
      <c r="H2068" s="1">
        <v>3</v>
      </c>
      <c r="I2068" s="1">
        <v>87</v>
      </c>
      <c r="J2068" s="1">
        <v>85</v>
      </c>
      <c r="K2068" s="6">
        <f>ROUNDUP(K1150*最重要的表!$J$52,0)</f>
        <v>181817</v>
      </c>
      <c r="L2068" s="6">
        <f>ROUNDUP(L1150*最重要的表!$J$52,0)</f>
        <v>13913</v>
      </c>
      <c r="M2068" s="6">
        <f>ROUNDUP(M1150*最重要的表!$J$52,0)</f>
        <v>8697</v>
      </c>
      <c r="N2068" s="6">
        <f>ROUNDUP(N1150*最重要的表!$J$52,0)</f>
        <v>3508</v>
      </c>
      <c r="O2068" s="6">
        <f>ROUNDUP(O1150*最重要的表!$J$52,0)</f>
        <v>269</v>
      </c>
      <c r="P2068" s="6">
        <f>ROUNDUP(P1150*最重要的表!$J$52,0)</f>
        <v>169</v>
      </c>
      <c r="Q2068" s="1">
        <f t="shared" si="251"/>
        <v>458949</v>
      </c>
      <c r="R2068" s="1">
        <f t="shared" si="252"/>
        <v>35164</v>
      </c>
      <c r="S2068" s="1">
        <f t="shared" si="253"/>
        <v>22048</v>
      </c>
      <c r="T2068" s="1">
        <v>75000</v>
      </c>
      <c r="U2068" s="1">
        <v>0</v>
      </c>
      <c r="V2068" s="1">
        <v>9500000</v>
      </c>
    </row>
    <row r="2069" spans="1:22" x14ac:dyDescent="0.25">
      <c r="A2069" s="1">
        <f t="shared" si="254"/>
        <v>71413</v>
      </c>
      <c r="B2069" s="1">
        <v>7</v>
      </c>
      <c r="C2069" s="1" t="s">
        <v>179</v>
      </c>
      <c r="D2069" s="1">
        <v>10</v>
      </c>
      <c r="E2069" s="1" t="s">
        <v>259</v>
      </c>
      <c r="F2069" s="1">
        <v>49</v>
      </c>
      <c r="G2069" s="1">
        <v>9</v>
      </c>
      <c r="H2069" s="1">
        <v>4</v>
      </c>
      <c r="I2069" s="1">
        <v>90</v>
      </c>
      <c r="J2069" s="1">
        <v>90</v>
      </c>
      <c r="K2069" s="6">
        <f>ROUNDUP(K1151*最重要的表!$J$52,0)</f>
        <v>189046</v>
      </c>
      <c r="L2069" s="6">
        <f>ROUNDUP(L1151*最重要的表!$J$52,0)</f>
        <v>14467</v>
      </c>
      <c r="M2069" s="6">
        <f>ROUNDUP(M1151*最重要的表!$J$52,0)</f>
        <v>9042</v>
      </c>
      <c r="N2069" s="6">
        <f>ROUNDUP(N1151*最重要的表!$J$52,0)</f>
        <v>3657</v>
      </c>
      <c r="O2069" s="6">
        <f>ROUNDUP(O1151*最重要的表!$J$52,0)</f>
        <v>280</v>
      </c>
      <c r="P2069" s="6">
        <f>ROUNDUP(P1151*最重要的表!$J$52,0)</f>
        <v>176</v>
      </c>
      <c r="Q2069" s="1">
        <f t="shared" si="251"/>
        <v>477949</v>
      </c>
      <c r="R2069" s="1">
        <f t="shared" si="252"/>
        <v>36587</v>
      </c>
      <c r="S2069" s="1">
        <f t="shared" si="253"/>
        <v>22946</v>
      </c>
      <c r="T2069" s="1">
        <v>76000</v>
      </c>
      <c r="U2069" s="1">
        <v>0</v>
      </c>
      <c r="V2069" s="1">
        <v>9600000</v>
      </c>
    </row>
    <row r="2070" spans="1:22" x14ac:dyDescent="0.25">
      <c r="A2070" s="1">
        <f t="shared" si="254"/>
        <v>71414</v>
      </c>
      <c r="B2070" s="1">
        <v>7</v>
      </c>
      <c r="C2070" s="1" t="s">
        <v>179</v>
      </c>
      <c r="D2070" s="1">
        <v>10</v>
      </c>
      <c r="E2070" s="1" t="s">
        <v>260</v>
      </c>
      <c r="F2070" s="1">
        <v>50</v>
      </c>
      <c r="G2070" s="1">
        <v>10</v>
      </c>
      <c r="H2070" s="1">
        <v>0</v>
      </c>
      <c r="I2070" s="1">
        <v>0</v>
      </c>
      <c r="J2070" s="1">
        <v>90</v>
      </c>
      <c r="K2070" s="6">
        <f>ROUNDUP(K1152*最重要的表!$J$52,0)</f>
        <v>208229</v>
      </c>
      <c r="L2070" s="6">
        <f>ROUNDUP(L1152*最重要的表!$J$52,0)</f>
        <v>15934</v>
      </c>
      <c r="M2070" s="6">
        <f>ROUNDUP(M1152*最重要的表!$J$52,0)</f>
        <v>9960</v>
      </c>
      <c r="N2070" s="6">
        <f>ROUNDUP(N1152*最重要的表!$J$52,0)</f>
        <v>4019</v>
      </c>
      <c r="O2070" s="6">
        <f>ROUNDUP(O1152*最重要的表!$J$52,0)</f>
        <v>308</v>
      </c>
      <c r="P2070" s="6">
        <f>ROUNDUP(P1152*最重要的表!$J$52,0)</f>
        <v>193</v>
      </c>
      <c r="Q2070" s="6">
        <f t="shared" si="251"/>
        <v>525730</v>
      </c>
      <c r="R2070" s="7">
        <f t="shared" si="252"/>
        <v>40266</v>
      </c>
      <c r="S2070" s="8">
        <f t="shared" si="253"/>
        <v>25207</v>
      </c>
      <c r="T2070" s="1">
        <v>0</v>
      </c>
      <c r="U2070" s="1">
        <v>0</v>
      </c>
      <c r="V2070" s="1">
        <v>0</v>
      </c>
    </row>
    <row r="2071" spans="1:22" x14ac:dyDescent="0.25">
      <c r="A2071" s="1">
        <f t="shared" si="254"/>
        <v>71415</v>
      </c>
      <c r="B2071" s="1">
        <v>7</v>
      </c>
      <c r="C2071" s="1" t="s">
        <v>179</v>
      </c>
      <c r="D2071" s="1">
        <v>8</v>
      </c>
      <c r="E2071" s="1" t="s">
        <v>377</v>
      </c>
      <c r="F2071" s="1">
        <v>0</v>
      </c>
      <c r="G2071" s="1">
        <v>0</v>
      </c>
      <c r="H2071" s="1">
        <v>0</v>
      </c>
      <c r="I2071" s="1">
        <v>1</v>
      </c>
      <c r="J2071" s="1">
        <v>0</v>
      </c>
      <c r="K2071" s="6">
        <f>ROUNDUP(K1153*最重要的表!$J$53,0)</f>
        <v>3731</v>
      </c>
      <c r="L2071" s="6">
        <f>ROUNDUP(L1153*最重要的表!$J$53,0)</f>
        <v>286</v>
      </c>
      <c r="M2071" s="6">
        <f>ROUNDUP(M1153*最重要的表!$J$53,0)</f>
        <v>180</v>
      </c>
      <c r="N2071" s="6">
        <f>ROUNDUP(N1153*最重要的表!$J$53,0)</f>
        <v>81</v>
      </c>
      <c r="O2071" s="6">
        <f>ROUNDUP(O1153*最重要的表!$J$53,0)</f>
        <v>7</v>
      </c>
      <c r="P2071" s="6">
        <f>ROUNDUP(P1153*最重要的表!$J$53,0)</f>
        <v>5</v>
      </c>
      <c r="Q2071" s="6">
        <f t="shared" si="251"/>
        <v>10130</v>
      </c>
      <c r="R2071" s="7">
        <f t="shared" si="252"/>
        <v>839</v>
      </c>
      <c r="S2071" s="8">
        <f t="shared" si="253"/>
        <v>575</v>
      </c>
      <c r="T2071" s="6">
        <v>50</v>
      </c>
      <c r="U2071" s="7">
        <v>0</v>
      </c>
      <c r="V2071" s="8">
        <v>9000</v>
      </c>
    </row>
    <row r="2072" spans="1:22" x14ac:dyDescent="0.25">
      <c r="A2072" s="1">
        <f t="shared" si="254"/>
        <v>71421</v>
      </c>
      <c r="B2072" s="1">
        <v>7</v>
      </c>
      <c r="C2072" s="1" t="s">
        <v>179</v>
      </c>
      <c r="D2072" s="1">
        <v>8</v>
      </c>
      <c r="E2072" s="1" t="s">
        <v>378</v>
      </c>
      <c r="F2072" s="1">
        <v>1</v>
      </c>
      <c r="G2072" s="1">
        <v>0</v>
      </c>
      <c r="H2072" s="1">
        <v>1</v>
      </c>
      <c r="I2072" s="1">
        <v>5</v>
      </c>
      <c r="J2072" s="1">
        <v>0</v>
      </c>
      <c r="K2072" s="6">
        <f>ROUNDUP(K1154*最重要的表!$J$53,0)</f>
        <v>4290</v>
      </c>
      <c r="L2072" s="6">
        <f>ROUNDUP(L1154*最重要的表!$J$53,0)</f>
        <v>329</v>
      </c>
      <c r="M2072" s="6">
        <f>ROUNDUP(M1154*最重要的表!$J$53,0)</f>
        <v>207</v>
      </c>
      <c r="N2072" s="6">
        <f>ROUNDUP(N1154*最重要的表!$J$53,0)</f>
        <v>97</v>
      </c>
      <c r="O2072" s="6">
        <f>ROUNDUP(O1154*最重要的表!$J$53,0)</f>
        <v>8</v>
      </c>
      <c r="P2072" s="6">
        <f>ROUNDUP(P1154*最重要的表!$J$53,0)</f>
        <v>5</v>
      </c>
      <c r="Q2072" s="1">
        <f t="shared" si="251"/>
        <v>11953</v>
      </c>
      <c r="R2072" s="1">
        <f t="shared" si="252"/>
        <v>961</v>
      </c>
      <c r="S2072" s="1">
        <f t="shared" si="253"/>
        <v>602</v>
      </c>
      <c r="T2072" s="1">
        <v>180</v>
      </c>
      <c r="U2072" s="1">
        <v>0</v>
      </c>
      <c r="V2072" s="1">
        <v>25000</v>
      </c>
    </row>
    <row r="2073" spans="1:22" x14ac:dyDescent="0.25">
      <c r="A2073" s="1">
        <f t="shared" si="254"/>
        <v>71422</v>
      </c>
      <c r="B2073" s="1">
        <v>7</v>
      </c>
      <c r="C2073" s="1" t="s">
        <v>179</v>
      </c>
      <c r="D2073" s="1">
        <v>8</v>
      </c>
      <c r="E2073" s="1" t="s">
        <v>130</v>
      </c>
      <c r="F2073" s="1">
        <v>2</v>
      </c>
      <c r="G2073" s="1">
        <v>0</v>
      </c>
      <c r="H2073" s="1">
        <v>2</v>
      </c>
      <c r="I2073" s="1">
        <v>5</v>
      </c>
      <c r="J2073" s="1">
        <v>0</v>
      </c>
      <c r="K2073" s="6">
        <f>ROUNDUP(K1155*最重要的表!$J$53,0)</f>
        <v>4848</v>
      </c>
      <c r="L2073" s="6">
        <f>ROUNDUP(L1155*最重要的表!$J$53,0)</f>
        <v>371</v>
      </c>
      <c r="M2073" s="6">
        <f>ROUNDUP(M1155*最重要的表!$J$53,0)</f>
        <v>232</v>
      </c>
      <c r="N2073" s="6">
        <f>ROUNDUP(N1155*最重要的表!$J$53,0)</f>
        <v>97</v>
      </c>
      <c r="O2073" s="6">
        <f>ROUNDUP(O1155*最重要的表!$J$53,0)</f>
        <v>8</v>
      </c>
      <c r="P2073" s="6">
        <f>ROUNDUP(P1155*最重要的表!$J$53,0)</f>
        <v>5</v>
      </c>
      <c r="Q2073" s="1">
        <f t="shared" si="251"/>
        <v>12511</v>
      </c>
      <c r="R2073" s="1">
        <f t="shared" si="252"/>
        <v>1003</v>
      </c>
      <c r="S2073" s="1">
        <f t="shared" si="253"/>
        <v>627</v>
      </c>
      <c r="T2073" s="1">
        <v>350</v>
      </c>
      <c r="U2073" s="1">
        <v>0</v>
      </c>
      <c r="V2073" s="1">
        <v>43000</v>
      </c>
    </row>
    <row r="2074" spans="1:22" x14ac:dyDescent="0.25">
      <c r="A2074" s="1">
        <f t="shared" si="254"/>
        <v>71423</v>
      </c>
      <c r="B2074" s="1">
        <v>7</v>
      </c>
      <c r="C2074" s="1" t="s">
        <v>179</v>
      </c>
      <c r="D2074" s="1">
        <v>8</v>
      </c>
      <c r="E2074" s="1" t="s">
        <v>159</v>
      </c>
      <c r="F2074" s="1">
        <v>3</v>
      </c>
      <c r="G2074" s="1">
        <v>0</v>
      </c>
      <c r="H2074" s="1">
        <v>3</v>
      </c>
      <c r="I2074" s="1">
        <v>5</v>
      </c>
      <c r="J2074" s="1">
        <v>0</v>
      </c>
      <c r="K2074" s="6">
        <f>ROUNDUP(K1156*最重要的表!$J$53,0)</f>
        <v>5406</v>
      </c>
      <c r="L2074" s="6">
        <f>ROUNDUP(L1156*最重要的表!$J$53,0)</f>
        <v>414</v>
      </c>
      <c r="M2074" s="6">
        <f>ROUNDUP(M1156*最重要的表!$J$53,0)</f>
        <v>259</v>
      </c>
      <c r="N2074" s="6">
        <f>ROUNDUP(N1156*最重要的表!$J$53,0)</f>
        <v>113</v>
      </c>
      <c r="O2074" s="6">
        <f>ROUNDUP(O1156*最重要的表!$J$53,0)</f>
        <v>9</v>
      </c>
      <c r="P2074" s="6">
        <f>ROUNDUP(P1156*最重要的表!$J$53,0)</f>
        <v>7</v>
      </c>
      <c r="Q2074" s="1">
        <f t="shared" si="251"/>
        <v>14333</v>
      </c>
      <c r="R2074" s="1">
        <f t="shared" si="252"/>
        <v>1125</v>
      </c>
      <c r="S2074" s="1">
        <f t="shared" si="253"/>
        <v>812</v>
      </c>
      <c r="T2074" s="1">
        <v>600</v>
      </c>
      <c r="U2074" s="1">
        <v>0</v>
      </c>
      <c r="V2074" s="1">
        <v>67000</v>
      </c>
    </row>
    <row r="2075" spans="1:22" x14ac:dyDescent="0.25">
      <c r="A2075" s="1">
        <f t="shared" si="254"/>
        <v>71424</v>
      </c>
      <c r="B2075" s="1">
        <v>7</v>
      </c>
      <c r="C2075" s="1" t="s">
        <v>179</v>
      </c>
      <c r="D2075" s="1">
        <v>8</v>
      </c>
      <c r="E2075" s="1" t="s">
        <v>160</v>
      </c>
      <c r="F2075" s="1">
        <v>4</v>
      </c>
      <c r="G2075" s="1">
        <v>0</v>
      </c>
      <c r="H2075" s="1">
        <v>4</v>
      </c>
      <c r="I2075" s="1">
        <v>20</v>
      </c>
      <c r="J2075" s="1">
        <v>5</v>
      </c>
      <c r="K2075" s="6">
        <f>ROUNDUP(K1157*最重要的表!$J$53,0)</f>
        <v>5964</v>
      </c>
      <c r="L2075" s="6">
        <f>ROUNDUP(L1157*最重要的表!$J$53,0)</f>
        <v>457</v>
      </c>
      <c r="M2075" s="6">
        <f>ROUNDUP(M1157*最重要的表!$J$53,0)</f>
        <v>286</v>
      </c>
      <c r="N2075" s="6">
        <f>ROUNDUP(N1157*最重要的表!$J$53,0)</f>
        <v>129</v>
      </c>
      <c r="O2075" s="6">
        <f>ROUNDUP(O1157*最重要的表!$J$53,0)</f>
        <v>10</v>
      </c>
      <c r="P2075" s="6">
        <f>ROUNDUP(P1157*最重要的表!$J$53,0)</f>
        <v>7</v>
      </c>
      <c r="Q2075" s="1">
        <f t="shared" si="251"/>
        <v>16155</v>
      </c>
      <c r="R2075" s="1">
        <f t="shared" si="252"/>
        <v>1247</v>
      </c>
      <c r="S2075" s="1">
        <f t="shared" si="253"/>
        <v>839</v>
      </c>
      <c r="T2075" s="1">
        <v>1000</v>
      </c>
      <c r="U2075" s="1">
        <v>0</v>
      </c>
      <c r="V2075" s="1">
        <v>100000</v>
      </c>
    </row>
    <row r="2076" spans="1:22" x14ac:dyDescent="0.25">
      <c r="A2076" s="1">
        <f t="shared" si="254"/>
        <v>71425</v>
      </c>
      <c r="B2076" s="1">
        <v>7</v>
      </c>
      <c r="C2076" s="1" t="s">
        <v>179</v>
      </c>
      <c r="D2076" s="1">
        <v>8</v>
      </c>
      <c r="E2076" s="1" t="s">
        <v>55</v>
      </c>
      <c r="F2076" s="1">
        <v>5</v>
      </c>
      <c r="G2076" s="1">
        <v>1</v>
      </c>
      <c r="H2076" s="1">
        <v>0</v>
      </c>
      <c r="I2076" s="1">
        <v>20</v>
      </c>
      <c r="J2076" s="1">
        <v>5</v>
      </c>
      <c r="K2076" s="6">
        <f>ROUNDUP(K1158*最重要的表!$J$53,0)</f>
        <v>7446</v>
      </c>
      <c r="L2076" s="6">
        <f>ROUNDUP(L1158*最重要的表!$J$53,0)</f>
        <v>570</v>
      </c>
      <c r="M2076" s="6">
        <f>ROUNDUP(M1158*最重要的表!$J$53,0)</f>
        <v>357</v>
      </c>
      <c r="N2076" s="6">
        <f>ROUNDUP(N1158*最重要的表!$J$53,0)</f>
        <v>144</v>
      </c>
      <c r="O2076" s="6">
        <f>ROUNDUP(O1158*最重要的表!$J$53,0)</f>
        <v>11</v>
      </c>
      <c r="P2076" s="6">
        <f>ROUNDUP(P1158*最重要的表!$J$53,0)</f>
        <v>8</v>
      </c>
      <c r="Q2076" s="6">
        <f t="shared" si="251"/>
        <v>18822</v>
      </c>
      <c r="R2076" s="7">
        <f t="shared" si="252"/>
        <v>1439</v>
      </c>
      <c r="S2076" s="8">
        <f t="shared" si="253"/>
        <v>989</v>
      </c>
      <c r="T2076" s="6">
        <v>1500</v>
      </c>
      <c r="U2076" s="7">
        <v>0</v>
      </c>
      <c r="V2076" s="8">
        <v>140000</v>
      </c>
    </row>
    <row r="2077" spans="1:22" x14ac:dyDescent="0.25">
      <c r="A2077" s="1">
        <f t="shared" si="254"/>
        <v>71431</v>
      </c>
      <c r="B2077" s="1">
        <v>7</v>
      </c>
      <c r="C2077" s="1" t="s">
        <v>179</v>
      </c>
      <c r="D2077" s="1">
        <v>8</v>
      </c>
      <c r="E2077" s="1" t="s">
        <v>379</v>
      </c>
      <c r="F2077" s="1">
        <v>6</v>
      </c>
      <c r="G2077" s="1">
        <v>1</v>
      </c>
      <c r="H2077" s="1">
        <v>1</v>
      </c>
      <c r="I2077" s="1">
        <v>20</v>
      </c>
      <c r="J2077" s="1">
        <v>5</v>
      </c>
      <c r="K2077" s="6">
        <f>ROUNDUP(K1159*最重要的表!$J$53,0)</f>
        <v>8339</v>
      </c>
      <c r="L2077" s="6">
        <f>ROUNDUP(L1159*最重要的表!$J$53,0)</f>
        <v>639</v>
      </c>
      <c r="M2077" s="6">
        <f>ROUNDUP(M1159*最重要的表!$J$53,0)</f>
        <v>399</v>
      </c>
      <c r="N2077" s="6">
        <f>ROUNDUP(N1159*最重要的表!$J$53,0)</f>
        <v>176</v>
      </c>
      <c r="O2077" s="6">
        <f>ROUNDUP(O1159*最重要的表!$J$53,0)</f>
        <v>14</v>
      </c>
      <c r="P2077" s="6">
        <f>ROUNDUP(P1159*最重要的表!$J$53,0)</f>
        <v>9</v>
      </c>
      <c r="Q2077" s="1">
        <f t="shared" si="251"/>
        <v>22243</v>
      </c>
      <c r="R2077" s="1">
        <f t="shared" si="252"/>
        <v>1745</v>
      </c>
      <c r="S2077" s="1">
        <f t="shared" si="253"/>
        <v>1110</v>
      </c>
      <c r="T2077" s="1">
        <v>2500</v>
      </c>
      <c r="U2077" s="1">
        <v>0</v>
      </c>
      <c r="V2077" s="1">
        <v>210000</v>
      </c>
    </row>
    <row r="2078" spans="1:22" x14ac:dyDescent="0.25">
      <c r="A2078" s="1">
        <f t="shared" si="254"/>
        <v>71432</v>
      </c>
      <c r="B2078" s="1">
        <v>7</v>
      </c>
      <c r="C2078" s="1" t="s">
        <v>179</v>
      </c>
      <c r="D2078" s="1">
        <v>8</v>
      </c>
      <c r="E2078" s="1" t="s">
        <v>132</v>
      </c>
      <c r="F2078" s="1">
        <v>7</v>
      </c>
      <c r="G2078" s="1">
        <v>1</v>
      </c>
      <c r="H2078" s="1">
        <v>2</v>
      </c>
      <c r="I2078" s="1">
        <v>20</v>
      </c>
      <c r="J2078" s="1">
        <v>5</v>
      </c>
      <c r="K2078" s="6">
        <f>ROUNDUP(K1160*最重要的表!$J$53,0)</f>
        <v>9248</v>
      </c>
      <c r="L2078" s="6">
        <f>ROUNDUP(L1160*最重要的表!$J$53,0)</f>
        <v>708</v>
      </c>
      <c r="M2078" s="6">
        <f>ROUNDUP(M1160*最重要的表!$J$53,0)</f>
        <v>443</v>
      </c>
      <c r="N2078" s="6">
        <f>ROUNDUP(N1160*最重要的表!$J$53,0)</f>
        <v>192</v>
      </c>
      <c r="O2078" s="6">
        <f>ROUNDUP(O1160*最重要的表!$J$53,0)</f>
        <v>15</v>
      </c>
      <c r="P2078" s="6">
        <f>ROUNDUP(P1160*最重要的表!$J$53,0)</f>
        <v>10</v>
      </c>
      <c r="Q2078" s="1">
        <f t="shared" si="251"/>
        <v>24416</v>
      </c>
      <c r="R2078" s="1">
        <f t="shared" si="252"/>
        <v>1893</v>
      </c>
      <c r="S2078" s="1">
        <f t="shared" si="253"/>
        <v>1233</v>
      </c>
      <c r="T2078" s="1">
        <v>3500</v>
      </c>
      <c r="U2078" s="1">
        <v>0</v>
      </c>
      <c r="V2078" s="1">
        <v>270000</v>
      </c>
    </row>
    <row r="2079" spans="1:22" x14ac:dyDescent="0.25">
      <c r="A2079" s="1">
        <f t="shared" si="254"/>
        <v>71433</v>
      </c>
      <c r="B2079" s="1">
        <v>7</v>
      </c>
      <c r="C2079" s="1" t="s">
        <v>179</v>
      </c>
      <c r="D2079" s="1">
        <v>8</v>
      </c>
      <c r="E2079" s="1" t="s">
        <v>133</v>
      </c>
      <c r="F2079" s="1">
        <v>8</v>
      </c>
      <c r="G2079" s="1">
        <v>1</v>
      </c>
      <c r="H2079" s="1">
        <v>3</v>
      </c>
      <c r="I2079" s="1">
        <v>20</v>
      </c>
      <c r="J2079" s="1">
        <v>5</v>
      </c>
      <c r="K2079" s="6">
        <f>ROUNDUP(K1161*最重要的表!$J$53,0)</f>
        <v>10141</v>
      </c>
      <c r="L2079" s="6">
        <f>ROUNDUP(L1161*最重要的表!$J$53,0)</f>
        <v>776</v>
      </c>
      <c r="M2079" s="6">
        <f>ROUNDUP(M1161*最重要的表!$J$53,0)</f>
        <v>486</v>
      </c>
      <c r="N2079" s="6">
        <f>ROUNDUP(N1161*最重要的表!$J$53,0)</f>
        <v>224</v>
      </c>
      <c r="O2079" s="6">
        <f>ROUNDUP(O1161*最重要的表!$J$53,0)</f>
        <v>18</v>
      </c>
      <c r="P2079" s="6">
        <f>ROUNDUP(P1161*最重要的表!$J$53,0)</f>
        <v>11</v>
      </c>
      <c r="Q2079" s="1">
        <f t="shared" si="251"/>
        <v>27837</v>
      </c>
      <c r="R2079" s="1">
        <f t="shared" si="252"/>
        <v>2198</v>
      </c>
      <c r="S2079" s="1">
        <f t="shared" si="253"/>
        <v>1355</v>
      </c>
      <c r="T2079" s="1">
        <v>5000</v>
      </c>
      <c r="U2079" s="1">
        <v>0</v>
      </c>
      <c r="V2079" s="1">
        <v>360000</v>
      </c>
    </row>
    <row r="2080" spans="1:22" x14ac:dyDescent="0.25">
      <c r="A2080" s="1">
        <f t="shared" si="254"/>
        <v>71434</v>
      </c>
      <c r="B2080" s="1">
        <v>7</v>
      </c>
      <c r="C2080" s="1" t="s">
        <v>179</v>
      </c>
      <c r="D2080" s="1">
        <v>8</v>
      </c>
      <c r="E2080" s="1" t="s">
        <v>134</v>
      </c>
      <c r="F2080" s="1">
        <v>9</v>
      </c>
      <c r="G2080" s="1">
        <v>1</v>
      </c>
      <c r="H2080" s="1">
        <v>4</v>
      </c>
      <c r="I2080" s="1">
        <v>30</v>
      </c>
      <c r="J2080" s="1">
        <v>15</v>
      </c>
      <c r="K2080" s="6">
        <f>ROUNDUP(K1162*最重要的表!$J$53,0)</f>
        <v>11050</v>
      </c>
      <c r="L2080" s="6">
        <f>ROUNDUP(L1162*最重要的表!$J$53,0)</f>
        <v>846</v>
      </c>
      <c r="M2080" s="6">
        <f>ROUNDUP(M1162*最重要的表!$J$53,0)</f>
        <v>530</v>
      </c>
      <c r="N2080" s="6">
        <f>ROUNDUP(N1162*最重要的表!$J$53,0)</f>
        <v>257</v>
      </c>
      <c r="O2080" s="6">
        <f>ROUNDUP(O1162*最重要的表!$J$53,0)</f>
        <v>20</v>
      </c>
      <c r="P2080" s="6">
        <f>ROUNDUP(P1162*最重要的表!$J$53,0)</f>
        <v>13</v>
      </c>
      <c r="Q2080" s="1">
        <f t="shared" ref="Q2080:Q2143" si="255">K2080+N2080*79</f>
        <v>31353</v>
      </c>
      <c r="R2080" s="1">
        <f t="shared" ref="R2080:R2143" si="256">L2080+O2080*79</f>
        <v>2426</v>
      </c>
      <c r="S2080" s="1">
        <f t="shared" ref="S2080:S2143" si="257">M2080+P2080*79</f>
        <v>1557</v>
      </c>
      <c r="T2080" s="1">
        <v>6500</v>
      </c>
      <c r="U2080" s="1">
        <v>0</v>
      </c>
      <c r="V2080" s="1">
        <v>450000</v>
      </c>
    </row>
    <row r="2081" spans="1:22" x14ac:dyDescent="0.25">
      <c r="A2081" s="1">
        <f t="shared" si="254"/>
        <v>71435</v>
      </c>
      <c r="B2081" s="1">
        <v>7</v>
      </c>
      <c r="C2081" s="1" t="s">
        <v>179</v>
      </c>
      <c r="D2081" s="1">
        <v>8</v>
      </c>
      <c r="E2081" s="1" t="s">
        <v>56</v>
      </c>
      <c r="F2081" s="1">
        <v>10</v>
      </c>
      <c r="G2081" s="1">
        <v>2</v>
      </c>
      <c r="H2081" s="1">
        <v>0</v>
      </c>
      <c r="I2081" s="1">
        <v>30</v>
      </c>
      <c r="J2081" s="1">
        <v>15</v>
      </c>
      <c r="K2081" s="6">
        <f>ROUNDUP(K1163*最重要的表!$J$53,0)</f>
        <v>13394</v>
      </c>
      <c r="L2081" s="6">
        <f>ROUNDUP(L1163*最重要的表!$J$53,0)</f>
        <v>1025</v>
      </c>
      <c r="M2081" s="6">
        <f>ROUNDUP(M1163*最重要的表!$J$53,0)</f>
        <v>641</v>
      </c>
      <c r="N2081" s="6">
        <f>ROUNDUP(N1163*最重要的表!$J$53,0)</f>
        <v>257</v>
      </c>
      <c r="O2081" s="6">
        <f>ROUNDUP(O1163*最重要的表!$J$53,0)</f>
        <v>20</v>
      </c>
      <c r="P2081" s="6">
        <f>ROUNDUP(P1163*最重要的表!$J$53,0)</f>
        <v>13</v>
      </c>
      <c r="Q2081" s="6">
        <f t="shared" si="255"/>
        <v>33697</v>
      </c>
      <c r="R2081" s="7">
        <f t="shared" si="256"/>
        <v>2605</v>
      </c>
      <c r="S2081" s="8">
        <f t="shared" si="257"/>
        <v>1668</v>
      </c>
      <c r="T2081" s="6">
        <v>7500</v>
      </c>
      <c r="U2081" s="7">
        <v>0</v>
      </c>
      <c r="V2081" s="8">
        <v>580000</v>
      </c>
    </row>
    <row r="2082" spans="1:22" x14ac:dyDescent="0.25">
      <c r="A2082" s="1">
        <f t="shared" si="254"/>
        <v>71441</v>
      </c>
      <c r="B2082" s="1">
        <v>7</v>
      </c>
      <c r="C2082" s="1" t="s">
        <v>179</v>
      </c>
      <c r="D2082" s="1">
        <v>8</v>
      </c>
      <c r="E2082" s="1" t="s">
        <v>380</v>
      </c>
      <c r="F2082" s="1">
        <v>11</v>
      </c>
      <c r="G2082" s="1">
        <v>2</v>
      </c>
      <c r="H2082" s="1">
        <v>1</v>
      </c>
      <c r="I2082" s="1">
        <v>30</v>
      </c>
      <c r="J2082" s="1">
        <v>15</v>
      </c>
      <c r="K2082" s="6">
        <f>ROUNDUP(K1164*最重要的表!$J$53,0)</f>
        <v>14605</v>
      </c>
      <c r="L2082" s="6">
        <f>ROUNDUP(L1164*最重要的表!$J$53,0)</f>
        <v>1118</v>
      </c>
      <c r="M2082" s="6">
        <f>ROUNDUP(M1164*最重要的表!$J$53,0)</f>
        <v>700</v>
      </c>
      <c r="N2082" s="6">
        <f>ROUNDUP(N1164*最重要的表!$J$53,0)</f>
        <v>288</v>
      </c>
      <c r="O2082" s="6">
        <f>ROUNDUP(O1164*最重要的表!$J$53,0)</f>
        <v>22</v>
      </c>
      <c r="P2082" s="6">
        <f>ROUNDUP(P1164*最重要的表!$J$53,0)</f>
        <v>15</v>
      </c>
      <c r="Q2082" s="1">
        <f t="shared" si="255"/>
        <v>37357</v>
      </c>
      <c r="R2082" s="1">
        <f t="shared" si="256"/>
        <v>2856</v>
      </c>
      <c r="S2082" s="1">
        <f t="shared" si="257"/>
        <v>1885</v>
      </c>
      <c r="T2082" s="1">
        <v>8500</v>
      </c>
      <c r="U2082" s="1">
        <v>0</v>
      </c>
      <c r="V2082" s="1">
        <v>730000</v>
      </c>
    </row>
    <row r="2083" spans="1:22" x14ac:dyDescent="0.25">
      <c r="A2083" s="1">
        <f t="shared" si="254"/>
        <v>71442</v>
      </c>
      <c r="B2083" s="1">
        <v>7</v>
      </c>
      <c r="C2083" s="1" t="s">
        <v>179</v>
      </c>
      <c r="D2083" s="1">
        <v>8</v>
      </c>
      <c r="E2083" s="1" t="s">
        <v>136</v>
      </c>
      <c r="F2083" s="1">
        <v>12</v>
      </c>
      <c r="G2083" s="1">
        <v>2</v>
      </c>
      <c r="H2083" s="1">
        <v>2</v>
      </c>
      <c r="I2083" s="1">
        <v>30</v>
      </c>
      <c r="J2083" s="1">
        <v>15</v>
      </c>
      <c r="K2083" s="6">
        <f>ROUNDUP(K1165*最重要的表!$J$53,0)</f>
        <v>15817</v>
      </c>
      <c r="L2083" s="6">
        <f>ROUNDUP(L1165*最重要的表!$J$53,0)</f>
        <v>1211</v>
      </c>
      <c r="M2083" s="6">
        <f>ROUNDUP(M1165*最重要的表!$J$53,0)</f>
        <v>757</v>
      </c>
      <c r="N2083" s="6">
        <f>ROUNDUP(N1165*最重要的表!$J$53,0)</f>
        <v>304</v>
      </c>
      <c r="O2083" s="6">
        <f>ROUNDUP(O1165*最重要的表!$J$53,0)</f>
        <v>24</v>
      </c>
      <c r="P2083" s="6">
        <f>ROUNDUP(P1165*最重要的表!$J$53,0)</f>
        <v>15</v>
      </c>
      <c r="Q2083" s="1">
        <f t="shared" si="255"/>
        <v>39833</v>
      </c>
      <c r="R2083" s="1">
        <f t="shared" si="256"/>
        <v>3107</v>
      </c>
      <c r="S2083" s="1">
        <f t="shared" si="257"/>
        <v>1942</v>
      </c>
      <c r="T2083" s="1">
        <v>9000</v>
      </c>
      <c r="U2083" s="1">
        <v>0</v>
      </c>
      <c r="V2083" s="1">
        <v>870000</v>
      </c>
    </row>
    <row r="2084" spans="1:22" x14ac:dyDescent="0.25">
      <c r="A2084" s="1">
        <f t="shared" si="254"/>
        <v>71443</v>
      </c>
      <c r="B2084" s="1">
        <v>7</v>
      </c>
      <c r="C2084" s="1" t="s">
        <v>179</v>
      </c>
      <c r="D2084" s="1">
        <v>8</v>
      </c>
      <c r="E2084" s="1" t="s">
        <v>137</v>
      </c>
      <c r="F2084" s="1">
        <v>13</v>
      </c>
      <c r="G2084" s="1">
        <v>2</v>
      </c>
      <c r="H2084" s="1">
        <v>3</v>
      </c>
      <c r="I2084" s="1">
        <v>30</v>
      </c>
      <c r="J2084" s="1">
        <v>15</v>
      </c>
      <c r="K2084" s="6">
        <f>ROUNDUP(K1166*最重要的表!$J$53,0)</f>
        <v>17028</v>
      </c>
      <c r="L2084" s="6">
        <f>ROUNDUP(L1166*最重要的表!$J$53,0)</f>
        <v>1303</v>
      </c>
      <c r="M2084" s="6">
        <f>ROUNDUP(M1166*最重要的表!$J$53,0)</f>
        <v>815</v>
      </c>
      <c r="N2084" s="6">
        <f>ROUNDUP(N1166*最重要的表!$J$53,0)</f>
        <v>336</v>
      </c>
      <c r="O2084" s="6">
        <f>ROUNDUP(O1166*最重要的表!$J$53,0)</f>
        <v>26</v>
      </c>
      <c r="P2084" s="6">
        <f>ROUNDUP(P1166*最重要的表!$J$53,0)</f>
        <v>18</v>
      </c>
      <c r="Q2084" s="1">
        <f t="shared" si="255"/>
        <v>43572</v>
      </c>
      <c r="R2084" s="1">
        <f t="shared" si="256"/>
        <v>3357</v>
      </c>
      <c r="S2084" s="1">
        <f t="shared" si="257"/>
        <v>2237</v>
      </c>
      <c r="T2084" s="1">
        <v>10000</v>
      </c>
      <c r="U2084" s="1">
        <v>0</v>
      </c>
      <c r="V2084" s="1">
        <v>1050000</v>
      </c>
    </row>
    <row r="2085" spans="1:22" x14ac:dyDescent="0.25">
      <c r="A2085" s="1">
        <f t="shared" si="254"/>
        <v>71444</v>
      </c>
      <c r="B2085" s="1">
        <v>7</v>
      </c>
      <c r="C2085" s="1" t="s">
        <v>179</v>
      </c>
      <c r="D2085" s="1">
        <v>8</v>
      </c>
      <c r="E2085" s="1" t="s">
        <v>138</v>
      </c>
      <c r="F2085" s="1">
        <v>14</v>
      </c>
      <c r="G2085" s="1">
        <v>2</v>
      </c>
      <c r="H2085" s="1">
        <v>4</v>
      </c>
      <c r="I2085" s="1">
        <v>40</v>
      </c>
      <c r="J2085" s="1">
        <v>35</v>
      </c>
      <c r="K2085" s="6">
        <f>ROUNDUP(K1167*最重要的表!$J$53,0)</f>
        <v>18239</v>
      </c>
      <c r="L2085" s="6">
        <f>ROUNDUP(L1167*最重要的表!$J$53,0)</f>
        <v>1396</v>
      </c>
      <c r="M2085" s="6">
        <f>ROUNDUP(M1167*最重要的表!$J$53,0)</f>
        <v>873</v>
      </c>
      <c r="N2085" s="6">
        <f>ROUNDUP(N1167*最重要的表!$J$53,0)</f>
        <v>368</v>
      </c>
      <c r="O2085" s="6">
        <f>ROUNDUP(O1167*最重要的表!$J$53,0)</f>
        <v>29</v>
      </c>
      <c r="P2085" s="6">
        <f>ROUNDUP(P1167*最重要的表!$J$53,0)</f>
        <v>19</v>
      </c>
      <c r="Q2085" s="1">
        <f t="shared" si="255"/>
        <v>47311</v>
      </c>
      <c r="R2085" s="1">
        <f t="shared" si="256"/>
        <v>3687</v>
      </c>
      <c r="S2085" s="1">
        <f t="shared" si="257"/>
        <v>2374</v>
      </c>
      <c r="T2085" s="1">
        <v>11500</v>
      </c>
      <c r="U2085" s="1">
        <v>0</v>
      </c>
      <c r="V2085" s="1">
        <v>1270000</v>
      </c>
    </row>
    <row r="2086" spans="1:22" x14ac:dyDescent="0.25">
      <c r="A2086" s="1">
        <f t="shared" si="254"/>
        <v>71445</v>
      </c>
      <c r="B2086" s="1">
        <v>7</v>
      </c>
      <c r="C2086" s="1" t="s">
        <v>179</v>
      </c>
      <c r="D2086" s="1">
        <v>8</v>
      </c>
      <c r="E2086" s="1" t="s">
        <v>57</v>
      </c>
      <c r="F2086" s="1">
        <v>15</v>
      </c>
      <c r="G2086" s="1">
        <v>3</v>
      </c>
      <c r="H2086" s="1">
        <v>0</v>
      </c>
      <c r="I2086" s="1">
        <v>40</v>
      </c>
      <c r="J2086" s="1">
        <v>35</v>
      </c>
      <c r="K2086" s="6">
        <f>ROUNDUP(K1168*最重要的表!$J$53,0)</f>
        <v>21429</v>
      </c>
      <c r="L2086" s="6">
        <f>ROUNDUP(L1168*最重要的表!$J$53,0)</f>
        <v>1640</v>
      </c>
      <c r="M2086" s="6">
        <f>ROUNDUP(M1168*最重要的表!$J$53,0)</f>
        <v>1025</v>
      </c>
      <c r="N2086" s="6">
        <f>ROUNDUP(N1168*最重要的表!$J$53,0)</f>
        <v>399</v>
      </c>
      <c r="O2086" s="6">
        <f>ROUNDUP(O1168*最重要的表!$J$53,0)</f>
        <v>31</v>
      </c>
      <c r="P2086" s="6">
        <f>ROUNDUP(P1168*最重要的表!$J$53,0)</f>
        <v>20</v>
      </c>
      <c r="Q2086" s="6">
        <f t="shared" si="255"/>
        <v>52950</v>
      </c>
      <c r="R2086" s="7">
        <f t="shared" si="256"/>
        <v>4089</v>
      </c>
      <c r="S2086" s="8">
        <f t="shared" si="257"/>
        <v>2605</v>
      </c>
      <c r="T2086" s="6">
        <v>13500</v>
      </c>
      <c r="U2086" s="7">
        <v>0</v>
      </c>
      <c r="V2086" s="8">
        <v>1500000</v>
      </c>
    </row>
    <row r="2087" spans="1:22" x14ac:dyDescent="0.25">
      <c r="A2087" s="1">
        <f t="shared" si="254"/>
        <v>71451</v>
      </c>
      <c r="B2087" s="1">
        <v>7</v>
      </c>
      <c r="C2087" s="1" t="s">
        <v>179</v>
      </c>
      <c r="D2087" s="1">
        <v>8</v>
      </c>
      <c r="E2087" s="1" t="s">
        <v>261</v>
      </c>
      <c r="F2087" s="1">
        <v>16</v>
      </c>
      <c r="G2087" s="1">
        <v>3</v>
      </c>
      <c r="H2087" s="1">
        <v>1</v>
      </c>
      <c r="I2087" s="1">
        <v>40</v>
      </c>
      <c r="J2087" s="1">
        <v>35</v>
      </c>
      <c r="K2087" s="6">
        <f>ROUNDUP(K1169*最重要的表!$J$53,0)</f>
        <v>22401</v>
      </c>
      <c r="L2087" s="6">
        <f>ROUNDUP(L1169*最重要的表!$J$53,0)</f>
        <v>1715</v>
      </c>
      <c r="M2087" s="6">
        <f>ROUNDUP(M1169*最重要的表!$J$53,0)</f>
        <v>1073</v>
      </c>
      <c r="N2087" s="6">
        <f>ROUNDUP(N1169*最重要的表!$J$53,0)</f>
        <v>431</v>
      </c>
      <c r="O2087" s="6">
        <f>ROUNDUP(O1169*最重要的表!$J$53,0)</f>
        <v>33</v>
      </c>
      <c r="P2087" s="6">
        <f>ROUNDUP(P1169*最重要的表!$J$53,0)</f>
        <v>21</v>
      </c>
      <c r="Q2087" s="1">
        <f t="shared" si="255"/>
        <v>56450</v>
      </c>
      <c r="R2087" s="1">
        <f t="shared" si="256"/>
        <v>4322</v>
      </c>
      <c r="S2087" s="1">
        <f t="shared" si="257"/>
        <v>2732</v>
      </c>
      <c r="T2087" s="1">
        <v>15000</v>
      </c>
      <c r="U2087" s="1">
        <v>0</v>
      </c>
      <c r="V2087" s="1">
        <v>1760000</v>
      </c>
    </row>
    <row r="2088" spans="1:22" x14ac:dyDescent="0.25">
      <c r="A2088" s="1">
        <f t="shared" si="254"/>
        <v>71452</v>
      </c>
      <c r="B2088" s="1">
        <v>7</v>
      </c>
      <c r="C2088" s="1" t="s">
        <v>179</v>
      </c>
      <c r="D2088" s="1">
        <v>8</v>
      </c>
      <c r="E2088" s="1" t="s">
        <v>262</v>
      </c>
      <c r="F2088" s="1">
        <v>17</v>
      </c>
      <c r="G2088" s="1">
        <v>3</v>
      </c>
      <c r="H2088" s="1">
        <v>2</v>
      </c>
      <c r="I2088" s="1">
        <v>40</v>
      </c>
      <c r="J2088" s="1">
        <v>35</v>
      </c>
      <c r="K2088" s="6">
        <f>ROUNDUP(K1170*最重要的表!$J$53,0)</f>
        <v>23373</v>
      </c>
      <c r="L2088" s="6">
        <f>ROUNDUP(L1170*最重要的表!$J$53,0)</f>
        <v>1789</v>
      </c>
      <c r="M2088" s="6">
        <f>ROUNDUP(M1170*最重要的表!$J$53,0)</f>
        <v>1119</v>
      </c>
      <c r="N2088" s="6">
        <f>ROUNDUP(N1170*最重要的表!$J$53,0)</f>
        <v>463</v>
      </c>
      <c r="O2088" s="6">
        <f>ROUNDUP(O1170*最重要的表!$J$53,0)</f>
        <v>36</v>
      </c>
      <c r="P2088" s="6">
        <f>ROUNDUP(P1170*最重要的表!$J$53,0)</f>
        <v>24</v>
      </c>
      <c r="Q2088" s="1">
        <f t="shared" si="255"/>
        <v>59950</v>
      </c>
      <c r="R2088" s="1">
        <f t="shared" si="256"/>
        <v>4633</v>
      </c>
      <c r="S2088" s="1">
        <f t="shared" si="257"/>
        <v>3015</v>
      </c>
      <c r="T2088" s="1">
        <v>17000</v>
      </c>
      <c r="U2088" s="1">
        <v>0</v>
      </c>
      <c r="V2088" s="1">
        <v>2000000</v>
      </c>
    </row>
    <row r="2089" spans="1:22" x14ac:dyDescent="0.25">
      <c r="A2089" s="1">
        <f t="shared" si="254"/>
        <v>71453</v>
      </c>
      <c r="B2089" s="1">
        <v>7</v>
      </c>
      <c r="C2089" s="1" t="s">
        <v>179</v>
      </c>
      <c r="D2089" s="1">
        <v>8</v>
      </c>
      <c r="E2089" s="1" t="s">
        <v>263</v>
      </c>
      <c r="F2089" s="1">
        <v>18</v>
      </c>
      <c r="G2089" s="1">
        <v>3</v>
      </c>
      <c r="H2089" s="1">
        <v>3</v>
      </c>
      <c r="I2089" s="1">
        <v>40</v>
      </c>
      <c r="J2089" s="1">
        <v>35</v>
      </c>
      <c r="K2089" s="6">
        <f>ROUNDUP(K1171*最重要的表!$J$53,0)</f>
        <v>24331</v>
      </c>
      <c r="L2089" s="6">
        <f>ROUNDUP(L1171*最重要的表!$J$53,0)</f>
        <v>1862</v>
      </c>
      <c r="M2089" s="6">
        <f>ROUNDUP(M1171*最重要的表!$J$53,0)</f>
        <v>1164</v>
      </c>
      <c r="N2089" s="6">
        <f>ROUNDUP(N1171*最重要的表!$J$53,0)</f>
        <v>480</v>
      </c>
      <c r="O2089" s="6">
        <f>ROUNDUP(O1171*最重要的表!$J$53,0)</f>
        <v>37</v>
      </c>
      <c r="P2089" s="6">
        <f>ROUNDUP(P1171*最重要的表!$J$53,0)</f>
        <v>24</v>
      </c>
      <c r="Q2089" s="1">
        <f t="shared" si="255"/>
        <v>62251</v>
      </c>
      <c r="R2089" s="1">
        <f t="shared" si="256"/>
        <v>4785</v>
      </c>
      <c r="S2089" s="1">
        <f t="shared" si="257"/>
        <v>3060</v>
      </c>
      <c r="T2089" s="1">
        <v>18500</v>
      </c>
      <c r="U2089" s="1">
        <v>0</v>
      </c>
      <c r="V2089" s="1">
        <v>2300000</v>
      </c>
    </row>
    <row r="2090" spans="1:22" x14ac:dyDescent="0.25">
      <c r="A2090" s="1">
        <f t="shared" si="254"/>
        <v>71454</v>
      </c>
      <c r="B2090" s="1">
        <v>7</v>
      </c>
      <c r="C2090" s="1" t="s">
        <v>179</v>
      </c>
      <c r="D2090" s="1">
        <v>8</v>
      </c>
      <c r="E2090" s="1" t="s">
        <v>264</v>
      </c>
      <c r="F2090" s="1">
        <v>19</v>
      </c>
      <c r="G2090" s="1">
        <v>3</v>
      </c>
      <c r="H2090" s="1">
        <v>4</v>
      </c>
      <c r="I2090" s="1">
        <v>50</v>
      </c>
      <c r="J2090" s="1">
        <v>45</v>
      </c>
      <c r="K2090" s="6">
        <f>ROUNDUP(K1172*最重要的表!$J$53,0)</f>
        <v>25303</v>
      </c>
      <c r="L2090" s="6">
        <f>ROUNDUP(L1172*最重要的表!$J$53,0)</f>
        <v>1937</v>
      </c>
      <c r="M2090" s="6">
        <f>ROUNDUP(M1172*最重要的表!$J$53,0)</f>
        <v>1211</v>
      </c>
      <c r="N2090" s="6">
        <f>ROUNDUP(N1172*最重要的表!$J$53,0)</f>
        <v>512</v>
      </c>
      <c r="O2090" s="6">
        <f>ROUNDUP(O1172*最重要的表!$J$53,0)</f>
        <v>40</v>
      </c>
      <c r="P2090" s="6">
        <f>ROUNDUP(P1172*最重要的表!$J$53,0)</f>
        <v>25</v>
      </c>
      <c r="Q2090" s="1">
        <f t="shared" si="255"/>
        <v>65751</v>
      </c>
      <c r="R2090" s="1">
        <f t="shared" si="256"/>
        <v>5097</v>
      </c>
      <c r="S2090" s="1">
        <f t="shared" si="257"/>
        <v>3186</v>
      </c>
      <c r="T2090" s="1">
        <v>21000</v>
      </c>
      <c r="U2090" s="1">
        <v>0</v>
      </c>
      <c r="V2090" s="1">
        <v>2600000</v>
      </c>
    </row>
    <row r="2091" spans="1:22" x14ac:dyDescent="0.25">
      <c r="A2091" s="1">
        <f t="shared" si="254"/>
        <v>71455</v>
      </c>
      <c r="B2091" s="1">
        <v>7</v>
      </c>
      <c r="C2091" s="1" t="s">
        <v>179</v>
      </c>
      <c r="D2091" s="1">
        <v>8</v>
      </c>
      <c r="E2091" s="1" t="s">
        <v>265</v>
      </c>
      <c r="F2091" s="1">
        <v>20</v>
      </c>
      <c r="G2091" s="1">
        <v>4</v>
      </c>
      <c r="H2091" s="1">
        <v>0</v>
      </c>
      <c r="I2091" s="1">
        <v>50</v>
      </c>
      <c r="J2091" s="1">
        <v>45</v>
      </c>
      <c r="K2091" s="6">
        <f>ROUNDUP(K1173*最重要的表!$J$53,0)</f>
        <v>27870</v>
      </c>
      <c r="L2091" s="6">
        <f>ROUNDUP(L1173*最重要的表!$J$53,0)</f>
        <v>2133</v>
      </c>
      <c r="M2091" s="6">
        <f>ROUNDUP(M1173*最重要的表!$J$53,0)</f>
        <v>1334</v>
      </c>
      <c r="N2091" s="6">
        <f>ROUNDUP(N1173*最重要的表!$J$53,0)</f>
        <v>528</v>
      </c>
      <c r="O2091" s="6">
        <f>ROUNDUP(O1173*最重要的表!$J$53,0)</f>
        <v>41</v>
      </c>
      <c r="P2091" s="6">
        <f>ROUNDUP(P1173*最重要的表!$J$53,0)</f>
        <v>26</v>
      </c>
      <c r="Q2091" s="6">
        <f t="shared" si="255"/>
        <v>69582</v>
      </c>
      <c r="R2091" s="7">
        <f t="shared" si="256"/>
        <v>5372</v>
      </c>
      <c r="S2091" s="8">
        <f t="shared" si="257"/>
        <v>3388</v>
      </c>
      <c r="T2091" s="6">
        <v>23500</v>
      </c>
      <c r="U2091" s="7">
        <v>0</v>
      </c>
      <c r="V2091" s="8">
        <v>2900000</v>
      </c>
    </row>
    <row r="2092" spans="1:22" x14ac:dyDescent="0.25">
      <c r="A2092" s="1">
        <f t="shared" si="254"/>
        <v>71461</v>
      </c>
      <c r="B2092" s="1">
        <v>7</v>
      </c>
      <c r="C2092" s="1" t="s">
        <v>179</v>
      </c>
      <c r="D2092" s="1">
        <v>8</v>
      </c>
      <c r="E2092" s="1" t="s">
        <v>266</v>
      </c>
      <c r="F2092" s="1">
        <v>21</v>
      </c>
      <c r="G2092" s="1">
        <v>4</v>
      </c>
      <c r="H2092" s="1">
        <v>1</v>
      </c>
      <c r="I2092" s="1">
        <v>50</v>
      </c>
      <c r="J2092" s="1">
        <v>45</v>
      </c>
      <c r="K2092" s="6">
        <f>ROUNDUP(K1174*最重要的表!$J$53,0)</f>
        <v>29129</v>
      </c>
      <c r="L2092" s="6">
        <f>ROUNDUP(L1174*最重要的表!$J$53,0)</f>
        <v>2229</v>
      </c>
      <c r="M2092" s="6">
        <f>ROUNDUP(M1174*最重要的表!$J$53,0)</f>
        <v>1394</v>
      </c>
      <c r="N2092" s="6">
        <f>ROUNDUP(N1174*最重要的表!$J$53,0)</f>
        <v>559</v>
      </c>
      <c r="O2092" s="6">
        <f>ROUNDUP(O1174*最重要的表!$J$53,0)</f>
        <v>43</v>
      </c>
      <c r="P2092" s="6">
        <f>ROUNDUP(P1174*最重要的表!$J$53,0)</f>
        <v>27</v>
      </c>
      <c r="Q2092" s="1">
        <f t="shared" si="255"/>
        <v>73290</v>
      </c>
      <c r="R2092" s="1">
        <f t="shared" si="256"/>
        <v>5626</v>
      </c>
      <c r="S2092" s="1">
        <f t="shared" si="257"/>
        <v>3527</v>
      </c>
      <c r="T2092" s="1">
        <v>26000</v>
      </c>
      <c r="U2092" s="1">
        <v>0</v>
      </c>
      <c r="V2092" s="1">
        <v>3200000</v>
      </c>
    </row>
    <row r="2093" spans="1:22" x14ac:dyDescent="0.25">
      <c r="A2093" s="1">
        <f t="shared" si="254"/>
        <v>71462</v>
      </c>
      <c r="B2093" s="1">
        <v>7</v>
      </c>
      <c r="C2093" s="1" t="s">
        <v>179</v>
      </c>
      <c r="D2093" s="1">
        <v>8</v>
      </c>
      <c r="E2093" s="1" t="s">
        <v>267</v>
      </c>
      <c r="F2093" s="1">
        <v>22</v>
      </c>
      <c r="G2093" s="1">
        <v>4</v>
      </c>
      <c r="H2093" s="1">
        <v>2</v>
      </c>
      <c r="I2093" s="1">
        <v>50</v>
      </c>
      <c r="J2093" s="1">
        <v>45</v>
      </c>
      <c r="K2093" s="6">
        <f>ROUNDUP(K1175*最重要的表!$J$53,0)</f>
        <v>30405</v>
      </c>
      <c r="L2093" s="6">
        <f>ROUNDUP(L1175*最重要的表!$J$53,0)</f>
        <v>2327</v>
      </c>
      <c r="M2093" s="6">
        <f>ROUNDUP(M1175*最重要的表!$J$53,0)</f>
        <v>1455</v>
      </c>
      <c r="N2093" s="6">
        <f>ROUNDUP(N1175*最重要的表!$J$53,0)</f>
        <v>575</v>
      </c>
      <c r="O2093" s="6">
        <f>ROUNDUP(O1175*最重要的表!$J$53,0)</f>
        <v>44</v>
      </c>
      <c r="P2093" s="6">
        <f>ROUNDUP(P1175*最重要的表!$J$53,0)</f>
        <v>29</v>
      </c>
      <c r="Q2093" s="1">
        <f t="shared" si="255"/>
        <v>75830</v>
      </c>
      <c r="R2093" s="1">
        <f t="shared" si="256"/>
        <v>5803</v>
      </c>
      <c r="S2093" s="1">
        <f t="shared" si="257"/>
        <v>3746</v>
      </c>
      <c r="T2093" s="1">
        <v>28500</v>
      </c>
      <c r="U2093" s="1">
        <v>0</v>
      </c>
      <c r="V2093" s="1">
        <v>3600000</v>
      </c>
    </row>
    <row r="2094" spans="1:22" x14ac:dyDescent="0.25">
      <c r="A2094" s="1">
        <f t="shared" si="254"/>
        <v>71463</v>
      </c>
      <c r="B2094" s="1">
        <v>7</v>
      </c>
      <c r="C2094" s="1" t="s">
        <v>179</v>
      </c>
      <c r="D2094" s="1">
        <v>8</v>
      </c>
      <c r="E2094" s="1" t="s">
        <v>268</v>
      </c>
      <c r="F2094" s="1">
        <v>23</v>
      </c>
      <c r="G2094" s="1">
        <v>4</v>
      </c>
      <c r="H2094" s="1">
        <v>3</v>
      </c>
      <c r="I2094" s="1">
        <v>50</v>
      </c>
      <c r="J2094" s="1">
        <v>45</v>
      </c>
      <c r="K2094" s="6">
        <f>ROUNDUP(K1176*最重要的表!$J$53,0)</f>
        <v>31664</v>
      </c>
      <c r="L2094" s="6">
        <f>ROUNDUP(L1176*最重要的表!$J$53,0)</f>
        <v>2423</v>
      </c>
      <c r="M2094" s="6">
        <f>ROUNDUP(M1176*最重要的表!$J$53,0)</f>
        <v>1516</v>
      </c>
      <c r="N2094" s="6">
        <f>ROUNDUP(N1176*最重要的表!$J$53,0)</f>
        <v>607</v>
      </c>
      <c r="O2094" s="6">
        <f>ROUNDUP(O1176*最重要的表!$J$53,0)</f>
        <v>47</v>
      </c>
      <c r="P2094" s="6">
        <f>ROUNDUP(P1176*最重要的表!$J$53,0)</f>
        <v>30</v>
      </c>
      <c r="Q2094" s="1">
        <f t="shared" si="255"/>
        <v>79617</v>
      </c>
      <c r="R2094" s="1">
        <f t="shared" si="256"/>
        <v>6136</v>
      </c>
      <c r="S2094" s="1">
        <f t="shared" si="257"/>
        <v>3886</v>
      </c>
      <c r="T2094" s="1">
        <v>31000</v>
      </c>
      <c r="U2094" s="1">
        <v>0</v>
      </c>
      <c r="V2094" s="1">
        <v>4000000</v>
      </c>
    </row>
    <row r="2095" spans="1:22" x14ac:dyDescent="0.25">
      <c r="A2095" s="1">
        <f t="shared" si="254"/>
        <v>71464</v>
      </c>
      <c r="B2095" s="1">
        <v>7</v>
      </c>
      <c r="C2095" s="1" t="s">
        <v>179</v>
      </c>
      <c r="D2095" s="1">
        <v>8</v>
      </c>
      <c r="E2095" s="1" t="s">
        <v>269</v>
      </c>
      <c r="F2095" s="1">
        <v>24</v>
      </c>
      <c r="G2095" s="1">
        <v>4</v>
      </c>
      <c r="H2095" s="1">
        <v>4</v>
      </c>
      <c r="I2095" s="1">
        <v>60</v>
      </c>
      <c r="J2095" s="1">
        <v>55</v>
      </c>
      <c r="K2095" s="6">
        <f>ROUNDUP(K1177*最重要的表!$J$53,0)</f>
        <v>32939</v>
      </c>
      <c r="L2095" s="6">
        <f>ROUNDUP(L1177*最重要的表!$J$53,0)</f>
        <v>2521</v>
      </c>
      <c r="M2095" s="6">
        <f>ROUNDUP(M1177*最重要的表!$J$53,0)</f>
        <v>1577</v>
      </c>
      <c r="N2095" s="6">
        <f>ROUNDUP(N1177*最重要的表!$J$53,0)</f>
        <v>639</v>
      </c>
      <c r="O2095" s="6">
        <f>ROUNDUP(O1177*最重要的表!$J$53,0)</f>
        <v>49</v>
      </c>
      <c r="P2095" s="6">
        <f>ROUNDUP(P1177*最重要的表!$J$53,0)</f>
        <v>31</v>
      </c>
      <c r="Q2095" s="1">
        <f t="shared" si="255"/>
        <v>83420</v>
      </c>
      <c r="R2095" s="1">
        <f t="shared" si="256"/>
        <v>6392</v>
      </c>
      <c r="S2095" s="1">
        <f t="shared" si="257"/>
        <v>4026</v>
      </c>
      <c r="T2095" s="1">
        <v>33500</v>
      </c>
      <c r="U2095" s="1">
        <v>0</v>
      </c>
      <c r="V2095" s="1">
        <v>4400000</v>
      </c>
    </row>
    <row r="2096" spans="1:22" x14ac:dyDescent="0.25">
      <c r="A2096" s="1">
        <f t="shared" si="254"/>
        <v>71465</v>
      </c>
      <c r="B2096" s="1">
        <v>7</v>
      </c>
      <c r="C2096" s="1" t="s">
        <v>179</v>
      </c>
      <c r="D2096" s="1">
        <v>8</v>
      </c>
      <c r="E2096" s="1" t="s">
        <v>270</v>
      </c>
      <c r="F2096" s="1">
        <v>25</v>
      </c>
      <c r="G2096" s="1">
        <v>5</v>
      </c>
      <c r="H2096" s="1">
        <v>0</v>
      </c>
      <c r="I2096" s="1">
        <v>60</v>
      </c>
      <c r="J2096" s="1">
        <v>55</v>
      </c>
      <c r="K2096" s="6">
        <f>ROUNDUP(K1178*最重要的表!$J$53,0)</f>
        <v>36224</v>
      </c>
      <c r="L2096" s="6">
        <f>ROUNDUP(L1178*最重要的表!$J$53,0)</f>
        <v>2772</v>
      </c>
      <c r="M2096" s="6">
        <f>ROUNDUP(M1178*最重要的表!$J$53,0)</f>
        <v>1733</v>
      </c>
      <c r="N2096" s="6">
        <f>ROUNDUP(N1178*最重要的表!$J$53,0)</f>
        <v>686</v>
      </c>
      <c r="O2096" s="6">
        <f>ROUNDUP(O1178*最重要的表!$J$53,0)</f>
        <v>53</v>
      </c>
      <c r="P2096" s="6">
        <f>ROUNDUP(P1178*最重要的表!$J$53,0)</f>
        <v>33</v>
      </c>
      <c r="Q2096" s="6">
        <f t="shared" si="255"/>
        <v>90418</v>
      </c>
      <c r="R2096" s="7">
        <f t="shared" si="256"/>
        <v>6959</v>
      </c>
      <c r="S2096" s="8">
        <f t="shared" si="257"/>
        <v>4340</v>
      </c>
      <c r="T2096" s="6">
        <v>36000</v>
      </c>
      <c r="U2096" s="7">
        <v>0</v>
      </c>
      <c r="V2096" s="8">
        <v>4800000</v>
      </c>
    </row>
    <row r="2097" spans="1:22" x14ac:dyDescent="0.25">
      <c r="A2097" s="1">
        <f t="shared" si="254"/>
        <v>71471</v>
      </c>
      <c r="B2097" s="1">
        <v>7</v>
      </c>
      <c r="C2097" s="1" t="s">
        <v>179</v>
      </c>
      <c r="D2097" s="1">
        <v>8</v>
      </c>
      <c r="E2097" s="1" t="s">
        <v>271</v>
      </c>
      <c r="F2097" s="1">
        <v>26</v>
      </c>
      <c r="G2097" s="1">
        <v>5</v>
      </c>
      <c r="H2097" s="1">
        <v>1</v>
      </c>
      <c r="I2097" s="1">
        <v>60</v>
      </c>
      <c r="J2097" s="1">
        <v>55</v>
      </c>
      <c r="K2097" s="6">
        <f>ROUNDUP(K1179*最重要的表!$J$53,0)</f>
        <v>37866</v>
      </c>
      <c r="L2097" s="6">
        <f>ROUNDUP(L1179*最重要的表!$J$53,0)</f>
        <v>2898</v>
      </c>
      <c r="M2097" s="6">
        <f>ROUNDUP(M1179*最重要的表!$J$53,0)</f>
        <v>1812</v>
      </c>
      <c r="N2097" s="6">
        <f>ROUNDUP(N1179*最重要的表!$J$53,0)</f>
        <v>735</v>
      </c>
      <c r="O2097" s="6">
        <f>ROUNDUP(O1179*最重要的表!$J$53,0)</f>
        <v>57</v>
      </c>
      <c r="P2097" s="6">
        <f>ROUNDUP(P1179*最重要的表!$J$53,0)</f>
        <v>36</v>
      </c>
      <c r="Q2097" s="1">
        <f t="shared" si="255"/>
        <v>95931</v>
      </c>
      <c r="R2097" s="1">
        <f t="shared" si="256"/>
        <v>7401</v>
      </c>
      <c r="S2097" s="1">
        <f t="shared" si="257"/>
        <v>4656</v>
      </c>
      <c r="T2097" s="1">
        <v>39000</v>
      </c>
      <c r="U2097" s="1">
        <v>0</v>
      </c>
      <c r="V2097" s="1">
        <v>5200000</v>
      </c>
    </row>
    <row r="2098" spans="1:22" x14ac:dyDescent="0.25">
      <c r="A2098" s="1">
        <f t="shared" si="254"/>
        <v>71472</v>
      </c>
      <c r="B2098" s="1">
        <v>7</v>
      </c>
      <c r="C2098" s="1" t="s">
        <v>179</v>
      </c>
      <c r="D2098" s="1">
        <v>8</v>
      </c>
      <c r="E2098" s="1" t="s">
        <v>272</v>
      </c>
      <c r="F2098" s="1">
        <v>27</v>
      </c>
      <c r="G2098" s="1">
        <v>5</v>
      </c>
      <c r="H2098" s="1">
        <v>2</v>
      </c>
      <c r="I2098" s="1">
        <v>60</v>
      </c>
      <c r="J2098" s="1">
        <v>55</v>
      </c>
      <c r="K2098" s="6">
        <f>ROUNDUP(K1180*最重要的表!$J$53,0)</f>
        <v>39492</v>
      </c>
      <c r="L2098" s="6">
        <f>ROUNDUP(L1180*最重要的表!$J$53,0)</f>
        <v>3022</v>
      </c>
      <c r="M2098" s="6">
        <f>ROUNDUP(M1180*最重要的表!$J$53,0)</f>
        <v>1890</v>
      </c>
      <c r="N2098" s="6">
        <f>ROUNDUP(N1180*最重要的表!$J$53,0)</f>
        <v>767</v>
      </c>
      <c r="O2098" s="6">
        <f>ROUNDUP(O1180*最重要的表!$J$53,0)</f>
        <v>59</v>
      </c>
      <c r="P2098" s="6">
        <f>ROUNDUP(P1180*最重要的表!$J$53,0)</f>
        <v>37</v>
      </c>
      <c r="Q2098" s="1">
        <f t="shared" si="255"/>
        <v>100085</v>
      </c>
      <c r="R2098" s="1">
        <f t="shared" si="256"/>
        <v>7683</v>
      </c>
      <c r="S2098" s="1">
        <f t="shared" si="257"/>
        <v>4813</v>
      </c>
      <c r="T2098" s="1">
        <v>42000</v>
      </c>
      <c r="U2098" s="1">
        <v>0</v>
      </c>
      <c r="V2098" s="1">
        <v>5600000</v>
      </c>
    </row>
    <row r="2099" spans="1:22" x14ac:dyDescent="0.25">
      <c r="A2099" s="1">
        <f t="shared" si="254"/>
        <v>71473</v>
      </c>
      <c r="B2099" s="1">
        <v>7</v>
      </c>
      <c r="C2099" s="1" t="s">
        <v>179</v>
      </c>
      <c r="D2099" s="1">
        <v>8</v>
      </c>
      <c r="E2099" s="1" t="s">
        <v>273</v>
      </c>
      <c r="F2099" s="1">
        <v>28</v>
      </c>
      <c r="G2099" s="1">
        <v>5</v>
      </c>
      <c r="H2099" s="1">
        <v>3</v>
      </c>
      <c r="I2099" s="1">
        <v>60</v>
      </c>
      <c r="J2099" s="1">
        <v>55</v>
      </c>
      <c r="K2099" s="6">
        <f>ROUNDUP(K1181*最重要的表!$J$53,0)</f>
        <v>41134</v>
      </c>
      <c r="L2099" s="6">
        <f>ROUNDUP(L1181*最重要的表!$J$53,0)</f>
        <v>3148</v>
      </c>
      <c r="M2099" s="6">
        <f>ROUNDUP(M1181*最重要的表!$J$53,0)</f>
        <v>1968</v>
      </c>
      <c r="N2099" s="6">
        <f>ROUNDUP(N1181*最重要的表!$J$53,0)</f>
        <v>814</v>
      </c>
      <c r="O2099" s="6">
        <f>ROUNDUP(O1181*最重要的表!$J$53,0)</f>
        <v>63</v>
      </c>
      <c r="P2099" s="6">
        <f>ROUNDUP(P1181*最重要的表!$J$53,0)</f>
        <v>40</v>
      </c>
      <c r="Q2099" s="1">
        <f t="shared" si="255"/>
        <v>105440</v>
      </c>
      <c r="R2099" s="1">
        <f t="shared" si="256"/>
        <v>8125</v>
      </c>
      <c r="S2099" s="1">
        <f t="shared" si="257"/>
        <v>5128</v>
      </c>
      <c r="T2099" s="1">
        <v>45000</v>
      </c>
      <c r="U2099" s="1">
        <v>0</v>
      </c>
      <c r="V2099" s="1">
        <v>6000000</v>
      </c>
    </row>
    <row r="2100" spans="1:22" x14ac:dyDescent="0.25">
      <c r="A2100" s="1">
        <f t="shared" si="254"/>
        <v>71474</v>
      </c>
      <c r="B2100" s="1">
        <v>7</v>
      </c>
      <c r="C2100" s="1" t="s">
        <v>179</v>
      </c>
      <c r="D2100" s="1">
        <v>8</v>
      </c>
      <c r="E2100" s="1" t="s">
        <v>274</v>
      </c>
      <c r="F2100" s="1">
        <v>29</v>
      </c>
      <c r="G2100" s="1">
        <v>5</v>
      </c>
      <c r="H2100" s="1">
        <v>4</v>
      </c>
      <c r="I2100" s="1">
        <v>70</v>
      </c>
      <c r="J2100" s="1">
        <v>65</v>
      </c>
      <c r="K2100" s="6">
        <f>ROUNDUP(K1182*最重要的表!$J$53,0)</f>
        <v>42760</v>
      </c>
      <c r="L2100" s="6">
        <f>ROUNDUP(L1182*最重要的表!$J$53,0)</f>
        <v>3273</v>
      </c>
      <c r="M2100" s="6">
        <f>ROUNDUP(M1182*最重要的表!$J$53,0)</f>
        <v>2046</v>
      </c>
      <c r="N2100" s="6">
        <f>ROUNDUP(N1182*最重要的表!$J$53,0)</f>
        <v>846</v>
      </c>
      <c r="O2100" s="6">
        <f>ROUNDUP(O1182*最重要的表!$J$53,0)</f>
        <v>65</v>
      </c>
      <c r="P2100" s="6">
        <f>ROUNDUP(P1182*最重要的表!$J$53,0)</f>
        <v>42</v>
      </c>
      <c r="Q2100" s="1">
        <f t="shared" si="255"/>
        <v>109594</v>
      </c>
      <c r="R2100" s="1">
        <f t="shared" si="256"/>
        <v>8408</v>
      </c>
      <c r="S2100" s="1">
        <f t="shared" si="257"/>
        <v>5364</v>
      </c>
      <c r="T2100" s="1">
        <v>48000</v>
      </c>
      <c r="U2100" s="1">
        <v>0</v>
      </c>
      <c r="V2100" s="1">
        <v>6400000</v>
      </c>
    </row>
    <row r="2101" spans="1:22" x14ac:dyDescent="0.25">
      <c r="A2101" s="1">
        <f t="shared" si="254"/>
        <v>71475</v>
      </c>
      <c r="B2101" s="1">
        <v>7</v>
      </c>
      <c r="C2101" s="1" t="s">
        <v>179</v>
      </c>
      <c r="D2101" s="1">
        <v>8</v>
      </c>
      <c r="E2101" s="1" t="s">
        <v>387</v>
      </c>
      <c r="F2101" s="1">
        <v>30</v>
      </c>
      <c r="G2101" s="1">
        <v>6</v>
      </c>
      <c r="H2101" s="1">
        <v>0</v>
      </c>
      <c r="I2101" s="1">
        <v>70</v>
      </c>
      <c r="J2101" s="1">
        <v>65</v>
      </c>
      <c r="K2101" s="6">
        <f>ROUNDUP(K1183*最重要的表!$J$53,0)</f>
        <v>47097</v>
      </c>
      <c r="L2101" s="6">
        <f>ROUNDUP(L1183*最重要的表!$J$53,0)</f>
        <v>3604</v>
      </c>
      <c r="M2101" s="6">
        <f>ROUNDUP(M1183*最重要的表!$J$53,0)</f>
        <v>2254</v>
      </c>
      <c r="N2101" s="6">
        <f>ROUNDUP(N1183*最重要的表!$J$53,0)</f>
        <v>894</v>
      </c>
      <c r="O2101" s="6">
        <f>ROUNDUP(O1183*最重要的表!$J$53,0)</f>
        <v>69</v>
      </c>
      <c r="P2101" s="6">
        <f>ROUNDUP(P1183*最重要的表!$J$53,0)</f>
        <v>43</v>
      </c>
      <c r="Q2101" s="6">
        <f t="shared" si="255"/>
        <v>117723</v>
      </c>
      <c r="R2101" s="7">
        <f t="shared" si="256"/>
        <v>9055</v>
      </c>
      <c r="S2101" s="8">
        <f t="shared" si="257"/>
        <v>5651</v>
      </c>
      <c r="T2101" s="1">
        <v>51000</v>
      </c>
      <c r="U2101" s="1">
        <v>0</v>
      </c>
      <c r="V2101" s="8">
        <v>6800000</v>
      </c>
    </row>
    <row r="2102" spans="1:22" x14ac:dyDescent="0.25">
      <c r="A2102" s="1">
        <f t="shared" si="254"/>
        <v>71481</v>
      </c>
      <c r="B2102" s="1">
        <v>7</v>
      </c>
      <c r="C2102" s="1" t="s">
        <v>179</v>
      </c>
      <c r="D2102" s="1">
        <v>8</v>
      </c>
      <c r="E2102" s="1" t="s">
        <v>276</v>
      </c>
      <c r="F2102" s="1">
        <v>31</v>
      </c>
      <c r="G2102" s="1">
        <v>6</v>
      </c>
      <c r="H2102" s="1">
        <v>1</v>
      </c>
      <c r="I2102" s="1">
        <v>70</v>
      </c>
      <c r="J2102" s="1">
        <v>65</v>
      </c>
      <c r="K2102" s="6">
        <f>ROUNDUP(K1184*最重要的表!$J$53,0)</f>
        <v>49218</v>
      </c>
      <c r="L2102" s="6">
        <f>ROUNDUP(L1184*最重要的表!$J$53,0)</f>
        <v>3767</v>
      </c>
      <c r="M2102" s="6">
        <f>ROUNDUP(M1184*最重要的表!$J$53,0)</f>
        <v>2355</v>
      </c>
      <c r="N2102" s="6">
        <f>ROUNDUP(N1184*最重要的表!$J$53,0)</f>
        <v>942</v>
      </c>
      <c r="O2102" s="6">
        <f>ROUNDUP(O1184*最重要的表!$J$53,0)</f>
        <v>72</v>
      </c>
      <c r="P2102" s="6">
        <f>ROUNDUP(P1184*最重要的表!$J$53,0)</f>
        <v>46</v>
      </c>
      <c r="Q2102" s="1">
        <f t="shared" si="255"/>
        <v>123636</v>
      </c>
      <c r="R2102" s="1">
        <f t="shared" si="256"/>
        <v>9455</v>
      </c>
      <c r="S2102" s="1">
        <f t="shared" si="257"/>
        <v>5989</v>
      </c>
      <c r="T2102" s="1">
        <v>54000</v>
      </c>
      <c r="U2102" s="1">
        <v>0</v>
      </c>
      <c r="V2102" s="1">
        <v>7200000</v>
      </c>
    </row>
    <row r="2103" spans="1:22" x14ac:dyDescent="0.25">
      <c r="A2103" s="1">
        <f t="shared" si="254"/>
        <v>71482</v>
      </c>
      <c r="B2103" s="1">
        <v>7</v>
      </c>
      <c r="C2103" s="1" t="s">
        <v>179</v>
      </c>
      <c r="D2103" s="1">
        <v>8</v>
      </c>
      <c r="E2103" s="1" t="s">
        <v>277</v>
      </c>
      <c r="F2103" s="1">
        <v>32</v>
      </c>
      <c r="G2103" s="1">
        <v>6</v>
      </c>
      <c r="H2103" s="1">
        <v>2</v>
      </c>
      <c r="I2103" s="1">
        <v>70</v>
      </c>
      <c r="J2103" s="1">
        <v>65</v>
      </c>
      <c r="K2103" s="6">
        <f>ROUNDUP(K1185*最重要的表!$J$53,0)</f>
        <v>51354</v>
      </c>
      <c r="L2103" s="6">
        <f>ROUNDUP(L1185*最重要的表!$J$53,0)</f>
        <v>3930</v>
      </c>
      <c r="M2103" s="6">
        <f>ROUNDUP(M1185*最重要的表!$J$53,0)</f>
        <v>2458</v>
      </c>
      <c r="N2103" s="6">
        <f>ROUNDUP(N1185*最重要的表!$J$53,0)</f>
        <v>974</v>
      </c>
      <c r="O2103" s="6">
        <f>ROUNDUP(O1185*最重要的表!$J$53,0)</f>
        <v>75</v>
      </c>
      <c r="P2103" s="6">
        <f>ROUNDUP(P1185*最重要的表!$J$53,0)</f>
        <v>48</v>
      </c>
      <c r="Q2103" s="1">
        <f t="shared" si="255"/>
        <v>128300</v>
      </c>
      <c r="R2103" s="1">
        <f t="shared" si="256"/>
        <v>9855</v>
      </c>
      <c r="S2103" s="1">
        <f t="shared" si="257"/>
        <v>6250</v>
      </c>
      <c r="T2103" s="1">
        <v>57000</v>
      </c>
      <c r="U2103" s="1">
        <v>0</v>
      </c>
      <c r="V2103" s="1">
        <v>7600000</v>
      </c>
    </row>
    <row r="2104" spans="1:22" x14ac:dyDescent="0.25">
      <c r="A2104" s="1">
        <f t="shared" si="254"/>
        <v>71483</v>
      </c>
      <c r="B2104" s="1">
        <v>7</v>
      </c>
      <c r="C2104" s="1" t="s">
        <v>179</v>
      </c>
      <c r="D2104" s="1">
        <v>8</v>
      </c>
      <c r="E2104" s="1" t="s">
        <v>278</v>
      </c>
      <c r="F2104" s="1">
        <v>33</v>
      </c>
      <c r="G2104" s="1">
        <v>6</v>
      </c>
      <c r="H2104" s="1">
        <v>3</v>
      </c>
      <c r="I2104" s="1">
        <v>70</v>
      </c>
      <c r="J2104" s="1">
        <v>65</v>
      </c>
      <c r="K2104" s="6">
        <f>ROUNDUP(K1186*最重要的表!$J$53,0)</f>
        <v>53474</v>
      </c>
      <c r="L2104" s="6">
        <f>ROUNDUP(L1186*最重要的表!$J$53,0)</f>
        <v>4092</v>
      </c>
      <c r="M2104" s="6">
        <f>ROUNDUP(M1186*最重要的表!$J$53,0)</f>
        <v>2559</v>
      </c>
      <c r="N2104" s="6">
        <f>ROUNDUP(N1186*最重要的表!$J$53,0)</f>
        <v>1022</v>
      </c>
      <c r="O2104" s="6">
        <f>ROUNDUP(O1186*最重要的表!$J$53,0)</f>
        <v>79</v>
      </c>
      <c r="P2104" s="6">
        <f>ROUNDUP(P1186*最重要的表!$J$53,0)</f>
        <v>49</v>
      </c>
      <c r="Q2104" s="1">
        <f t="shared" si="255"/>
        <v>134212</v>
      </c>
      <c r="R2104" s="1">
        <f t="shared" si="256"/>
        <v>10333</v>
      </c>
      <c r="S2104" s="1">
        <f t="shared" si="257"/>
        <v>6430</v>
      </c>
      <c r="T2104" s="1">
        <v>60000</v>
      </c>
      <c r="U2104" s="1">
        <v>0</v>
      </c>
      <c r="V2104" s="1">
        <v>8000000</v>
      </c>
    </row>
    <row r="2105" spans="1:22" x14ac:dyDescent="0.25">
      <c r="A2105" s="1">
        <f t="shared" si="254"/>
        <v>71484</v>
      </c>
      <c r="B2105" s="1">
        <v>7</v>
      </c>
      <c r="C2105" s="1" t="s">
        <v>179</v>
      </c>
      <c r="D2105" s="1">
        <v>8</v>
      </c>
      <c r="E2105" s="1" t="s">
        <v>279</v>
      </c>
      <c r="F2105" s="1">
        <v>34</v>
      </c>
      <c r="G2105" s="1">
        <v>6</v>
      </c>
      <c r="H2105" s="1">
        <v>4</v>
      </c>
      <c r="I2105" s="1">
        <v>80</v>
      </c>
      <c r="J2105" s="1">
        <v>75</v>
      </c>
      <c r="K2105" s="6">
        <f>ROUNDUP(K1187*最重要的表!$J$53,0)</f>
        <v>55595</v>
      </c>
      <c r="L2105" s="6">
        <f>ROUNDUP(L1187*最重要的表!$J$53,0)</f>
        <v>4255</v>
      </c>
      <c r="M2105" s="6">
        <f>ROUNDUP(M1187*最重要的表!$J$53,0)</f>
        <v>2660</v>
      </c>
      <c r="N2105" s="6">
        <f>ROUNDUP(N1187*最重要的表!$J$53,0)</f>
        <v>1053</v>
      </c>
      <c r="O2105" s="6">
        <f>ROUNDUP(O1187*最重要的表!$J$53,0)</f>
        <v>81</v>
      </c>
      <c r="P2105" s="6">
        <f>ROUNDUP(P1187*最重要的表!$J$53,0)</f>
        <v>52</v>
      </c>
      <c r="Q2105" s="1">
        <f t="shared" si="255"/>
        <v>138782</v>
      </c>
      <c r="R2105" s="1">
        <f t="shared" si="256"/>
        <v>10654</v>
      </c>
      <c r="S2105" s="1">
        <f t="shared" si="257"/>
        <v>6768</v>
      </c>
      <c r="T2105" s="1">
        <v>61000</v>
      </c>
      <c r="U2105" s="1">
        <v>0</v>
      </c>
      <c r="V2105" s="1">
        <v>8100000</v>
      </c>
    </row>
    <row r="2106" spans="1:22" x14ac:dyDescent="0.25">
      <c r="A2106" s="1">
        <f t="shared" si="254"/>
        <v>71485</v>
      </c>
      <c r="B2106" s="1">
        <v>7</v>
      </c>
      <c r="C2106" s="1" t="s">
        <v>179</v>
      </c>
      <c r="D2106" s="1">
        <v>8</v>
      </c>
      <c r="E2106" s="1" t="s">
        <v>280</v>
      </c>
      <c r="F2106" s="1">
        <v>35</v>
      </c>
      <c r="G2106" s="1">
        <v>7</v>
      </c>
      <c r="H2106" s="1">
        <v>0</v>
      </c>
      <c r="I2106" s="1">
        <v>80</v>
      </c>
      <c r="J2106" s="1">
        <v>75</v>
      </c>
      <c r="K2106" s="6">
        <f>ROUNDUP(K1188*最重要的表!$J$53,0)</f>
        <v>61238</v>
      </c>
      <c r="L2106" s="6">
        <f>ROUNDUP(L1188*最重要的表!$J$53,0)</f>
        <v>4687</v>
      </c>
      <c r="M2106" s="6">
        <f>ROUNDUP(M1188*最重要的表!$J$53,0)</f>
        <v>2930</v>
      </c>
      <c r="N2106" s="6">
        <f>ROUNDUP(N1188*最重要的表!$J$53,0)</f>
        <v>1164</v>
      </c>
      <c r="O2106" s="6">
        <f>ROUNDUP(O1188*最重要的表!$J$53,0)</f>
        <v>90</v>
      </c>
      <c r="P2106" s="6">
        <f>ROUNDUP(P1188*最重要的表!$J$53,0)</f>
        <v>57</v>
      </c>
      <c r="Q2106" s="6">
        <f t="shared" si="255"/>
        <v>153194</v>
      </c>
      <c r="R2106" s="7">
        <f t="shared" si="256"/>
        <v>11797</v>
      </c>
      <c r="S2106" s="8">
        <f t="shared" si="257"/>
        <v>7433</v>
      </c>
      <c r="T2106" s="1">
        <v>62000</v>
      </c>
      <c r="U2106" s="1">
        <v>0</v>
      </c>
      <c r="V2106" s="1">
        <v>8200000</v>
      </c>
    </row>
    <row r="2107" spans="1:22" x14ac:dyDescent="0.25">
      <c r="A2107" s="1">
        <f t="shared" si="254"/>
        <v>71491</v>
      </c>
      <c r="B2107" s="1">
        <v>7</v>
      </c>
      <c r="C2107" s="1" t="s">
        <v>179</v>
      </c>
      <c r="D2107" s="1">
        <v>8</v>
      </c>
      <c r="E2107" s="1" t="s">
        <v>281</v>
      </c>
      <c r="F2107" s="1">
        <v>36</v>
      </c>
      <c r="G2107" s="1">
        <v>7</v>
      </c>
      <c r="H2107" s="1">
        <v>1</v>
      </c>
      <c r="I2107" s="1">
        <v>80</v>
      </c>
      <c r="J2107" s="1">
        <v>75</v>
      </c>
      <c r="K2107" s="6">
        <f>ROUNDUP(K1189*最重要的表!$J$53,0)</f>
        <v>63997</v>
      </c>
      <c r="L2107" s="6">
        <f>ROUNDUP(L1189*最重要的表!$J$53,0)</f>
        <v>4898</v>
      </c>
      <c r="M2107" s="6">
        <f>ROUNDUP(M1189*最重要的表!$J$53,0)</f>
        <v>3061</v>
      </c>
      <c r="N2107" s="6">
        <f>ROUNDUP(N1189*最重要的表!$J$53,0)</f>
        <v>1229</v>
      </c>
      <c r="O2107" s="6">
        <f>ROUNDUP(O1189*最重要的表!$J$53,0)</f>
        <v>94</v>
      </c>
      <c r="P2107" s="6">
        <f>ROUNDUP(P1189*最重要的表!$J$53,0)</f>
        <v>60</v>
      </c>
      <c r="Q2107" s="1">
        <f t="shared" si="255"/>
        <v>161088</v>
      </c>
      <c r="R2107" s="1">
        <f t="shared" si="256"/>
        <v>12324</v>
      </c>
      <c r="S2107" s="1">
        <f t="shared" si="257"/>
        <v>7801</v>
      </c>
      <c r="T2107" s="1">
        <v>63000</v>
      </c>
      <c r="U2107" s="1">
        <v>0</v>
      </c>
      <c r="V2107" s="1">
        <v>8300000</v>
      </c>
    </row>
    <row r="2108" spans="1:22" x14ac:dyDescent="0.25">
      <c r="A2108" s="1">
        <f t="shared" si="254"/>
        <v>71492</v>
      </c>
      <c r="B2108" s="1">
        <v>7</v>
      </c>
      <c r="C2108" s="1" t="s">
        <v>179</v>
      </c>
      <c r="D2108" s="1">
        <v>8</v>
      </c>
      <c r="E2108" s="1" t="s">
        <v>282</v>
      </c>
      <c r="F2108" s="1">
        <v>37</v>
      </c>
      <c r="G2108" s="1">
        <v>7</v>
      </c>
      <c r="H2108" s="1">
        <v>2</v>
      </c>
      <c r="I2108" s="1">
        <v>80</v>
      </c>
      <c r="J2108" s="1">
        <v>75</v>
      </c>
      <c r="K2108" s="6">
        <f>ROUNDUP(K1190*最重要的表!$J$53,0)</f>
        <v>66771</v>
      </c>
      <c r="L2108" s="6">
        <f>ROUNDUP(L1190*最重要的表!$J$53,0)</f>
        <v>5110</v>
      </c>
      <c r="M2108" s="6">
        <f>ROUNDUP(M1190*最重要的表!$J$53,0)</f>
        <v>3194</v>
      </c>
      <c r="N2108" s="6">
        <f>ROUNDUP(N1190*最重要的表!$J$53,0)</f>
        <v>1277</v>
      </c>
      <c r="O2108" s="6">
        <f>ROUNDUP(O1190*最重要的表!$J$53,0)</f>
        <v>98</v>
      </c>
      <c r="P2108" s="6">
        <f>ROUNDUP(P1190*最重要的表!$J$53,0)</f>
        <v>61</v>
      </c>
      <c r="Q2108" s="1">
        <f t="shared" si="255"/>
        <v>167654</v>
      </c>
      <c r="R2108" s="1">
        <f t="shared" si="256"/>
        <v>12852</v>
      </c>
      <c r="S2108" s="1">
        <f t="shared" si="257"/>
        <v>8013</v>
      </c>
      <c r="T2108" s="1">
        <v>64000</v>
      </c>
      <c r="U2108" s="1">
        <v>0</v>
      </c>
      <c r="V2108" s="1">
        <v>8400000</v>
      </c>
    </row>
    <row r="2109" spans="1:22" x14ac:dyDescent="0.25">
      <c r="A2109" s="1">
        <f t="shared" si="254"/>
        <v>71493</v>
      </c>
      <c r="B2109" s="1">
        <v>7</v>
      </c>
      <c r="C2109" s="1" t="s">
        <v>179</v>
      </c>
      <c r="D2109" s="1">
        <v>8</v>
      </c>
      <c r="E2109" s="1" t="s">
        <v>283</v>
      </c>
      <c r="F2109" s="1">
        <v>38</v>
      </c>
      <c r="G2109" s="1">
        <v>7</v>
      </c>
      <c r="H2109" s="1">
        <v>3</v>
      </c>
      <c r="I2109" s="1">
        <v>80</v>
      </c>
      <c r="J2109" s="1">
        <v>75</v>
      </c>
      <c r="K2109" s="6">
        <f>ROUNDUP(K1191*最重要的表!$J$53,0)</f>
        <v>69530</v>
      </c>
      <c r="L2109" s="6">
        <f>ROUNDUP(L1191*最重要的表!$J$53,0)</f>
        <v>5321</v>
      </c>
      <c r="M2109" s="6">
        <f>ROUNDUP(M1191*最重要的表!$J$53,0)</f>
        <v>3326</v>
      </c>
      <c r="N2109" s="6">
        <f>ROUNDUP(N1191*最重要的表!$J$53,0)</f>
        <v>1324</v>
      </c>
      <c r="O2109" s="6">
        <f>ROUNDUP(O1191*最重要的表!$J$53,0)</f>
        <v>102</v>
      </c>
      <c r="P2109" s="6">
        <f>ROUNDUP(P1191*最重要的表!$J$53,0)</f>
        <v>64</v>
      </c>
      <c r="Q2109" s="1">
        <f t="shared" si="255"/>
        <v>174126</v>
      </c>
      <c r="R2109" s="1">
        <f t="shared" si="256"/>
        <v>13379</v>
      </c>
      <c r="S2109" s="1">
        <f t="shared" si="257"/>
        <v>8382</v>
      </c>
      <c r="T2109" s="1">
        <v>65000</v>
      </c>
      <c r="U2109" s="1">
        <v>0</v>
      </c>
      <c r="V2109" s="1">
        <v>8500000</v>
      </c>
    </row>
    <row r="2110" spans="1:22" x14ac:dyDescent="0.25">
      <c r="A2110" s="1">
        <f t="shared" si="254"/>
        <v>71494</v>
      </c>
      <c r="B2110" s="1">
        <v>7</v>
      </c>
      <c r="C2110" s="1" t="s">
        <v>179</v>
      </c>
      <c r="D2110" s="1">
        <v>8</v>
      </c>
      <c r="E2110" s="1" t="s">
        <v>284</v>
      </c>
      <c r="F2110" s="1">
        <v>39</v>
      </c>
      <c r="G2110" s="1">
        <v>7</v>
      </c>
      <c r="H2110" s="1">
        <v>4</v>
      </c>
      <c r="I2110" s="1">
        <v>84</v>
      </c>
      <c r="J2110" s="1">
        <v>80</v>
      </c>
      <c r="K2110" s="6">
        <f>ROUNDUP(K1192*最重要的表!$J$53,0)</f>
        <v>72304</v>
      </c>
      <c r="L2110" s="6">
        <f>ROUNDUP(L1192*最重要的表!$J$53,0)</f>
        <v>5533</v>
      </c>
      <c r="M2110" s="6">
        <f>ROUNDUP(M1192*最重要的表!$J$53,0)</f>
        <v>3459</v>
      </c>
      <c r="N2110" s="6">
        <f>ROUNDUP(N1192*最重要的表!$J$53,0)</f>
        <v>1388</v>
      </c>
      <c r="O2110" s="6">
        <f>ROUNDUP(O1192*最重要的表!$J$53,0)</f>
        <v>107</v>
      </c>
      <c r="P2110" s="6">
        <f>ROUNDUP(P1192*最重要的表!$J$53,0)</f>
        <v>68</v>
      </c>
      <c r="Q2110" s="1">
        <f t="shared" si="255"/>
        <v>181956</v>
      </c>
      <c r="R2110" s="1">
        <f t="shared" si="256"/>
        <v>13986</v>
      </c>
      <c r="S2110" s="1">
        <f t="shared" si="257"/>
        <v>8831</v>
      </c>
      <c r="T2110" s="1">
        <v>66000</v>
      </c>
      <c r="U2110" s="1">
        <v>0</v>
      </c>
      <c r="V2110" s="1">
        <v>8600000</v>
      </c>
    </row>
    <row r="2111" spans="1:22" x14ac:dyDescent="0.25">
      <c r="A2111" s="1">
        <f t="shared" si="254"/>
        <v>71495</v>
      </c>
      <c r="B2111" s="1">
        <v>7</v>
      </c>
      <c r="C2111" s="1" t="s">
        <v>179</v>
      </c>
      <c r="D2111" s="1">
        <v>8</v>
      </c>
      <c r="E2111" s="1" t="s">
        <v>285</v>
      </c>
      <c r="F2111" s="1">
        <v>40</v>
      </c>
      <c r="G2111" s="1">
        <v>8</v>
      </c>
      <c r="H2111" s="1">
        <v>0</v>
      </c>
      <c r="I2111" s="1">
        <v>84</v>
      </c>
      <c r="J2111" s="1">
        <v>80</v>
      </c>
      <c r="K2111" s="6">
        <f>ROUNDUP(K1193*最重要的表!$J$53,0)</f>
        <v>79605</v>
      </c>
      <c r="L2111" s="6">
        <f>ROUNDUP(L1193*最重要的表!$J$53,0)</f>
        <v>6092</v>
      </c>
      <c r="M2111" s="6">
        <f>ROUNDUP(M1193*最重要的表!$J$53,0)</f>
        <v>3808</v>
      </c>
      <c r="N2111" s="6">
        <f>ROUNDUP(N1193*最重要的表!$J$53,0)</f>
        <v>1516</v>
      </c>
      <c r="O2111" s="6">
        <f>ROUNDUP(O1193*最重要的表!$J$53,0)</f>
        <v>116</v>
      </c>
      <c r="P2111" s="6">
        <f>ROUNDUP(P1193*最重要的表!$J$53,0)</f>
        <v>74</v>
      </c>
      <c r="Q2111" s="6">
        <f t="shared" si="255"/>
        <v>199369</v>
      </c>
      <c r="R2111" s="7">
        <f t="shared" si="256"/>
        <v>15256</v>
      </c>
      <c r="S2111" s="8">
        <f t="shared" si="257"/>
        <v>9654</v>
      </c>
      <c r="T2111" s="1">
        <v>67000</v>
      </c>
      <c r="U2111" s="1">
        <v>0</v>
      </c>
      <c r="V2111" s="1">
        <v>8700000</v>
      </c>
    </row>
    <row r="2112" spans="1:22" x14ac:dyDescent="0.25">
      <c r="A2112" s="1">
        <f t="shared" si="254"/>
        <v>71501</v>
      </c>
      <c r="B2112" s="1">
        <v>7</v>
      </c>
      <c r="C2112" s="1" t="s">
        <v>179</v>
      </c>
      <c r="D2112" s="1">
        <v>8</v>
      </c>
      <c r="E2112" s="1" t="s">
        <v>286</v>
      </c>
      <c r="F2112" s="1">
        <v>41</v>
      </c>
      <c r="G2112" s="1">
        <v>8</v>
      </c>
      <c r="H2112" s="1">
        <v>1</v>
      </c>
      <c r="I2112" s="1">
        <v>84</v>
      </c>
      <c r="J2112" s="1">
        <v>80</v>
      </c>
      <c r="K2112" s="6">
        <f>ROUNDUP(K1194*最重要的表!$J$53,0)</f>
        <v>83208</v>
      </c>
      <c r="L2112" s="6">
        <f>ROUNDUP(L1194*最重要的表!$J$53,0)</f>
        <v>6368</v>
      </c>
      <c r="M2112" s="6">
        <f>ROUNDUP(M1194*最重要的表!$J$53,0)</f>
        <v>3980</v>
      </c>
      <c r="N2112" s="6">
        <f>ROUNDUP(N1194*最重要的表!$J$53,0)</f>
        <v>1595</v>
      </c>
      <c r="O2112" s="6">
        <f>ROUNDUP(O1194*最重要的表!$J$53,0)</f>
        <v>122</v>
      </c>
      <c r="P2112" s="6">
        <f>ROUNDUP(P1194*最重要的表!$J$53,0)</f>
        <v>77</v>
      </c>
      <c r="Q2112" s="1">
        <f t="shared" si="255"/>
        <v>209213</v>
      </c>
      <c r="R2112" s="1">
        <f t="shared" si="256"/>
        <v>16006</v>
      </c>
      <c r="S2112" s="1">
        <f t="shared" si="257"/>
        <v>10063</v>
      </c>
      <c r="T2112" s="1">
        <v>68000</v>
      </c>
      <c r="U2112" s="1">
        <v>0</v>
      </c>
      <c r="V2112" s="1">
        <v>8800000</v>
      </c>
    </row>
    <row r="2113" spans="1:22" x14ac:dyDescent="0.25">
      <c r="A2113" s="1">
        <f t="shared" si="254"/>
        <v>71502</v>
      </c>
      <c r="B2113" s="1">
        <v>7</v>
      </c>
      <c r="C2113" s="1" t="s">
        <v>179</v>
      </c>
      <c r="D2113" s="1">
        <v>8</v>
      </c>
      <c r="E2113" s="1" t="s">
        <v>287</v>
      </c>
      <c r="F2113" s="1">
        <v>42</v>
      </c>
      <c r="G2113" s="1">
        <v>8</v>
      </c>
      <c r="H2113" s="1">
        <v>2</v>
      </c>
      <c r="I2113" s="1">
        <v>84</v>
      </c>
      <c r="J2113" s="1">
        <v>80</v>
      </c>
      <c r="K2113" s="6">
        <f>ROUNDUP(K1195*最重要的表!$J$53,0)</f>
        <v>86812</v>
      </c>
      <c r="L2113" s="6">
        <f>ROUNDUP(L1195*最重要的表!$J$53,0)</f>
        <v>6643</v>
      </c>
      <c r="M2113" s="6">
        <f>ROUNDUP(M1195*最重要的表!$J$53,0)</f>
        <v>4153</v>
      </c>
      <c r="N2113" s="6">
        <f>ROUNDUP(N1195*最重要的表!$J$53,0)</f>
        <v>1691</v>
      </c>
      <c r="O2113" s="6">
        <f>ROUNDUP(O1195*最重要的表!$J$53,0)</f>
        <v>130</v>
      </c>
      <c r="P2113" s="6">
        <f>ROUNDUP(P1195*最重要的表!$J$53,0)</f>
        <v>82</v>
      </c>
      <c r="Q2113" s="1">
        <f t="shared" si="255"/>
        <v>220401</v>
      </c>
      <c r="R2113" s="1">
        <f t="shared" si="256"/>
        <v>16913</v>
      </c>
      <c r="S2113" s="1">
        <f t="shared" si="257"/>
        <v>10631</v>
      </c>
      <c r="T2113" s="1">
        <v>69000</v>
      </c>
      <c r="U2113" s="1">
        <v>0</v>
      </c>
      <c r="V2113" s="1">
        <v>8900000</v>
      </c>
    </row>
    <row r="2114" spans="1:22" x14ac:dyDescent="0.25">
      <c r="A2114" s="1">
        <f t="shared" si="254"/>
        <v>71503</v>
      </c>
      <c r="B2114" s="1">
        <v>7</v>
      </c>
      <c r="C2114" s="1" t="s">
        <v>179</v>
      </c>
      <c r="D2114" s="1">
        <v>8</v>
      </c>
      <c r="E2114" s="1" t="s">
        <v>288</v>
      </c>
      <c r="F2114" s="1">
        <v>43</v>
      </c>
      <c r="G2114" s="1">
        <v>8</v>
      </c>
      <c r="H2114" s="1">
        <v>3</v>
      </c>
      <c r="I2114" s="1">
        <v>84</v>
      </c>
      <c r="J2114" s="1">
        <v>80</v>
      </c>
      <c r="K2114" s="6">
        <f>ROUNDUP(K1196*最重要的表!$J$53,0)</f>
        <v>90399</v>
      </c>
      <c r="L2114" s="6">
        <f>ROUNDUP(L1196*最重要的表!$J$53,0)</f>
        <v>6918</v>
      </c>
      <c r="M2114" s="6">
        <f>ROUNDUP(M1196*最重要的表!$J$53,0)</f>
        <v>4324</v>
      </c>
      <c r="N2114" s="6">
        <f>ROUNDUP(N1196*最重要的表!$J$53,0)</f>
        <v>1771</v>
      </c>
      <c r="O2114" s="6">
        <f>ROUNDUP(O1196*最重要的表!$J$53,0)</f>
        <v>136</v>
      </c>
      <c r="P2114" s="6">
        <f>ROUNDUP(P1196*最重要的表!$J$53,0)</f>
        <v>86</v>
      </c>
      <c r="Q2114" s="1">
        <f t="shared" si="255"/>
        <v>230308</v>
      </c>
      <c r="R2114" s="1">
        <f t="shared" si="256"/>
        <v>17662</v>
      </c>
      <c r="S2114" s="1">
        <f t="shared" si="257"/>
        <v>11118</v>
      </c>
      <c r="T2114" s="1">
        <v>70000</v>
      </c>
      <c r="U2114" s="1">
        <v>0</v>
      </c>
      <c r="V2114" s="1">
        <v>9000000</v>
      </c>
    </row>
    <row r="2115" spans="1:22" x14ac:dyDescent="0.25">
      <c r="A2115" s="1">
        <f t="shared" si="254"/>
        <v>71504</v>
      </c>
      <c r="B2115" s="1">
        <v>7</v>
      </c>
      <c r="C2115" s="1" t="s">
        <v>179</v>
      </c>
      <c r="D2115" s="1">
        <v>8</v>
      </c>
      <c r="E2115" s="1" t="s">
        <v>289</v>
      </c>
      <c r="F2115" s="1">
        <v>44</v>
      </c>
      <c r="G2115" s="1">
        <v>8</v>
      </c>
      <c r="H2115" s="1">
        <v>4</v>
      </c>
      <c r="I2115" s="1">
        <v>87</v>
      </c>
      <c r="J2115" s="1">
        <v>85</v>
      </c>
      <c r="K2115" s="6">
        <f>ROUNDUP(K1197*最重要的表!$J$53,0)</f>
        <v>94001</v>
      </c>
      <c r="L2115" s="6">
        <f>ROUNDUP(L1197*最重要的表!$J$53,0)</f>
        <v>7194</v>
      </c>
      <c r="M2115" s="6">
        <f>ROUNDUP(M1197*最重要的表!$J$53,0)</f>
        <v>4496</v>
      </c>
      <c r="N2115" s="6">
        <f>ROUNDUP(N1197*最重要的表!$J$53,0)</f>
        <v>1850</v>
      </c>
      <c r="O2115" s="6">
        <f>ROUNDUP(O1197*最重要的表!$J$53,0)</f>
        <v>142</v>
      </c>
      <c r="P2115" s="6">
        <f>ROUNDUP(P1197*最重要的表!$J$53,0)</f>
        <v>90</v>
      </c>
      <c r="Q2115" s="1">
        <f t="shared" si="255"/>
        <v>240151</v>
      </c>
      <c r="R2115" s="1">
        <f t="shared" si="256"/>
        <v>18412</v>
      </c>
      <c r="S2115" s="1">
        <f t="shared" si="257"/>
        <v>11606</v>
      </c>
      <c r="T2115" s="1">
        <v>71000</v>
      </c>
      <c r="U2115" s="1">
        <v>0</v>
      </c>
      <c r="V2115" s="1">
        <v>9100000</v>
      </c>
    </row>
    <row r="2116" spans="1:22" x14ac:dyDescent="0.25">
      <c r="A2116" s="1">
        <f t="shared" si="254"/>
        <v>71505</v>
      </c>
      <c r="B2116" s="1">
        <v>7</v>
      </c>
      <c r="C2116" s="1" t="s">
        <v>179</v>
      </c>
      <c r="D2116" s="1">
        <v>8</v>
      </c>
      <c r="E2116" s="1" t="s">
        <v>290</v>
      </c>
      <c r="F2116" s="1">
        <v>45</v>
      </c>
      <c r="G2116" s="1">
        <v>9</v>
      </c>
      <c r="H2116" s="1">
        <v>0</v>
      </c>
      <c r="I2116" s="1">
        <v>87</v>
      </c>
      <c r="J2116" s="1">
        <v>85</v>
      </c>
      <c r="K2116" s="6">
        <f>ROUNDUP(K1198*最重要的表!$J$53,0)</f>
        <v>103504</v>
      </c>
      <c r="L2116" s="6">
        <f>ROUNDUP(L1198*最重要的表!$J$53,0)</f>
        <v>7921</v>
      </c>
      <c r="M2116" s="6">
        <f>ROUNDUP(M1198*最重要的表!$J$53,0)</f>
        <v>4951</v>
      </c>
      <c r="N2116" s="6">
        <f>ROUNDUP(N1198*最重要的表!$J$53,0)</f>
        <v>1978</v>
      </c>
      <c r="O2116" s="6">
        <f>ROUNDUP(O1198*最重要的表!$J$53,0)</f>
        <v>152</v>
      </c>
      <c r="P2116" s="6">
        <f>ROUNDUP(P1198*最重要的表!$J$53,0)</f>
        <v>96</v>
      </c>
      <c r="Q2116" s="6">
        <f t="shared" si="255"/>
        <v>259766</v>
      </c>
      <c r="R2116" s="7">
        <f t="shared" si="256"/>
        <v>19929</v>
      </c>
      <c r="S2116" s="8">
        <f t="shared" si="257"/>
        <v>12535</v>
      </c>
      <c r="T2116" s="1">
        <v>72000</v>
      </c>
      <c r="U2116" s="1">
        <v>0</v>
      </c>
      <c r="V2116" s="1">
        <v>9200000</v>
      </c>
    </row>
    <row r="2117" spans="1:22" x14ac:dyDescent="0.25">
      <c r="A2117" s="1">
        <f t="shared" si="254"/>
        <v>71511</v>
      </c>
      <c r="B2117" s="1">
        <v>7</v>
      </c>
      <c r="C2117" s="1" t="s">
        <v>179</v>
      </c>
      <c r="D2117" s="1">
        <v>8</v>
      </c>
      <c r="E2117" s="1" t="s">
        <v>291</v>
      </c>
      <c r="F2117" s="1">
        <v>46</v>
      </c>
      <c r="G2117" s="1">
        <v>9</v>
      </c>
      <c r="H2117" s="1">
        <v>1</v>
      </c>
      <c r="I2117" s="1">
        <v>87</v>
      </c>
      <c r="J2117" s="1">
        <v>85</v>
      </c>
      <c r="K2117" s="6">
        <f>ROUNDUP(K1199*最重要的表!$J$53,0)</f>
        <v>108160</v>
      </c>
      <c r="L2117" s="6">
        <f>ROUNDUP(L1199*最重要的表!$J$53,0)</f>
        <v>8277</v>
      </c>
      <c r="M2117" s="6">
        <f>ROUNDUP(M1199*最重要的表!$J$53,0)</f>
        <v>5173</v>
      </c>
      <c r="N2117" s="6">
        <f>ROUNDUP(N1199*最重要的表!$J$53,0)</f>
        <v>2073</v>
      </c>
      <c r="O2117" s="6">
        <f>ROUNDUP(O1199*最重要的表!$J$53,0)</f>
        <v>159</v>
      </c>
      <c r="P2117" s="6">
        <f>ROUNDUP(P1199*最重要的表!$J$53,0)</f>
        <v>101</v>
      </c>
      <c r="Q2117" s="1">
        <f t="shared" si="255"/>
        <v>271927</v>
      </c>
      <c r="R2117" s="1">
        <f t="shared" si="256"/>
        <v>20838</v>
      </c>
      <c r="S2117" s="1">
        <f t="shared" si="257"/>
        <v>13152</v>
      </c>
      <c r="T2117" s="1">
        <v>73000</v>
      </c>
      <c r="U2117" s="1">
        <v>0</v>
      </c>
      <c r="V2117" s="1">
        <v>9300000</v>
      </c>
    </row>
    <row r="2118" spans="1:22" x14ac:dyDescent="0.25">
      <c r="A2118" s="1">
        <f t="shared" si="254"/>
        <v>71512</v>
      </c>
      <c r="B2118" s="1">
        <v>7</v>
      </c>
      <c r="C2118" s="1" t="s">
        <v>179</v>
      </c>
      <c r="D2118" s="1">
        <v>8</v>
      </c>
      <c r="E2118" s="1" t="s">
        <v>292</v>
      </c>
      <c r="F2118" s="1">
        <v>47</v>
      </c>
      <c r="G2118" s="1">
        <v>9</v>
      </c>
      <c r="H2118" s="1">
        <v>2</v>
      </c>
      <c r="I2118" s="1">
        <v>87</v>
      </c>
      <c r="J2118" s="1">
        <v>85</v>
      </c>
      <c r="K2118" s="6">
        <f>ROUNDUP(K1200*最重要的表!$J$53,0)</f>
        <v>112815</v>
      </c>
      <c r="L2118" s="6">
        <f>ROUNDUP(L1200*最重要的表!$J$53,0)</f>
        <v>8633</v>
      </c>
      <c r="M2118" s="6">
        <f>ROUNDUP(M1200*最重要的表!$J$53,0)</f>
        <v>5397</v>
      </c>
      <c r="N2118" s="6">
        <f>ROUNDUP(N1200*最重要的表!$J$53,0)</f>
        <v>2170</v>
      </c>
      <c r="O2118" s="6">
        <f>ROUNDUP(O1200*最重要的表!$J$53,0)</f>
        <v>166</v>
      </c>
      <c r="P2118" s="6">
        <f>ROUNDUP(P1200*最重要的表!$J$53,0)</f>
        <v>104</v>
      </c>
      <c r="Q2118" s="1">
        <f t="shared" si="255"/>
        <v>284245</v>
      </c>
      <c r="R2118" s="1">
        <f t="shared" si="256"/>
        <v>21747</v>
      </c>
      <c r="S2118" s="1">
        <f t="shared" si="257"/>
        <v>13613</v>
      </c>
      <c r="T2118" s="1">
        <v>74000</v>
      </c>
      <c r="U2118" s="1">
        <v>0</v>
      </c>
      <c r="V2118" s="1">
        <v>9400000</v>
      </c>
    </row>
    <row r="2119" spans="1:22" x14ac:dyDescent="0.25">
      <c r="A2119" s="1">
        <f t="shared" si="254"/>
        <v>71513</v>
      </c>
      <c r="B2119" s="1">
        <v>7</v>
      </c>
      <c r="C2119" s="1" t="s">
        <v>179</v>
      </c>
      <c r="D2119" s="1">
        <v>8</v>
      </c>
      <c r="E2119" s="1" t="s">
        <v>293</v>
      </c>
      <c r="F2119" s="1">
        <v>48</v>
      </c>
      <c r="G2119" s="1">
        <v>9</v>
      </c>
      <c r="H2119" s="1">
        <v>3</v>
      </c>
      <c r="I2119" s="1">
        <v>87</v>
      </c>
      <c r="J2119" s="1">
        <v>85</v>
      </c>
      <c r="K2119" s="6">
        <f>ROUNDUP(K1201*最重要的表!$J$53,0)</f>
        <v>117486</v>
      </c>
      <c r="L2119" s="6">
        <f>ROUNDUP(L1201*最重要的表!$J$53,0)</f>
        <v>8991</v>
      </c>
      <c r="M2119" s="6">
        <f>ROUNDUP(M1201*最重要的表!$J$53,0)</f>
        <v>5620</v>
      </c>
      <c r="N2119" s="6">
        <f>ROUNDUP(N1201*最重要的表!$J$53,0)</f>
        <v>2265</v>
      </c>
      <c r="O2119" s="6">
        <f>ROUNDUP(O1201*最重要的表!$J$53,0)</f>
        <v>174</v>
      </c>
      <c r="P2119" s="6">
        <f>ROUNDUP(P1201*最重要的表!$J$53,0)</f>
        <v>109</v>
      </c>
      <c r="Q2119" s="1">
        <f t="shared" si="255"/>
        <v>296421</v>
      </c>
      <c r="R2119" s="1">
        <f t="shared" si="256"/>
        <v>22737</v>
      </c>
      <c r="S2119" s="1">
        <f t="shared" si="257"/>
        <v>14231</v>
      </c>
      <c r="T2119" s="1">
        <v>75000</v>
      </c>
      <c r="U2119" s="1">
        <v>0</v>
      </c>
      <c r="V2119" s="1">
        <v>9500000</v>
      </c>
    </row>
    <row r="2120" spans="1:22" x14ac:dyDescent="0.25">
      <c r="A2120" s="1">
        <f t="shared" si="254"/>
        <v>71514</v>
      </c>
      <c r="B2120" s="1">
        <v>7</v>
      </c>
      <c r="C2120" s="1" t="s">
        <v>179</v>
      </c>
      <c r="D2120" s="1">
        <v>8</v>
      </c>
      <c r="E2120" s="1" t="s">
        <v>294</v>
      </c>
      <c r="F2120" s="1">
        <v>49</v>
      </c>
      <c r="G2120" s="1">
        <v>9</v>
      </c>
      <c r="H2120" s="1">
        <v>4</v>
      </c>
      <c r="I2120" s="1">
        <v>90</v>
      </c>
      <c r="J2120" s="1">
        <v>90</v>
      </c>
      <c r="K2120" s="6">
        <f>ROUNDUP(K1202*最重要的表!$J$53,0)</f>
        <v>122142</v>
      </c>
      <c r="L2120" s="6">
        <f>ROUNDUP(L1202*最重要的表!$J$53,0)</f>
        <v>9347</v>
      </c>
      <c r="M2120" s="6">
        <f>ROUNDUP(M1202*最重要的表!$J$53,0)</f>
        <v>5843</v>
      </c>
      <c r="N2120" s="6">
        <f>ROUNDUP(N1202*最重要的表!$J$53,0)</f>
        <v>2361</v>
      </c>
      <c r="O2120" s="6">
        <f>ROUNDUP(O1202*最重要的表!$J$53,0)</f>
        <v>181</v>
      </c>
      <c r="P2120" s="6">
        <f>ROUNDUP(P1202*最重要的表!$J$53,0)</f>
        <v>114</v>
      </c>
      <c r="Q2120" s="1">
        <f t="shared" si="255"/>
        <v>308661</v>
      </c>
      <c r="R2120" s="1">
        <f t="shared" si="256"/>
        <v>23646</v>
      </c>
      <c r="S2120" s="1">
        <f t="shared" si="257"/>
        <v>14849</v>
      </c>
      <c r="T2120" s="1">
        <v>76000</v>
      </c>
      <c r="U2120" s="1">
        <v>0</v>
      </c>
      <c r="V2120" s="1">
        <v>9600000</v>
      </c>
    </row>
    <row r="2121" spans="1:22" x14ac:dyDescent="0.25">
      <c r="A2121" s="1">
        <f t="shared" si="254"/>
        <v>71515</v>
      </c>
      <c r="B2121" s="1">
        <v>7</v>
      </c>
      <c r="C2121" s="1" t="s">
        <v>179</v>
      </c>
      <c r="D2121" s="1">
        <v>8</v>
      </c>
      <c r="E2121" s="1" t="s">
        <v>295</v>
      </c>
      <c r="F2121" s="1">
        <v>50</v>
      </c>
      <c r="G2121" s="1">
        <v>10</v>
      </c>
      <c r="H2121" s="1">
        <v>0</v>
      </c>
      <c r="I2121" s="1">
        <v>0</v>
      </c>
      <c r="J2121" s="1">
        <v>90</v>
      </c>
      <c r="K2121" s="6">
        <f>ROUNDUP(K1203*最重要的表!$J$53,0)</f>
        <v>134562</v>
      </c>
      <c r="L2121" s="6">
        <f>ROUNDUP(L1203*最重要的表!$J$53,0)</f>
        <v>10297</v>
      </c>
      <c r="M2121" s="6">
        <f>ROUNDUP(M1203*最重要的表!$J$53,0)</f>
        <v>6436</v>
      </c>
      <c r="N2121" s="6">
        <f>ROUNDUP(N1203*最重要的表!$J$53,0)</f>
        <v>2584</v>
      </c>
      <c r="O2121" s="6">
        <f>ROUNDUP(O1203*最重要的表!$J$53,0)</f>
        <v>198</v>
      </c>
      <c r="P2121" s="6">
        <f>ROUNDUP(P1203*最重要的表!$J$53,0)</f>
        <v>125</v>
      </c>
      <c r="Q2121" s="6">
        <f t="shared" si="255"/>
        <v>338698</v>
      </c>
      <c r="R2121" s="7">
        <f t="shared" si="256"/>
        <v>25939</v>
      </c>
      <c r="S2121" s="8">
        <f t="shared" si="257"/>
        <v>16311</v>
      </c>
      <c r="T2121" s="1">
        <v>0</v>
      </c>
      <c r="U2121" s="1">
        <v>0</v>
      </c>
      <c r="V2121" s="1">
        <v>0</v>
      </c>
    </row>
    <row r="2122" spans="1:22" x14ac:dyDescent="0.25">
      <c r="A2122" s="1">
        <f t="shared" si="254"/>
        <v>71521</v>
      </c>
      <c r="B2122" s="1">
        <v>7</v>
      </c>
      <c r="C2122" s="1" t="s">
        <v>179</v>
      </c>
      <c r="D2122" s="1">
        <v>5</v>
      </c>
      <c r="E2122" s="1" t="s">
        <v>381</v>
      </c>
      <c r="F2122" s="1">
        <v>0</v>
      </c>
      <c r="G2122" s="1">
        <v>0</v>
      </c>
      <c r="H2122" s="1">
        <v>0</v>
      </c>
      <c r="I2122" s="1">
        <v>1</v>
      </c>
      <c r="J2122" s="1">
        <v>0</v>
      </c>
      <c r="K2122" s="6">
        <f>ROUNDUP(K1204*最重要的表!$J$54,0)</f>
        <v>3314</v>
      </c>
      <c r="L2122" s="6">
        <f>ROUNDUP(L1204*最重要的表!$J$54,0)</f>
        <v>254</v>
      </c>
      <c r="M2122" s="6">
        <f>ROUNDUP(M1204*最重要的表!$J$54,0)</f>
        <v>159</v>
      </c>
      <c r="N2122" s="6">
        <f>ROUNDUP(N1204*最重要的表!$J$54,0)</f>
        <v>86</v>
      </c>
      <c r="O2122" s="6">
        <f>ROUNDUP(O1204*最重要的表!$J$54,0)</f>
        <v>7</v>
      </c>
      <c r="P2122" s="6">
        <f>ROUNDUP(P1204*最重要的表!$J$54,0)</f>
        <v>6</v>
      </c>
      <c r="Q2122" s="6">
        <f t="shared" si="255"/>
        <v>10108</v>
      </c>
      <c r="R2122" s="7">
        <f t="shared" si="256"/>
        <v>807</v>
      </c>
      <c r="S2122" s="8">
        <f t="shared" si="257"/>
        <v>633</v>
      </c>
      <c r="T2122" s="6">
        <v>50</v>
      </c>
      <c r="U2122" s="7">
        <v>0</v>
      </c>
      <c r="V2122" s="8">
        <v>9000</v>
      </c>
    </row>
    <row r="2123" spans="1:22" x14ac:dyDescent="0.25">
      <c r="A2123" s="1">
        <f t="shared" si="254"/>
        <v>71522</v>
      </c>
      <c r="B2123" s="1">
        <v>7</v>
      </c>
      <c r="C2123" s="1" t="s">
        <v>179</v>
      </c>
      <c r="D2123" s="1">
        <v>5</v>
      </c>
      <c r="E2123" s="1" t="s">
        <v>382</v>
      </c>
      <c r="F2123" s="1">
        <v>1</v>
      </c>
      <c r="G2123" s="1">
        <v>0</v>
      </c>
      <c r="H2123" s="1">
        <v>1</v>
      </c>
      <c r="I2123" s="1">
        <v>5</v>
      </c>
      <c r="J2123" s="1">
        <v>0</v>
      </c>
      <c r="K2123" s="6">
        <f>ROUNDUP(K1205*最重要的表!$J$54,0)</f>
        <v>3824</v>
      </c>
      <c r="L2123" s="6">
        <f>ROUNDUP(L1205*最重要的表!$J$54,0)</f>
        <v>293</v>
      </c>
      <c r="M2123" s="6">
        <f>ROUNDUP(M1205*最重要的表!$J$54,0)</f>
        <v>184</v>
      </c>
      <c r="N2123" s="6">
        <f>ROUNDUP(N1205*最重要的表!$J$54,0)</f>
        <v>103</v>
      </c>
      <c r="O2123" s="6">
        <f>ROUNDUP(O1205*最重要的表!$J$54,0)</f>
        <v>8</v>
      </c>
      <c r="P2123" s="6">
        <f>ROUNDUP(P1205*最重要的表!$J$54,0)</f>
        <v>6</v>
      </c>
      <c r="Q2123" s="1">
        <f t="shared" si="255"/>
        <v>11961</v>
      </c>
      <c r="R2123" s="1">
        <f t="shared" si="256"/>
        <v>925</v>
      </c>
      <c r="S2123" s="1">
        <f t="shared" si="257"/>
        <v>658</v>
      </c>
      <c r="T2123" s="1">
        <v>180</v>
      </c>
      <c r="U2123" s="1">
        <v>0</v>
      </c>
      <c r="V2123" s="1">
        <v>25000</v>
      </c>
    </row>
    <row r="2124" spans="1:22" x14ac:dyDescent="0.25">
      <c r="A2124" s="1">
        <f t="shared" si="254"/>
        <v>71523</v>
      </c>
      <c r="B2124" s="1">
        <v>7</v>
      </c>
      <c r="C2124" s="1" t="s">
        <v>179</v>
      </c>
      <c r="D2124" s="1">
        <v>5</v>
      </c>
      <c r="E2124" s="1" t="s">
        <v>140</v>
      </c>
      <c r="F2124" s="1">
        <v>2</v>
      </c>
      <c r="G2124" s="1">
        <v>0</v>
      </c>
      <c r="H2124" s="1">
        <v>2</v>
      </c>
      <c r="I2124" s="1">
        <v>5</v>
      </c>
      <c r="J2124" s="1">
        <v>0</v>
      </c>
      <c r="K2124" s="6">
        <f>ROUNDUP(K1206*最重要的表!$J$54,0)</f>
        <v>4333</v>
      </c>
      <c r="L2124" s="6">
        <f>ROUNDUP(L1206*最重要的表!$J$54,0)</f>
        <v>332</v>
      </c>
      <c r="M2124" s="6">
        <f>ROUNDUP(M1206*最重要的表!$J$54,0)</f>
        <v>208</v>
      </c>
      <c r="N2124" s="6">
        <f>ROUNDUP(N1206*最重要的表!$J$54,0)</f>
        <v>103</v>
      </c>
      <c r="O2124" s="6">
        <f>ROUNDUP(O1206*最重要的表!$J$54,0)</f>
        <v>8</v>
      </c>
      <c r="P2124" s="6">
        <f>ROUNDUP(P1206*最重要的表!$J$54,0)</f>
        <v>6</v>
      </c>
      <c r="Q2124" s="1">
        <f t="shared" si="255"/>
        <v>12470</v>
      </c>
      <c r="R2124" s="1">
        <f t="shared" si="256"/>
        <v>964</v>
      </c>
      <c r="S2124" s="1">
        <f t="shared" si="257"/>
        <v>682</v>
      </c>
      <c r="T2124" s="1">
        <v>350</v>
      </c>
      <c r="U2124" s="1">
        <v>0</v>
      </c>
      <c r="V2124" s="1">
        <v>43000</v>
      </c>
    </row>
    <row r="2125" spans="1:22" x14ac:dyDescent="0.25">
      <c r="A2125" s="1">
        <f t="shared" si="254"/>
        <v>71524</v>
      </c>
      <c r="B2125" s="1">
        <v>7</v>
      </c>
      <c r="C2125" s="1" t="s">
        <v>179</v>
      </c>
      <c r="D2125" s="1">
        <v>5</v>
      </c>
      <c r="E2125" s="1" t="s">
        <v>161</v>
      </c>
      <c r="F2125" s="1">
        <v>3</v>
      </c>
      <c r="G2125" s="1">
        <v>0</v>
      </c>
      <c r="H2125" s="1">
        <v>3</v>
      </c>
      <c r="I2125" s="1">
        <v>5</v>
      </c>
      <c r="J2125" s="1">
        <v>0</v>
      </c>
      <c r="K2125" s="6">
        <f>ROUNDUP(K1207*最重要的表!$J$54,0)</f>
        <v>4843</v>
      </c>
      <c r="L2125" s="6">
        <f>ROUNDUP(L1207*最重要的表!$J$54,0)</f>
        <v>371</v>
      </c>
      <c r="M2125" s="6">
        <f>ROUNDUP(M1207*最重要的表!$J$54,0)</f>
        <v>233</v>
      </c>
      <c r="N2125" s="6">
        <f>ROUNDUP(N1207*最重要的表!$J$54,0)</f>
        <v>120</v>
      </c>
      <c r="O2125" s="6">
        <f>ROUNDUP(O1207*最重要的表!$J$54,0)</f>
        <v>10</v>
      </c>
      <c r="P2125" s="6">
        <f>ROUNDUP(P1207*最重要的表!$J$54,0)</f>
        <v>7</v>
      </c>
      <c r="Q2125" s="1">
        <f t="shared" si="255"/>
        <v>14323</v>
      </c>
      <c r="R2125" s="1">
        <f t="shared" si="256"/>
        <v>1161</v>
      </c>
      <c r="S2125" s="1">
        <f t="shared" si="257"/>
        <v>786</v>
      </c>
      <c r="T2125" s="1">
        <v>600</v>
      </c>
      <c r="U2125" s="1">
        <v>0</v>
      </c>
      <c r="V2125" s="1">
        <v>67000</v>
      </c>
    </row>
    <row r="2126" spans="1:22" x14ac:dyDescent="0.25">
      <c r="A2126" s="1">
        <f t="shared" si="254"/>
        <v>71525</v>
      </c>
      <c r="B2126" s="1">
        <v>7</v>
      </c>
      <c r="C2126" s="1" t="s">
        <v>179</v>
      </c>
      <c r="D2126" s="1">
        <v>5</v>
      </c>
      <c r="E2126" s="1" t="s">
        <v>162</v>
      </c>
      <c r="F2126" s="1">
        <v>4</v>
      </c>
      <c r="G2126" s="1">
        <v>0</v>
      </c>
      <c r="H2126" s="1">
        <v>4</v>
      </c>
      <c r="I2126" s="1">
        <v>20</v>
      </c>
      <c r="J2126" s="1">
        <v>5</v>
      </c>
      <c r="K2126" s="6">
        <f>ROUNDUP(K1208*最重要的表!$J$54,0)</f>
        <v>5353</v>
      </c>
      <c r="L2126" s="6">
        <f>ROUNDUP(L1208*最重要的表!$J$54,0)</f>
        <v>410</v>
      </c>
      <c r="M2126" s="6">
        <f>ROUNDUP(M1208*最重要的表!$J$54,0)</f>
        <v>257</v>
      </c>
      <c r="N2126" s="6">
        <f>ROUNDUP(N1208*最重要的表!$J$54,0)</f>
        <v>137</v>
      </c>
      <c r="O2126" s="6">
        <f>ROUNDUP(O1208*最重要的表!$J$54,0)</f>
        <v>11</v>
      </c>
      <c r="P2126" s="6">
        <f>ROUNDUP(P1208*最重要的表!$J$54,0)</f>
        <v>7</v>
      </c>
      <c r="Q2126" s="1">
        <f t="shared" si="255"/>
        <v>16176</v>
      </c>
      <c r="R2126" s="1">
        <f t="shared" si="256"/>
        <v>1279</v>
      </c>
      <c r="S2126" s="1">
        <f t="shared" si="257"/>
        <v>810</v>
      </c>
      <c r="T2126" s="1">
        <v>1000</v>
      </c>
      <c r="U2126" s="1">
        <v>0</v>
      </c>
      <c r="V2126" s="1">
        <v>100000</v>
      </c>
    </row>
    <row r="2127" spans="1:22" x14ac:dyDescent="0.25">
      <c r="A2127" s="1">
        <f t="shared" si="254"/>
        <v>71531</v>
      </c>
      <c r="B2127" s="1">
        <v>7</v>
      </c>
      <c r="C2127" s="1" t="s">
        <v>179</v>
      </c>
      <c r="D2127" s="1">
        <v>5</v>
      </c>
      <c r="E2127" s="1" t="s">
        <v>59</v>
      </c>
      <c r="F2127" s="1">
        <v>5</v>
      </c>
      <c r="G2127" s="1">
        <v>1</v>
      </c>
      <c r="H2127" s="1">
        <v>0</v>
      </c>
      <c r="I2127" s="1">
        <v>20</v>
      </c>
      <c r="J2127" s="1">
        <v>5</v>
      </c>
      <c r="K2127" s="6">
        <f>ROUNDUP(K1209*最重要的表!$J$54,0)</f>
        <v>6627</v>
      </c>
      <c r="L2127" s="6">
        <f>ROUNDUP(L1209*最重要的表!$J$54,0)</f>
        <v>507</v>
      </c>
      <c r="M2127" s="6">
        <f>ROUNDUP(M1209*最重要的表!$J$54,0)</f>
        <v>318</v>
      </c>
      <c r="N2127" s="6">
        <f>ROUNDUP(N1209*最重要的表!$J$54,0)</f>
        <v>154</v>
      </c>
      <c r="O2127" s="6">
        <f>ROUNDUP(O1209*最重要的表!$J$54,0)</f>
        <v>12</v>
      </c>
      <c r="P2127" s="6">
        <f>ROUNDUP(P1209*最重要的表!$J$54,0)</f>
        <v>8</v>
      </c>
      <c r="Q2127" s="6">
        <f t="shared" si="255"/>
        <v>18793</v>
      </c>
      <c r="R2127" s="7">
        <f t="shared" si="256"/>
        <v>1455</v>
      </c>
      <c r="S2127" s="8">
        <f t="shared" si="257"/>
        <v>950</v>
      </c>
      <c r="T2127" s="6">
        <v>1500</v>
      </c>
      <c r="U2127" s="7">
        <v>0</v>
      </c>
      <c r="V2127" s="8">
        <v>140000</v>
      </c>
    </row>
    <row r="2128" spans="1:22" x14ac:dyDescent="0.25">
      <c r="A2128" s="1">
        <f t="shared" si="254"/>
        <v>71532</v>
      </c>
      <c r="B2128" s="1">
        <v>7</v>
      </c>
      <c r="C2128" s="1" t="s">
        <v>179</v>
      </c>
      <c r="D2128" s="1">
        <v>5</v>
      </c>
      <c r="E2128" s="1" t="s">
        <v>383</v>
      </c>
      <c r="F2128" s="1">
        <v>6</v>
      </c>
      <c r="G2128" s="1">
        <v>1</v>
      </c>
      <c r="H2128" s="1">
        <v>1</v>
      </c>
      <c r="I2128" s="1">
        <v>20</v>
      </c>
      <c r="J2128" s="1">
        <v>5</v>
      </c>
      <c r="K2128" s="6">
        <f>ROUNDUP(K1210*最重要的表!$J$54,0)</f>
        <v>7425</v>
      </c>
      <c r="L2128" s="6">
        <f>ROUNDUP(L1210*最重要的表!$J$54,0)</f>
        <v>569</v>
      </c>
      <c r="M2128" s="6">
        <f>ROUNDUP(M1210*最重要的表!$J$54,0)</f>
        <v>357</v>
      </c>
      <c r="N2128" s="6">
        <f>ROUNDUP(N1210*最重要的表!$J$54,0)</f>
        <v>188</v>
      </c>
      <c r="O2128" s="6">
        <f>ROUNDUP(O1210*最重要的表!$J$54,0)</f>
        <v>15</v>
      </c>
      <c r="P2128" s="6">
        <f>ROUNDUP(P1210*最重要的表!$J$54,0)</f>
        <v>10</v>
      </c>
      <c r="Q2128" s="1">
        <f t="shared" si="255"/>
        <v>22277</v>
      </c>
      <c r="R2128" s="1">
        <f t="shared" si="256"/>
        <v>1754</v>
      </c>
      <c r="S2128" s="1">
        <f t="shared" si="257"/>
        <v>1147</v>
      </c>
      <c r="T2128" s="1">
        <v>2500</v>
      </c>
      <c r="U2128" s="1">
        <v>0</v>
      </c>
      <c r="V2128" s="1">
        <v>210000</v>
      </c>
    </row>
    <row r="2129" spans="1:22" x14ac:dyDescent="0.25">
      <c r="A2129" s="1">
        <f t="shared" ref="A2129:A2172" si="258">A2124+10</f>
        <v>71533</v>
      </c>
      <c r="B2129" s="1">
        <v>7</v>
      </c>
      <c r="C2129" s="1" t="s">
        <v>179</v>
      </c>
      <c r="D2129" s="1">
        <v>5</v>
      </c>
      <c r="E2129" s="1" t="s">
        <v>142</v>
      </c>
      <c r="F2129" s="1">
        <v>7</v>
      </c>
      <c r="G2129" s="1">
        <v>1</v>
      </c>
      <c r="H2129" s="1">
        <v>2</v>
      </c>
      <c r="I2129" s="1">
        <v>20</v>
      </c>
      <c r="J2129" s="1">
        <v>5</v>
      </c>
      <c r="K2129" s="6">
        <f>ROUNDUP(K1211*最重要的表!$J$54,0)</f>
        <v>8223</v>
      </c>
      <c r="L2129" s="6">
        <f>ROUNDUP(L1211*最重要的表!$J$54,0)</f>
        <v>630</v>
      </c>
      <c r="M2129" s="6">
        <f>ROUNDUP(M1211*最重要的表!$J$54,0)</f>
        <v>394</v>
      </c>
      <c r="N2129" s="6">
        <f>ROUNDUP(N1211*最重要的表!$J$54,0)</f>
        <v>205</v>
      </c>
      <c r="O2129" s="6">
        <f>ROUNDUP(O1211*最重要的表!$J$54,0)</f>
        <v>16</v>
      </c>
      <c r="P2129" s="6">
        <f>ROUNDUP(P1211*最重要的表!$J$54,0)</f>
        <v>11</v>
      </c>
      <c r="Q2129" s="1">
        <f t="shared" si="255"/>
        <v>24418</v>
      </c>
      <c r="R2129" s="1">
        <f t="shared" si="256"/>
        <v>1894</v>
      </c>
      <c r="S2129" s="1">
        <f t="shared" si="257"/>
        <v>1263</v>
      </c>
      <c r="T2129" s="1">
        <v>3500</v>
      </c>
      <c r="U2129" s="1">
        <v>0</v>
      </c>
      <c r="V2129" s="1">
        <v>270000</v>
      </c>
    </row>
    <row r="2130" spans="1:22" x14ac:dyDescent="0.25">
      <c r="A2130" s="1">
        <f t="shared" si="258"/>
        <v>71534</v>
      </c>
      <c r="B2130" s="1">
        <v>7</v>
      </c>
      <c r="C2130" s="1" t="s">
        <v>179</v>
      </c>
      <c r="D2130" s="1">
        <v>5</v>
      </c>
      <c r="E2130" s="1" t="s">
        <v>143</v>
      </c>
      <c r="F2130" s="1">
        <v>8</v>
      </c>
      <c r="G2130" s="1">
        <v>1</v>
      </c>
      <c r="H2130" s="1">
        <v>3</v>
      </c>
      <c r="I2130" s="1">
        <v>20</v>
      </c>
      <c r="J2130" s="1">
        <v>5</v>
      </c>
      <c r="K2130" s="6">
        <f>ROUNDUP(K1212*最重要的表!$J$54,0)</f>
        <v>9022</v>
      </c>
      <c r="L2130" s="6">
        <f>ROUNDUP(L1212*最重要的表!$J$54,0)</f>
        <v>691</v>
      </c>
      <c r="M2130" s="6">
        <f>ROUNDUP(M1212*最重要的表!$J$54,0)</f>
        <v>432</v>
      </c>
      <c r="N2130" s="6">
        <f>ROUNDUP(N1212*最重要的表!$J$54,0)</f>
        <v>238</v>
      </c>
      <c r="O2130" s="6">
        <f>ROUNDUP(O1212*最重要的表!$J$54,0)</f>
        <v>19</v>
      </c>
      <c r="P2130" s="6">
        <f>ROUNDUP(P1212*最重要的表!$J$54,0)</f>
        <v>12</v>
      </c>
      <c r="Q2130" s="1">
        <f t="shared" si="255"/>
        <v>27824</v>
      </c>
      <c r="R2130" s="1">
        <f t="shared" si="256"/>
        <v>2192</v>
      </c>
      <c r="S2130" s="1">
        <f t="shared" si="257"/>
        <v>1380</v>
      </c>
      <c r="T2130" s="1">
        <v>5000</v>
      </c>
      <c r="U2130" s="1">
        <v>0</v>
      </c>
      <c r="V2130" s="1">
        <v>360000</v>
      </c>
    </row>
    <row r="2131" spans="1:22" x14ac:dyDescent="0.25">
      <c r="A2131" s="1">
        <f t="shared" si="258"/>
        <v>71535</v>
      </c>
      <c r="B2131" s="1">
        <v>7</v>
      </c>
      <c r="C2131" s="1" t="s">
        <v>179</v>
      </c>
      <c r="D2131" s="1">
        <v>5</v>
      </c>
      <c r="E2131" s="1" t="s">
        <v>144</v>
      </c>
      <c r="F2131" s="1">
        <v>9</v>
      </c>
      <c r="G2131" s="1">
        <v>1</v>
      </c>
      <c r="H2131" s="1">
        <v>4</v>
      </c>
      <c r="I2131" s="1">
        <v>30</v>
      </c>
      <c r="J2131" s="1">
        <v>15</v>
      </c>
      <c r="K2131" s="6">
        <f>ROUNDUP(K1213*最重要的表!$J$54,0)</f>
        <v>9821</v>
      </c>
      <c r="L2131" s="6">
        <f>ROUNDUP(L1213*最重要的表!$J$54,0)</f>
        <v>752</v>
      </c>
      <c r="M2131" s="6">
        <f>ROUNDUP(M1213*最重要的表!$J$54,0)</f>
        <v>471</v>
      </c>
      <c r="N2131" s="6">
        <f>ROUNDUP(N1213*最重要的表!$J$54,0)</f>
        <v>273</v>
      </c>
      <c r="O2131" s="6">
        <f>ROUNDUP(O1213*最重要的表!$J$54,0)</f>
        <v>21</v>
      </c>
      <c r="P2131" s="6">
        <f>ROUNDUP(P1213*最重要的表!$J$54,0)</f>
        <v>13</v>
      </c>
      <c r="Q2131" s="1">
        <f t="shared" si="255"/>
        <v>31388</v>
      </c>
      <c r="R2131" s="1">
        <f t="shared" si="256"/>
        <v>2411</v>
      </c>
      <c r="S2131" s="1">
        <f t="shared" si="257"/>
        <v>1498</v>
      </c>
      <c r="T2131" s="1">
        <v>6500</v>
      </c>
      <c r="U2131" s="1">
        <v>0</v>
      </c>
      <c r="V2131" s="1">
        <v>450000</v>
      </c>
    </row>
    <row r="2132" spans="1:22" x14ac:dyDescent="0.25">
      <c r="A2132" s="1">
        <f t="shared" si="258"/>
        <v>71541</v>
      </c>
      <c r="B2132" s="1">
        <v>7</v>
      </c>
      <c r="C2132" s="1" t="s">
        <v>179</v>
      </c>
      <c r="D2132" s="1">
        <v>5</v>
      </c>
      <c r="E2132" s="1" t="s">
        <v>60</v>
      </c>
      <c r="F2132" s="1">
        <v>10</v>
      </c>
      <c r="G2132" s="1">
        <v>2</v>
      </c>
      <c r="H2132" s="1">
        <v>0</v>
      </c>
      <c r="I2132" s="1">
        <v>30</v>
      </c>
      <c r="J2132" s="1">
        <v>15</v>
      </c>
      <c r="K2132" s="6">
        <f>ROUNDUP(K1214*最重要的表!$J$54,0)</f>
        <v>11927</v>
      </c>
      <c r="L2132" s="6">
        <f>ROUNDUP(L1214*最重要的表!$J$54,0)</f>
        <v>913</v>
      </c>
      <c r="M2132" s="6">
        <f>ROUNDUP(M1214*最重要的表!$J$54,0)</f>
        <v>571</v>
      </c>
      <c r="N2132" s="6">
        <f>ROUNDUP(N1214*最重要的表!$J$54,0)</f>
        <v>273</v>
      </c>
      <c r="O2132" s="6">
        <f>ROUNDUP(O1214*最重要的表!$J$54,0)</f>
        <v>21</v>
      </c>
      <c r="P2132" s="6">
        <f>ROUNDUP(P1214*最重要的表!$J$54,0)</f>
        <v>13</v>
      </c>
      <c r="Q2132" s="6">
        <f t="shared" si="255"/>
        <v>33494</v>
      </c>
      <c r="R2132" s="7">
        <f t="shared" si="256"/>
        <v>2572</v>
      </c>
      <c r="S2132" s="8">
        <f t="shared" si="257"/>
        <v>1598</v>
      </c>
      <c r="T2132" s="6">
        <v>7500</v>
      </c>
      <c r="U2132" s="7">
        <v>0</v>
      </c>
      <c r="V2132" s="8">
        <v>580000</v>
      </c>
    </row>
    <row r="2133" spans="1:22" x14ac:dyDescent="0.25">
      <c r="A2133" s="1">
        <f t="shared" si="258"/>
        <v>71542</v>
      </c>
      <c r="B2133" s="1">
        <v>7</v>
      </c>
      <c r="C2133" s="1" t="s">
        <v>179</v>
      </c>
      <c r="D2133" s="1">
        <v>5</v>
      </c>
      <c r="E2133" s="1" t="s">
        <v>384</v>
      </c>
      <c r="F2133" s="1">
        <v>11</v>
      </c>
      <c r="G2133" s="1">
        <v>2</v>
      </c>
      <c r="H2133" s="1">
        <v>1</v>
      </c>
      <c r="I2133" s="1">
        <v>30</v>
      </c>
      <c r="J2133" s="1">
        <v>15</v>
      </c>
      <c r="K2133" s="6">
        <f>ROUNDUP(K1215*最重要的表!$J$54,0)</f>
        <v>12998</v>
      </c>
      <c r="L2133" s="6">
        <f>ROUNDUP(L1215*最重要的表!$J$54,0)</f>
        <v>995</v>
      </c>
      <c r="M2133" s="6">
        <f>ROUNDUP(M1215*最重要的表!$J$54,0)</f>
        <v>623</v>
      </c>
      <c r="N2133" s="6">
        <f>ROUNDUP(N1215*最重要的表!$J$54,0)</f>
        <v>307</v>
      </c>
      <c r="O2133" s="6">
        <f>ROUNDUP(O1215*最重要的表!$J$54,0)</f>
        <v>24</v>
      </c>
      <c r="P2133" s="6">
        <f>ROUNDUP(P1215*最重要的表!$J$54,0)</f>
        <v>16</v>
      </c>
      <c r="Q2133" s="1">
        <f t="shared" si="255"/>
        <v>37251</v>
      </c>
      <c r="R2133" s="1">
        <f t="shared" si="256"/>
        <v>2891</v>
      </c>
      <c r="S2133" s="1">
        <f t="shared" si="257"/>
        <v>1887</v>
      </c>
      <c r="T2133" s="1">
        <v>8500</v>
      </c>
      <c r="U2133" s="1">
        <v>0</v>
      </c>
      <c r="V2133" s="1">
        <v>730000</v>
      </c>
    </row>
    <row r="2134" spans="1:22" x14ac:dyDescent="0.25">
      <c r="A2134" s="1">
        <f t="shared" si="258"/>
        <v>71543</v>
      </c>
      <c r="B2134" s="1">
        <v>7</v>
      </c>
      <c r="C2134" s="1" t="s">
        <v>179</v>
      </c>
      <c r="D2134" s="1">
        <v>5</v>
      </c>
      <c r="E2134" s="1" t="s">
        <v>146</v>
      </c>
      <c r="F2134" s="1">
        <v>12</v>
      </c>
      <c r="G2134" s="1">
        <v>2</v>
      </c>
      <c r="H2134" s="1">
        <v>2</v>
      </c>
      <c r="I2134" s="1">
        <v>30</v>
      </c>
      <c r="J2134" s="1">
        <v>15</v>
      </c>
      <c r="K2134" s="6">
        <f>ROUNDUP(K1216*最重要的表!$J$54,0)</f>
        <v>14068</v>
      </c>
      <c r="L2134" s="6">
        <f>ROUNDUP(L1216*最重要的表!$J$54,0)</f>
        <v>1077</v>
      </c>
      <c r="M2134" s="6">
        <f>ROUNDUP(M1216*最重要的表!$J$54,0)</f>
        <v>674</v>
      </c>
      <c r="N2134" s="6">
        <f>ROUNDUP(N1216*最重要的表!$J$54,0)</f>
        <v>324</v>
      </c>
      <c r="O2134" s="6">
        <f>ROUNDUP(O1216*最重要的表!$J$54,0)</f>
        <v>25</v>
      </c>
      <c r="P2134" s="6">
        <f>ROUNDUP(P1216*最重要的表!$J$54,0)</f>
        <v>16</v>
      </c>
      <c r="Q2134" s="1">
        <f t="shared" si="255"/>
        <v>39664</v>
      </c>
      <c r="R2134" s="1">
        <f t="shared" si="256"/>
        <v>3052</v>
      </c>
      <c r="S2134" s="1">
        <f t="shared" si="257"/>
        <v>1938</v>
      </c>
      <c r="T2134" s="1">
        <v>9000</v>
      </c>
      <c r="U2134" s="1">
        <v>0</v>
      </c>
      <c r="V2134" s="1">
        <v>870000</v>
      </c>
    </row>
    <row r="2135" spans="1:22" x14ac:dyDescent="0.25">
      <c r="A2135" s="1">
        <f t="shared" si="258"/>
        <v>71544</v>
      </c>
      <c r="B2135" s="1">
        <v>7</v>
      </c>
      <c r="C2135" s="1" t="s">
        <v>179</v>
      </c>
      <c r="D2135" s="1">
        <v>5</v>
      </c>
      <c r="E2135" s="1" t="s">
        <v>147</v>
      </c>
      <c r="F2135" s="1">
        <v>13</v>
      </c>
      <c r="G2135" s="1">
        <v>2</v>
      </c>
      <c r="H2135" s="1">
        <v>3</v>
      </c>
      <c r="I2135" s="1">
        <v>30</v>
      </c>
      <c r="J2135" s="1">
        <v>15</v>
      </c>
      <c r="K2135" s="6">
        <f>ROUNDUP(K1217*最重要的表!$J$54,0)</f>
        <v>15155</v>
      </c>
      <c r="L2135" s="6">
        <f>ROUNDUP(L1217*最重要的表!$J$54,0)</f>
        <v>1160</v>
      </c>
      <c r="M2135" s="6">
        <f>ROUNDUP(M1217*最重要的表!$J$54,0)</f>
        <v>726</v>
      </c>
      <c r="N2135" s="6">
        <f>ROUNDUP(N1217*最重要的表!$J$54,0)</f>
        <v>358</v>
      </c>
      <c r="O2135" s="6">
        <f>ROUNDUP(O1217*最重要的表!$J$54,0)</f>
        <v>28</v>
      </c>
      <c r="P2135" s="6">
        <f>ROUNDUP(P1217*最重要的表!$J$54,0)</f>
        <v>19</v>
      </c>
      <c r="Q2135" s="1">
        <f t="shared" si="255"/>
        <v>43437</v>
      </c>
      <c r="R2135" s="1">
        <f t="shared" si="256"/>
        <v>3372</v>
      </c>
      <c r="S2135" s="1">
        <f t="shared" si="257"/>
        <v>2227</v>
      </c>
      <c r="T2135" s="1">
        <v>10000</v>
      </c>
      <c r="U2135" s="1">
        <v>0</v>
      </c>
      <c r="V2135" s="1">
        <v>1050000</v>
      </c>
    </row>
    <row r="2136" spans="1:22" x14ac:dyDescent="0.25">
      <c r="A2136" s="1">
        <f t="shared" si="258"/>
        <v>71545</v>
      </c>
      <c r="B2136" s="1">
        <v>7</v>
      </c>
      <c r="C2136" s="1" t="s">
        <v>179</v>
      </c>
      <c r="D2136" s="1">
        <v>5</v>
      </c>
      <c r="E2136" s="1" t="s">
        <v>148</v>
      </c>
      <c r="F2136" s="1">
        <v>14</v>
      </c>
      <c r="G2136" s="1">
        <v>2</v>
      </c>
      <c r="H2136" s="1">
        <v>4</v>
      </c>
      <c r="I2136" s="1">
        <v>40</v>
      </c>
      <c r="J2136" s="1">
        <v>35</v>
      </c>
      <c r="K2136" s="6">
        <f>ROUNDUP(K1218*最重要的表!$J$54,0)</f>
        <v>16226</v>
      </c>
      <c r="L2136" s="6">
        <f>ROUNDUP(L1218*最重要的表!$J$54,0)</f>
        <v>1242</v>
      </c>
      <c r="M2136" s="6">
        <f>ROUNDUP(M1218*最重要的表!$J$54,0)</f>
        <v>777</v>
      </c>
      <c r="N2136" s="6">
        <f>ROUNDUP(N1218*最重要的表!$J$54,0)</f>
        <v>392</v>
      </c>
      <c r="O2136" s="6">
        <f>ROUNDUP(O1218*最重要的表!$J$54,0)</f>
        <v>30</v>
      </c>
      <c r="P2136" s="6">
        <f>ROUNDUP(P1218*最重要的表!$J$54,0)</f>
        <v>20</v>
      </c>
      <c r="Q2136" s="1">
        <f t="shared" si="255"/>
        <v>47194</v>
      </c>
      <c r="R2136" s="1">
        <f t="shared" si="256"/>
        <v>3612</v>
      </c>
      <c r="S2136" s="1">
        <f t="shared" si="257"/>
        <v>2357</v>
      </c>
      <c r="T2136" s="1">
        <v>11500</v>
      </c>
      <c r="U2136" s="1">
        <v>0</v>
      </c>
      <c r="V2136" s="1">
        <v>1270000</v>
      </c>
    </row>
    <row r="2137" spans="1:22" x14ac:dyDescent="0.25">
      <c r="A2137" s="1">
        <f t="shared" si="258"/>
        <v>71551</v>
      </c>
      <c r="B2137" s="1">
        <v>7</v>
      </c>
      <c r="C2137" s="1" t="s">
        <v>179</v>
      </c>
      <c r="D2137" s="1">
        <v>5</v>
      </c>
      <c r="E2137" s="1" t="s">
        <v>61</v>
      </c>
      <c r="F2137" s="1">
        <v>15</v>
      </c>
      <c r="G2137" s="1">
        <v>3</v>
      </c>
      <c r="H2137" s="1">
        <v>0</v>
      </c>
      <c r="I2137" s="1">
        <v>40</v>
      </c>
      <c r="J2137" s="1">
        <v>35</v>
      </c>
      <c r="K2137" s="6">
        <f>ROUNDUP(K1219*最重要的表!$J$54,0)</f>
        <v>19079</v>
      </c>
      <c r="L2137" s="6">
        <f>ROUNDUP(L1219*最重要的表!$J$54,0)</f>
        <v>1460</v>
      </c>
      <c r="M2137" s="6">
        <f>ROUNDUP(M1219*最重要的表!$J$54,0)</f>
        <v>913</v>
      </c>
      <c r="N2137" s="6">
        <f>ROUNDUP(N1219*最重要的表!$J$54,0)</f>
        <v>426</v>
      </c>
      <c r="O2137" s="6">
        <f>ROUNDUP(O1219*最重要的表!$J$54,0)</f>
        <v>33</v>
      </c>
      <c r="P2137" s="6">
        <f>ROUNDUP(P1219*最重要的表!$J$54,0)</f>
        <v>21</v>
      </c>
      <c r="Q2137" s="6">
        <f t="shared" si="255"/>
        <v>52733</v>
      </c>
      <c r="R2137" s="7">
        <f t="shared" si="256"/>
        <v>4067</v>
      </c>
      <c r="S2137" s="8">
        <f t="shared" si="257"/>
        <v>2572</v>
      </c>
      <c r="T2137" s="6">
        <v>13500</v>
      </c>
      <c r="U2137" s="7">
        <v>0</v>
      </c>
      <c r="V2137" s="8">
        <v>1500000</v>
      </c>
    </row>
    <row r="2138" spans="1:22" x14ac:dyDescent="0.25">
      <c r="A2138" s="1">
        <f t="shared" si="258"/>
        <v>71552</v>
      </c>
      <c r="B2138" s="1">
        <v>7</v>
      </c>
      <c r="C2138" s="1" t="s">
        <v>179</v>
      </c>
      <c r="D2138" s="1">
        <v>5</v>
      </c>
      <c r="E2138" s="1" t="s">
        <v>296</v>
      </c>
      <c r="F2138" s="1">
        <v>16</v>
      </c>
      <c r="G2138" s="1">
        <v>3</v>
      </c>
      <c r="H2138" s="1">
        <v>1</v>
      </c>
      <c r="I2138" s="1">
        <v>40</v>
      </c>
      <c r="J2138" s="1">
        <v>35</v>
      </c>
      <c r="K2138" s="6">
        <f>ROUNDUP(K1220*最重要的表!$J$54,0)</f>
        <v>19946</v>
      </c>
      <c r="L2138" s="6">
        <f>ROUNDUP(L1220*最重要的表!$J$54,0)</f>
        <v>1527</v>
      </c>
      <c r="M2138" s="6">
        <f>ROUNDUP(M1220*最重要的表!$J$54,0)</f>
        <v>955</v>
      </c>
      <c r="N2138" s="6">
        <f>ROUNDUP(N1220*最重要的表!$J$54,0)</f>
        <v>459</v>
      </c>
      <c r="O2138" s="6">
        <f>ROUNDUP(O1220*最重要的表!$J$54,0)</f>
        <v>36</v>
      </c>
      <c r="P2138" s="6">
        <f>ROUNDUP(P1220*最重要的表!$J$54,0)</f>
        <v>23</v>
      </c>
      <c r="Q2138" s="1">
        <f t="shared" si="255"/>
        <v>56207</v>
      </c>
      <c r="R2138" s="1">
        <f t="shared" si="256"/>
        <v>4371</v>
      </c>
      <c r="S2138" s="1">
        <f t="shared" si="257"/>
        <v>2772</v>
      </c>
      <c r="T2138" s="1">
        <v>15000</v>
      </c>
      <c r="U2138" s="1">
        <v>0</v>
      </c>
      <c r="V2138" s="1">
        <v>1760000</v>
      </c>
    </row>
    <row r="2139" spans="1:22" x14ac:dyDescent="0.25">
      <c r="A2139" s="1">
        <f t="shared" si="258"/>
        <v>71553</v>
      </c>
      <c r="B2139" s="1">
        <v>7</v>
      </c>
      <c r="C2139" s="1" t="s">
        <v>179</v>
      </c>
      <c r="D2139" s="1">
        <v>5</v>
      </c>
      <c r="E2139" s="1" t="s">
        <v>297</v>
      </c>
      <c r="F2139" s="1">
        <v>17</v>
      </c>
      <c r="G2139" s="1">
        <v>3</v>
      </c>
      <c r="H2139" s="1">
        <v>2</v>
      </c>
      <c r="I2139" s="1">
        <v>40</v>
      </c>
      <c r="J2139" s="1">
        <v>35</v>
      </c>
      <c r="K2139" s="6">
        <f>ROUNDUP(K1221*最重要的表!$J$54,0)</f>
        <v>20829</v>
      </c>
      <c r="L2139" s="6">
        <f>ROUNDUP(L1221*最重要的表!$J$54,0)</f>
        <v>1594</v>
      </c>
      <c r="M2139" s="6">
        <f>ROUNDUP(M1221*最重要的表!$J$54,0)</f>
        <v>998</v>
      </c>
      <c r="N2139" s="6">
        <f>ROUNDUP(N1221*最重要的表!$J$54,0)</f>
        <v>493</v>
      </c>
      <c r="O2139" s="6">
        <f>ROUNDUP(O1221*最重要的表!$J$54,0)</f>
        <v>38</v>
      </c>
      <c r="P2139" s="6">
        <f>ROUNDUP(P1221*最重要的表!$J$54,0)</f>
        <v>25</v>
      </c>
      <c r="Q2139" s="1">
        <f t="shared" si="255"/>
        <v>59776</v>
      </c>
      <c r="R2139" s="1">
        <f t="shared" si="256"/>
        <v>4596</v>
      </c>
      <c r="S2139" s="1">
        <f t="shared" si="257"/>
        <v>2973</v>
      </c>
      <c r="T2139" s="1">
        <v>17000</v>
      </c>
      <c r="U2139" s="1">
        <v>0</v>
      </c>
      <c r="V2139" s="1">
        <v>2000000</v>
      </c>
    </row>
    <row r="2140" spans="1:22" x14ac:dyDescent="0.25">
      <c r="A2140" s="1">
        <f t="shared" si="258"/>
        <v>71554</v>
      </c>
      <c r="B2140" s="1">
        <v>7</v>
      </c>
      <c r="C2140" s="1" t="s">
        <v>179</v>
      </c>
      <c r="D2140" s="1">
        <v>5</v>
      </c>
      <c r="E2140" s="1" t="s">
        <v>298</v>
      </c>
      <c r="F2140" s="1">
        <v>18</v>
      </c>
      <c r="G2140" s="1">
        <v>3</v>
      </c>
      <c r="H2140" s="1">
        <v>3</v>
      </c>
      <c r="I2140" s="1">
        <v>40</v>
      </c>
      <c r="J2140" s="1">
        <v>35</v>
      </c>
      <c r="K2140" s="6">
        <f>ROUNDUP(K1222*最重要的表!$J$54,0)</f>
        <v>21696</v>
      </c>
      <c r="L2140" s="6">
        <f>ROUNDUP(L1222*最重要的表!$J$54,0)</f>
        <v>1661</v>
      </c>
      <c r="M2140" s="6">
        <f>ROUNDUP(M1222*最重要的表!$J$54,0)</f>
        <v>1039</v>
      </c>
      <c r="N2140" s="6">
        <f>ROUNDUP(N1222*最重要的表!$J$54,0)</f>
        <v>511</v>
      </c>
      <c r="O2140" s="6">
        <f>ROUNDUP(O1222*最重要的表!$J$54,0)</f>
        <v>39</v>
      </c>
      <c r="P2140" s="6">
        <f>ROUNDUP(P1222*最重要的表!$J$54,0)</f>
        <v>25</v>
      </c>
      <c r="Q2140" s="1">
        <f t="shared" si="255"/>
        <v>62065</v>
      </c>
      <c r="R2140" s="1">
        <f t="shared" si="256"/>
        <v>4742</v>
      </c>
      <c r="S2140" s="1">
        <f t="shared" si="257"/>
        <v>3014</v>
      </c>
      <c r="T2140" s="1">
        <v>18500</v>
      </c>
      <c r="U2140" s="1">
        <v>0</v>
      </c>
      <c r="V2140" s="1">
        <v>2300000</v>
      </c>
    </row>
    <row r="2141" spans="1:22" x14ac:dyDescent="0.25">
      <c r="A2141" s="1">
        <f t="shared" si="258"/>
        <v>71555</v>
      </c>
      <c r="B2141" s="1">
        <v>7</v>
      </c>
      <c r="C2141" s="1" t="s">
        <v>179</v>
      </c>
      <c r="D2141" s="1">
        <v>5</v>
      </c>
      <c r="E2141" s="1" t="s">
        <v>299</v>
      </c>
      <c r="F2141" s="1">
        <v>19</v>
      </c>
      <c r="G2141" s="1">
        <v>3</v>
      </c>
      <c r="H2141" s="1">
        <v>4</v>
      </c>
      <c r="I2141" s="1">
        <v>50</v>
      </c>
      <c r="J2141" s="1">
        <v>45</v>
      </c>
      <c r="K2141" s="6">
        <f>ROUNDUP(K1223*最重要的表!$J$54,0)</f>
        <v>22562</v>
      </c>
      <c r="L2141" s="6">
        <f>ROUNDUP(L1223*最重要的表!$J$54,0)</f>
        <v>1727</v>
      </c>
      <c r="M2141" s="6">
        <f>ROUNDUP(M1223*最重要的表!$J$54,0)</f>
        <v>1079</v>
      </c>
      <c r="N2141" s="6">
        <f>ROUNDUP(N1223*最重要的表!$J$54,0)</f>
        <v>545</v>
      </c>
      <c r="O2141" s="6">
        <f>ROUNDUP(O1223*最重要的表!$J$54,0)</f>
        <v>42</v>
      </c>
      <c r="P2141" s="6">
        <f>ROUNDUP(P1223*最重要的表!$J$54,0)</f>
        <v>26</v>
      </c>
      <c r="Q2141" s="1">
        <f t="shared" si="255"/>
        <v>65617</v>
      </c>
      <c r="R2141" s="1">
        <f t="shared" si="256"/>
        <v>5045</v>
      </c>
      <c r="S2141" s="1">
        <f t="shared" si="257"/>
        <v>3133</v>
      </c>
      <c r="T2141" s="1">
        <v>21000</v>
      </c>
      <c r="U2141" s="1">
        <v>0</v>
      </c>
      <c r="V2141" s="1">
        <v>2600000</v>
      </c>
    </row>
    <row r="2142" spans="1:22" x14ac:dyDescent="0.25">
      <c r="A2142" s="1">
        <f t="shared" si="258"/>
        <v>71561</v>
      </c>
      <c r="B2142" s="1">
        <v>7</v>
      </c>
      <c r="C2142" s="1" t="s">
        <v>179</v>
      </c>
      <c r="D2142" s="1">
        <v>5</v>
      </c>
      <c r="E2142" s="1" t="s">
        <v>300</v>
      </c>
      <c r="F2142" s="1">
        <v>20</v>
      </c>
      <c r="G2142" s="1">
        <v>4</v>
      </c>
      <c r="H2142" s="1">
        <v>0</v>
      </c>
      <c r="I2142" s="1">
        <v>50</v>
      </c>
      <c r="J2142" s="1">
        <v>45</v>
      </c>
      <c r="K2142" s="6">
        <f>ROUNDUP(K1224*最重要的表!$J$54,0)</f>
        <v>24821</v>
      </c>
      <c r="L2142" s="6">
        <f>ROUNDUP(L1224*最重要的表!$J$54,0)</f>
        <v>1900</v>
      </c>
      <c r="M2142" s="6">
        <f>ROUNDUP(M1224*最重要的表!$J$54,0)</f>
        <v>1189</v>
      </c>
      <c r="N2142" s="6">
        <f>ROUNDUP(N1224*最重要的表!$J$54,0)</f>
        <v>562</v>
      </c>
      <c r="O2142" s="6">
        <f>ROUNDUP(O1224*最重要的表!$J$54,0)</f>
        <v>43</v>
      </c>
      <c r="P2142" s="6">
        <f>ROUNDUP(P1224*最重要的表!$J$54,0)</f>
        <v>28</v>
      </c>
      <c r="Q2142" s="6">
        <f t="shared" si="255"/>
        <v>69219</v>
      </c>
      <c r="R2142" s="7">
        <f t="shared" si="256"/>
        <v>5297</v>
      </c>
      <c r="S2142" s="8">
        <f t="shared" si="257"/>
        <v>3401</v>
      </c>
      <c r="T2142" s="6">
        <v>23500</v>
      </c>
      <c r="U2142" s="7">
        <v>0</v>
      </c>
      <c r="V2142" s="8">
        <v>2900000</v>
      </c>
    </row>
    <row r="2143" spans="1:22" x14ac:dyDescent="0.25">
      <c r="A2143" s="1">
        <f t="shared" si="258"/>
        <v>71562</v>
      </c>
      <c r="B2143" s="1">
        <v>7</v>
      </c>
      <c r="C2143" s="1" t="s">
        <v>179</v>
      </c>
      <c r="D2143" s="1">
        <v>5</v>
      </c>
      <c r="E2143" s="1" t="s">
        <v>301</v>
      </c>
      <c r="F2143" s="1">
        <v>21</v>
      </c>
      <c r="G2143" s="1">
        <v>4</v>
      </c>
      <c r="H2143" s="1">
        <v>1</v>
      </c>
      <c r="I2143" s="1">
        <v>50</v>
      </c>
      <c r="J2143" s="1">
        <v>45</v>
      </c>
      <c r="K2143" s="6">
        <f>ROUNDUP(K1225*最重要的表!$J$54,0)</f>
        <v>25926</v>
      </c>
      <c r="L2143" s="6">
        <f>ROUNDUP(L1225*最重要的表!$J$54,0)</f>
        <v>1984</v>
      </c>
      <c r="M2143" s="6">
        <f>ROUNDUP(M1225*最重要的表!$J$54,0)</f>
        <v>1241</v>
      </c>
      <c r="N2143" s="6">
        <f>ROUNDUP(N1225*最重要的表!$J$54,0)</f>
        <v>596</v>
      </c>
      <c r="O2143" s="6">
        <f>ROUNDUP(O1225*最重要的表!$J$54,0)</f>
        <v>46</v>
      </c>
      <c r="P2143" s="6">
        <f>ROUNDUP(P1225*最重要的表!$J$54,0)</f>
        <v>29</v>
      </c>
      <c r="Q2143" s="1">
        <f t="shared" si="255"/>
        <v>73010</v>
      </c>
      <c r="R2143" s="1">
        <f t="shared" si="256"/>
        <v>5618</v>
      </c>
      <c r="S2143" s="1">
        <f t="shared" si="257"/>
        <v>3532</v>
      </c>
      <c r="T2143" s="1">
        <v>26000</v>
      </c>
      <c r="U2143" s="1">
        <v>0</v>
      </c>
      <c r="V2143" s="1">
        <v>3200000</v>
      </c>
    </row>
    <row r="2144" spans="1:22" x14ac:dyDescent="0.25">
      <c r="A2144" s="1">
        <f t="shared" si="258"/>
        <v>71563</v>
      </c>
      <c r="B2144" s="1">
        <v>7</v>
      </c>
      <c r="C2144" s="1" t="s">
        <v>179</v>
      </c>
      <c r="D2144" s="1">
        <v>5</v>
      </c>
      <c r="E2144" s="1" t="s">
        <v>302</v>
      </c>
      <c r="F2144" s="1">
        <v>22</v>
      </c>
      <c r="G2144" s="1">
        <v>4</v>
      </c>
      <c r="H2144" s="1">
        <v>2</v>
      </c>
      <c r="I2144" s="1">
        <v>50</v>
      </c>
      <c r="J2144" s="1">
        <v>45</v>
      </c>
      <c r="K2144" s="6">
        <f>ROUNDUP(K1226*最重要的表!$J$54,0)</f>
        <v>27047</v>
      </c>
      <c r="L2144" s="6">
        <f>ROUNDUP(L1226*最重要的表!$J$54,0)</f>
        <v>2070</v>
      </c>
      <c r="M2144" s="6">
        <f>ROUNDUP(M1226*最重要的表!$J$54,0)</f>
        <v>1294</v>
      </c>
      <c r="N2144" s="6">
        <f>ROUNDUP(N1226*最重要的表!$J$54,0)</f>
        <v>613</v>
      </c>
      <c r="O2144" s="6">
        <f>ROUNDUP(O1226*最重要的表!$J$54,0)</f>
        <v>47</v>
      </c>
      <c r="P2144" s="6">
        <f>ROUNDUP(P1226*最重要的表!$J$54,0)</f>
        <v>30</v>
      </c>
      <c r="Q2144" s="1">
        <f t="shared" ref="Q2144:Q2172" si="259">K2144+N2144*79</f>
        <v>75474</v>
      </c>
      <c r="R2144" s="1">
        <f t="shared" ref="R2144:R2172" si="260">L2144+O2144*79</f>
        <v>5783</v>
      </c>
      <c r="S2144" s="1">
        <f t="shared" ref="S2144:S2172" si="261">M2144+P2144*79</f>
        <v>3664</v>
      </c>
      <c r="T2144" s="1">
        <v>28500</v>
      </c>
      <c r="U2144" s="1">
        <v>0</v>
      </c>
      <c r="V2144" s="1">
        <v>3600000</v>
      </c>
    </row>
    <row r="2145" spans="1:22" x14ac:dyDescent="0.25">
      <c r="A2145" s="1">
        <f t="shared" si="258"/>
        <v>71564</v>
      </c>
      <c r="B2145" s="1">
        <v>7</v>
      </c>
      <c r="C2145" s="1" t="s">
        <v>179</v>
      </c>
      <c r="D2145" s="1">
        <v>5</v>
      </c>
      <c r="E2145" s="1" t="s">
        <v>303</v>
      </c>
      <c r="F2145" s="1">
        <v>23</v>
      </c>
      <c r="G2145" s="1">
        <v>4</v>
      </c>
      <c r="H2145" s="1">
        <v>3</v>
      </c>
      <c r="I2145" s="1">
        <v>50</v>
      </c>
      <c r="J2145" s="1">
        <v>45</v>
      </c>
      <c r="K2145" s="6">
        <f>ROUNDUP(K1227*最重要的表!$J$54,0)</f>
        <v>28169</v>
      </c>
      <c r="L2145" s="6">
        <f>ROUNDUP(L1227*最重要的表!$J$54,0)</f>
        <v>2156</v>
      </c>
      <c r="M2145" s="6">
        <f>ROUNDUP(M1227*最重要的表!$J$54,0)</f>
        <v>1349</v>
      </c>
      <c r="N2145" s="6">
        <f>ROUNDUP(N1227*最重要的表!$J$54,0)</f>
        <v>647</v>
      </c>
      <c r="O2145" s="6">
        <f>ROUNDUP(O1227*最重要的表!$J$54,0)</f>
        <v>50</v>
      </c>
      <c r="P2145" s="6">
        <f>ROUNDUP(P1227*最重要的表!$J$54,0)</f>
        <v>32</v>
      </c>
      <c r="Q2145" s="1">
        <f t="shared" si="259"/>
        <v>79282</v>
      </c>
      <c r="R2145" s="1">
        <f t="shared" si="260"/>
        <v>6106</v>
      </c>
      <c r="S2145" s="1">
        <f t="shared" si="261"/>
        <v>3877</v>
      </c>
      <c r="T2145" s="1">
        <v>31000</v>
      </c>
      <c r="U2145" s="1">
        <v>0</v>
      </c>
      <c r="V2145" s="1">
        <v>4000000</v>
      </c>
    </row>
    <row r="2146" spans="1:22" x14ac:dyDescent="0.25">
      <c r="A2146" s="1">
        <f t="shared" si="258"/>
        <v>71565</v>
      </c>
      <c r="B2146" s="1">
        <v>7</v>
      </c>
      <c r="C2146" s="1" t="s">
        <v>179</v>
      </c>
      <c r="D2146" s="1">
        <v>5</v>
      </c>
      <c r="E2146" s="1" t="s">
        <v>304</v>
      </c>
      <c r="F2146" s="1">
        <v>24</v>
      </c>
      <c r="G2146" s="1">
        <v>4</v>
      </c>
      <c r="H2146" s="1">
        <v>4</v>
      </c>
      <c r="I2146" s="1">
        <v>60</v>
      </c>
      <c r="J2146" s="1">
        <v>55</v>
      </c>
      <c r="K2146" s="6">
        <f>ROUNDUP(K1228*最重要的表!$J$54,0)</f>
        <v>29289</v>
      </c>
      <c r="L2146" s="6">
        <f>ROUNDUP(L1228*最重要的表!$J$54,0)</f>
        <v>2242</v>
      </c>
      <c r="M2146" s="6">
        <f>ROUNDUP(M1228*最重要的表!$J$54,0)</f>
        <v>1402</v>
      </c>
      <c r="N2146" s="6">
        <f>ROUNDUP(N1228*最重要的表!$J$54,0)</f>
        <v>680</v>
      </c>
      <c r="O2146" s="6">
        <f>ROUNDUP(O1228*最重要的表!$J$54,0)</f>
        <v>52</v>
      </c>
      <c r="P2146" s="6">
        <f>ROUNDUP(P1228*最重要的表!$J$54,0)</f>
        <v>33</v>
      </c>
      <c r="Q2146" s="1">
        <f t="shared" si="259"/>
        <v>83009</v>
      </c>
      <c r="R2146" s="1">
        <f t="shared" si="260"/>
        <v>6350</v>
      </c>
      <c r="S2146" s="1">
        <f t="shared" si="261"/>
        <v>4009</v>
      </c>
      <c r="T2146" s="1">
        <v>33500</v>
      </c>
      <c r="U2146" s="1">
        <v>0</v>
      </c>
      <c r="V2146" s="1">
        <v>4400000</v>
      </c>
    </row>
    <row r="2147" spans="1:22" x14ac:dyDescent="0.25">
      <c r="A2147" s="1">
        <f t="shared" si="258"/>
        <v>71571</v>
      </c>
      <c r="B2147" s="1">
        <v>7</v>
      </c>
      <c r="C2147" s="1" t="s">
        <v>179</v>
      </c>
      <c r="D2147" s="1">
        <v>5</v>
      </c>
      <c r="E2147" s="1" t="s">
        <v>305</v>
      </c>
      <c r="F2147" s="1">
        <v>25</v>
      </c>
      <c r="G2147" s="1">
        <v>5</v>
      </c>
      <c r="H2147" s="1">
        <v>0</v>
      </c>
      <c r="I2147" s="1">
        <v>60</v>
      </c>
      <c r="J2147" s="1">
        <v>55</v>
      </c>
      <c r="K2147" s="6">
        <f>ROUNDUP(K1229*最重要的表!$J$54,0)</f>
        <v>32263</v>
      </c>
      <c r="L2147" s="6">
        <f>ROUNDUP(L1229*最重要的表!$J$54,0)</f>
        <v>2469</v>
      </c>
      <c r="M2147" s="6">
        <f>ROUNDUP(M1229*最重要的表!$J$54,0)</f>
        <v>1544</v>
      </c>
      <c r="N2147" s="6">
        <f>ROUNDUP(N1229*最重要的表!$J$54,0)</f>
        <v>731</v>
      </c>
      <c r="O2147" s="6">
        <f>ROUNDUP(O1229*最重要的表!$J$54,0)</f>
        <v>56</v>
      </c>
      <c r="P2147" s="6">
        <f>ROUNDUP(P1229*最重要的表!$J$54,0)</f>
        <v>36</v>
      </c>
      <c r="Q2147" s="6">
        <f t="shared" si="259"/>
        <v>90012</v>
      </c>
      <c r="R2147" s="7">
        <f t="shared" si="260"/>
        <v>6893</v>
      </c>
      <c r="S2147" s="8">
        <f t="shared" si="261"/>
        <v>4388</v>
      </c>
      <c r="T2147" s="6">
        <v>36000</v>
      </c>
      <c r="U2147" s="7">
        <v>0</v>
      </c>
      <c r="V2147" s="8">
        <v>4800000</v>
      </c>
    </row>
    <row r="2148" spans="1:22" x14ac:dyDescent="0.25">
      <c r="A2148" s="1">
        <f t="shared" si="258"/>
        <v>71572</v>
      </c>
      <c r="B2148" s="1">
        <v>7</v>
      </c>
      <c r="C2148" s="1" t="s">
        <v>179</v>
      </c>
      <c r="D2148" s="1">
        <v>5</v>
      </c>
      <c r="E2148" s="1" t="s">
        <v>306</v>
      </c>
      <c r="F2148" s="1">
        <v>26</v>
      </c>
      <c r="G2148" s="1">
        <v>5</v>
      </c>
      <c r="H2148" s="1">
        <v>1</v>
      </c>
      <c r="I2148" s="1">
        <v>60</v>
      </c>
      <c r="J2148" s="1">
        <v>55</v>
      </c>
      <c r="K2148" s="6">
        <f>ROUNDUP(K1230*最重要的表!$J$54,0)</f>
        <v>33724</v>
      </c>
      <c r="L2148" s="6">
        <f>ROUNDUP(L1230*最重要的表!$J$54,0)</f>
        <v>2581</v>
      </c>
      <c r="M2148" s="6">
        <f>ROUNDUP(M1230*最重要的表!$J$54,0)</f>
        <v>1614</v>
      </c>
      <c r="N2148" s="6">
        <f>ROUNDUP(N1230*最重要的表!$J$54,0)</f>
        <v>783</v>
      </c>
      <c r="O2148" s="6">
        <f>ROUNDUP(O1230*最重要的表!$J$54,0)</f>
        <v>60</v>
      </c>
      <c r="P2148" s="6">
        <f>ROUNDUP(P1230*最重要的表!$J$54,0)</f>
        <v>38</v>
      </c>
      <c r="Q2148" s="1">
        <f t="shared" si="259"/>
        <v>95581</v>
      </c>
      <c r="R2148" s="1">
        <f t="shared" si="260"/>
        <v>7321</v>
      </c>
      <c r="S2148" s="1">
        <f t="shared" si="261"/>
        <v>4616</v>
      </c>
      <c r="T2148" s="1">
        <v>39000</v>
      </c>
      <c r="U2148" s="1">
        <v>0</v>
      </c>
      <c r="V2148" s="1">
        <v>5200000</v>
      </c>
    </row>
    <row r="2149" spans="1:22" x14ac:dyDescent="0.25">
      <c r="A2149" s="1">
        <f t="shared" si="258"/>
        <v>71573</v>
      </c>
      <c r="B2149" s="1">
        <v>7</v>
      </c>
      <c r="C2149" s="1" t="s">
        <v>179</v>
      </c>
      <c r="D2149" s="1">
        <v>5</v>
      </c>
      <c r="E2149" s="1" t="s">
        <v>307</v>
      </c>
      <c r="F2149" s="1">
        <v>27</v>
      </c>
      <c r="G2149" s="1">
        <v>5</v>
      </c>
      <c r="H2149" s="1">
        <v>2</v>
      </c>
      <c r="I2149" s="1">
        <v>60</v>
      </c>
      <c r="J2149" s="1">
        <v>55</v>
      </c>
      <c r="K2149" s="6">
        <f>ROUNDUP(K1231*最重要的表!$J$54,0)</f>
        <v>35185</v>
      </c>
      <c r="L2149" s="6">
        <f>ROUNDUP(L1231*最重要的表!$J$54,0)</f>
        <v>2693</v>
      </c>
      <c r="M2149" s="6">
        <f>ROUNDUP(M1231*最重要的表!$J$54,0)</f>
        <v>1684</v>
      </c>
      <c r="N2149" s="6">
        <f>ROUNDUP(N1231*最重要的表!$J$54,0)</f>
        <v>817</v>
      </c>
      <c r="O2149" s="6">
        <f>ROUNDUP(O1231*最重要的表!$J$54,0)</f>
        <v>63</v>
      </c>
      <c r="P2149" s="6">
        <f>ROUNDUP(P1231*最重要的表!$J$54,0)</f>
        <v>39</v>
      </c>
      <c r="Q2149" s="1">
        <f t="shared" si="259"/>
        <v>99728</v>
      </c>
      <c r="R2149" s="1">
        <f t="shared" si="260"/>
        <v>7670</v>
      </c>
      <c r="S2149" s="1">
        <f t="shared" si="261"/>
        <v>4765</v>
      </c>
      <c r="T2149" s="1">
        <v>42000</v>
      </c>
      <c r="U2149" s="1">
        <v>0</v>
      </c>
      <c r="V2149" s="1">
        <v>5600000</v>
      </c>
    </row>
    <row r="2150" spans="1:22" x14ac:dyDescent="0.25">
      <c r="A2150" s="1">
        <f t="shared" si="258"/>
        <v>71574</v>
      </c>
      <c r="B2150" s="1">
        <v>7</v>
      </c>
      <c r="C2150" s="1" t="s">
        <v>179</v>
      </c>
      <c r="D2150" s="1">
        <v>5</v>
      </c>
      <c r="E2150" s="1" t="s">
        <v>308</v>
      </c>
      <c r="F2150" s="1">
        <v>28</v>
      </c>
      <c r="G2150" s="1">
        <v>5</v>
      </c>
      <c r="H2150" s="1">
        <v>3</v>
      </c>
      <c r="I2150" s="1">
        <v>60</v>
      </c>
      <c r="J2150" s="1">
        <v>55</v>
      </c>
      <c r="K2150" s="6">
        <f>ROUNDUP(K1232*最重要的表!$J$54,0)</f>
        <v>36663</v>
      </c>
      <c r="L2150" s="6">
        <f>ROUNDUP(L1232*最重要的表!$J$54,0)</f>
        <v>2806</v>
      </c>
      <c r="M2150" s="6">
        <f>ROUNDUP(M1232*最重要的表!$J$54,0)</f>
        <v>1754</v>
      </c>
      <c r="N2150" s="6">
        <f>ROUNDUP(N1232*最重要的表!$J$54,0)</f>
        <v>868</v>
      </c>
      <c r="O2150" s="6">
        <f>ROUNDUP(O1232*最重要的表!$J$54,0)</f>
        <v>67</v>
      </c>
      <c r="P2150" s="6">
        <f>ROUNDUP(P1232*最重要的表!$J$54,0)</f>
        <v>42</v>
      </c>
      <c r="Q2150" s="1">
        <f t="shared" si="259"/>
        <v>105235</v>
      </c>
      <c r="R2150" s="1">
        <f t="shared" si="260"/>
        <v>8099</v>
      </c>
      <c r="S2150" s="1">
        <f t="shared" si="261"/>
        <v>5072</v>
      </c>
      <c r="T2150" s="1">
        <v>45000</v>
      </c>
      <c r="U2150" s="1">
        <v>0</v>
      </c>
      <c r="V2150" s="1">
        <v>6000000</v>
      </c>
    </row>
    <row r="2151" spans="1:22" x14ac:dyDescent="0.25">
      <c r="A2151" s="1">
        <f t="shared" si="258"/>
        <v>71575</v>
      </c>
      <c r="B2151" s="1">
        <v>7</v>
      </c>
      <c r="C2151" s="1" t="s">
        <v>179</v>
      </c>
      <c r="D2151" s="1">
        <v>5</v>
      </c>
      <c r="E2151" s="1" t="s">
        <v>309</v>
      </c>
      <c r="F2151" s="1">
        <v>29</v>
      </c>
      <c r="G2151" s="1">
        <v>5</v>
      </c>
      <c r="H2151" s="1">
        <v>4</v>
      </c>
      <c r="I2151" s="1">
        <v>70</v>
      </c>
      <c r="J2151" s="1">
        <v>65</v>
      </c>
      <c r="K2151" s="6">
        <f>ROUNDUP(K1233*最重要的表!$J$54,0)</f>
        <v>38123</v>
      </c>
      <c r="L2151" s="6">
        <f>ROUNDUP(L1233*最重要的表!$J$54,0)</f>
        <v>2918</v>
      </c>
      <c r="M2151" s="6">
        <f>ROUNDUP(M1233*最重要的表!$J$54,0)</f>
        <v>1824</v>
      </c>
      <c r="N2151" s="6">
        <f>ROUNDUP(N1233*最重要的表!$J$54,0)</f>
        <v>901</v>
      </c>
      <c r="O2151" s="6">
        <f>ROUNDUP(O1233*最重要的表!$J$54,0)</f>
        <v>69</v>
      </c>
      <c r="P2151" s="6">
        <f>ROUNDUP(P1233*最重要的表!$J$54,0)</f>
        <v>45</v>
      </c>
      <c r="Q2151" s="1">
        <f t="shared" si="259"/>
        <v>109302</v>
      </c>
      <c r="R2151" s="1">
        <f t="shared" si="260"/>
        <v>8369</v>
      </c>
      <c r="S2151" s="1">
        <f t="shared" si="261"/>
        <v>5379</v>
      </c>
      <c r="T2151" s="1">
        <v>48000</v>
      </c>
      <c r="U2151" s="1">
        <v>0</v>
      </c>
      <c r="V2151" s="1">
        <v>6400000</v>
      </c>
    </row>
    <row r="2152" spans="1:22" x14ac:dyDescent="0.25">
      <c r="A2152" s="1">
        <f t="shared" si="258"/>
        <v>71581</v>
      </c>
      <c r="B2152" s="1">
        <v>7</v>
      </c>
      <c r="C2152" s="1" t="s">
        <v>179</v>
      </c>
      <c r="D2152" s="1">
        <v>5</v>
      </c>
      <c r="E2152" s="22" t="s">
        <v>388</v>
      </c>
      <c r="F2152" s="1">
        <v>30</v>
      </c>
      <c r="G2152" s="1">
        <v>6</v>
      </c>
      <c r="H2152" s="1">
        <v>0</v>
      </c>
      <c r="I2152" s="1">
        <v>70</v>
      </c>
      <c r="J2152" s="1">
        <v>65</v>
      </c>
      <c r="K2152" s="6">
        <f>ROUNDUP(K1234*最重要的表!$J$54,0)</f>
        <v>41946</v>
      </c>
      <c r="L2152" s="6">
        <f>ROUNDUP(L1234*最重要的表!$J$54,0)</f>
        <v>3210</v>
      </c>
      <c r="M2152" s="6">
        <f>ROUNDUP(M1234*最重要的表!$J$54,0)</f>
        <v>2008</v>
      </c>
      <c r="N2152" s="6">
        <f>ROUNDUP(N1234*最重要的表!$J$54,0)</f>
        <v>952</v>
      </c>
      <c r="O2152" s="6">
        <f>ROUNDUP(O1234*最重要的表!$J$54,0)</f>
        <v>73</v>
      </c>
      <c r="P2152" s="6">
        <f>ROUNDUP(P1234*最重要的表!$J$54,0)</f>
        <v>46</v>
      </c>
      <c r="Q2152" s="6">
        <f t="shared" si="259"/>
        <v>117154</v>
      </c>
      <c r="R2152" s="7">
        <f t="shared" si="260"/>
        <v>8977</v>
      </c>
      <c r="S2152" s="8">
        <f t="shared" si="261"/>
        <v>5642</v>
      </c>
      <c r="T2152" s="1">
        <v>51000</v>
      </c>
      <c r="U2152" s="1">
        <v>0</v>
      </c>
      <c r="V2152" s="8">
        <v>6800000</v>
      </c>
    </row>
    <row r="2153" spans="1:22" x14ac:dyDescent="0.25">
      <c r="A2153" s="1">
        <f t="shared" si="258"/>
        <v>71582</v>
      </c>
      <c r="B2153" s="1">
        <v>7</v>
      </c>
      <c r="C2153" s="1" t="s">
        <v>179</v>
      </c>
      <c r="D2153" s="1">
        <v>5</v>
      </c>
      <c r="E2153" s="1" t="s">
        <v>311</v>
      </c>
      <c r="F2153" s="1">
        <v>31</v>
      </c>
      <c r="G2153" s="1">
        <v>6</v>
      </c>
      <c r="H2153" s="1">
        <v>1</v>
      </c>
      <c r="I2153" s="1">
        <v>70</v>
      </c>
      <c r="J2153" s="1">
        <v>65</v>
      </c>
      <c r="K2153" s="6">
        <f>ROUNDUP(K1235*最重要的表!$J$54,0)</f>
        <v>43848</v>
      </c>
      <c r="L2153" s="6">
        <f>ROUNDUP(L1235*最重要的表!$J$54,0)</f>
        <v>3356</v>
      </c>
      <c r="M2153" s="6">
        <f>ROUNDUP(M1235*最重要的表!$J$54,0)</f>
        <v>2099</v>
      </c>
      <c r="N2153" s="6">
        <f>ROUNDUP(N1235*最重要的表!$J$54,0)</f>
        <v>1004</v>
      </c>
      <c r="O2153" s="6">
        <f>ROUNDUP(O1235*最重要的表!$J$54,0)</f>
        <v>77</v>
      </c>
      <c r="P2153" s="6">
        <f>ROUNDUP(P1235*最重要的表!$J$54,0)</f>
        <v>49</v>
      </c>
      <c r="Q2153" s="1">
        <f t="shared" si="259"/>
        <v>123164</v>
      </c>
      <c r="R2153" s="1">
        <f t="shared" si="260"/>
        <v>9439</v>
      </c>
      <c r="S2153" s="1">
        <f t="shared" si="261"/>
        <v>5970</v>
      </c>
      <c r="T2153" s="1">
        <v>54000</v>
      </c>
      <c r="U2153" s="1">
        <v>0</v>
      </c>
      <c r="V2153" s="1">
        <v>7200000</v>
      </c>
    </row>
    <row r="2154" spans="1:22" x14ac:dyDescent="0.25">
      <c r="A2154" s="1">
        <f t="shared" si="258"/>
        <v>71583</v>
      </c>
      <c r="B2154" s="1">
        <v>7</v>
      </c>
      <c r="C2154" s="1" t="s">
        <v>179</v>
      </c>
      <c r="D2154" s="1">
        <v>5</v>
      </c>
      <c r="E2154" s="1" t="s">
        <v>312</v>
      </c>
      <c r="F2154" s="1">
        <v>32</v>
      </c>
      <c r="G2154" s="1">
        <v>6</v>
      </c>
      <c r="H2154" s="1">
        <v>2</v>
      </c>
      <c r="I2154" s="1">
        <v>70</v>
      </c>
      <c r="J2154" s="1">
        <v>65</v>
      </c>
      <c r="K2154" s="6">
        <f>ROUNDUP(K1236*最重要的表!$J$54,0)</f>
        <v>45751</v>
      </c>
      <c r="L2154" s="6">
        <f>ROUNDUP(L1236*最重要的表!$J$54,0)</f>
        <v>3501</v>
      </c>
      <c r="M2154" s="6">
        <f>ROUNDUP(M1236*最重要的表!$J$54,0)</f>
        <v>2190</v>
      </c>
      <c r="N2154" s="6">
        <f>ROUNDUP(N1236*最重要的表!$J$54,0)</f>
        <v>1038</v>
      </c>
      <c r="O2154" s="6">
        <f>ROUNDUP(O1236*最重要的表!$J$54,0)</f>
        <v>80</v>
      </c>
      <c r="P2154" s="6">
        <f>ROUNDUP(P1236*最重要的表!$J$54,0)</f>
        <v>51</v>
      </c>
      <c r="Q2154" s="1">
        <f t="shared" si="259"/>
        <v>127753</v>
      </c>
      <c r="R2154" s="1">
        <f t="shared" si="260"/>
        <v>9821</v>
      </c>
      <c r="S2154" s="1">
        <f t="shared" si="261"/>
        <v>6219</v>
      </c>
      <c r="T2154" s="1">
        <v>57000</v>
      </c>
      <c r="U2154" s="1">
        <v>0</v>
      </c>
      <c r="V2154" s="1">
        <v>7600000</v>
      </c>
    </row>
    <row r="2155" spans="1:22" x14ac:dyDescent="0.25">
      <c r="A2155" s="1">
        <f t="shared" si="258"/>
        <v>71584</v>
      </c>
      <c r="B2155" s="1">
        <v>7</v>
      </c>
      <c r="C2155" s="1" t="s">
        <v>179</v>
      </c>
      <c r="D2155" s="1">
        <v>5</v>
      </c>
      <c r="E2155" s="1" t="s">
        <v>313</v>
      </c>
      <c r="F2155" s="1">
        <v>33</v>
      </c>
      <c r="G2155" s="1">
        <v>6</v>
      </c>
      <c r="H2155" s="1">
        <v>3</v>
      </c>
      <c r="I2155" s="1">
        <v>70</v>
      </c>
      <c r="J2155" s="1">
        <v>65</v>
      </c>
      <c r="K2155" s="6">
        <f>ROUNDUP(K1237*最重要的表!$J$54,0)</f>
        <v>47655</v>
      </c>
      <c r="L2155" s="6">
        <f>ROUNDUP(L1237*最重要的表!$J$54,0)</f>
        <v>3647</v>
      </c>
      <c r="M2155" s="6">
        <f>ROUNDUP(M1237*最重要的表!$J$54,0)</f>
        <v>2281</v>
      </c>
      <c r="N2155" s="6">
        <f>ROUNDUP(N1237*最重要的表!$J$54,0)</f>
        <v>1089</v>
      </c>
      <c r="O2155" s="6">
        <f>ROUNDUP(O1237*最重要的表!$J$54,0)</f>
        <v>84</v>
      </c>
      <c r="P2155" s="6">
        <f>ROUNDUP(P1237*最重要的表!$J$54,0)</f>
        <v>52</v>
      </c>
      <c r="Q2155" s="1">
        <f t="shared" si="259"/>
        <v>133686</v>
      </c>
      <c r="R2155" s="1">
        <f t="shared" si="260"/>
        <v>10283</v>
      </c>
      <c r="S2155" s="1">
        <f t="shared" si="261"/>
        <v>6389</v>
      </c>
      <c r="T2155" s="1">
        <v>60000</v>
      </c>
      <c r="U2155" s="1">
        <v>0</v>
      </c>
      <c r="V2155" s="1">
        <v>8000000</v>
      </c>
    </row>
    <row r="2156" spans="1:22" x14ac:dyDescent="0.25">
      <c r="A2156" s="1">
        <f t="shared" si="258"/>
        <v>71585</v>
      </c>
      <c r="B2156" s="1">
        <v>7</v>
      </c>
      <c r="C2156" s="1" t="s">
        <v>179</v>
      </c>
      <c r="D2156" s="1">
        <v>5</v>
      </c>
      <c r="E2156" s="1" t="s">
        <v>314</v>
      </c>
      <c r="F2156" s="1">
        <v>34</v>
      </c>
      <c r="G2156" s="1">
        <v>6</v>
      </c>
      <c r="H2156" s="1">
        <v>4</v>
      </c>
      <c r="I2156" s="1">
        <v>80</v>
      </c>
      <c r="J2156" s="1">
        <v>75</v>
      </c>
      <c r="K2156" s="6">
        <f>ROUNDUP(K1238*最重要的表!$J$54,0)</f>
        <v>49540</v>
      </c>
      <c r="L2156" s="6">
        <f>ROUNDUP(L1238*最重要的表!$J$54,0)</f>
        <v>3791</v>
      </c>
      <c r="M2156" s="6">
        <f>ROUNDUP(M1238*最重要的表!$J$54,0)</f>
        <v>2370</v>
      </c>
      <c r="N2156" s="6">
        <f>ROUNDUP(N1238*最重要的表!$J$54,0)</f>
        <v>1122</v>
      </c>
      <c r="O2156" s="6">
        <f>ROUNDUP(O1238*最重要的表!$J$54,0)</f>
        <v>86</v>
      </c>
      <c r="P2156" s="6">
        <f>ROUNDUP(P1238*最重要的表!$J$54,0)</f>
        <v>55</v>
      </c>
      <c r="Q2156" s="1">
        <f t="shared" si="259"/>
        <v>138178</v>
      </c>
      <c r="R2156" s="1">
        <f t="shared" si="260"/>
        <v>10585</v>
      </c>
      <c r="S2156" s="1">
        <f t="shared" si="261"/>
        <v>6715</v>
      </c>
      <c r="T2156" s="1">
        <v>61000</v>
      </c>
      <c r="U2156" s="1">
        <v>0</v>
      </c>
      <c r="V2156" s="1">
        <v>8100000</v>
      </c>
    </row>
    <row r="2157" spans="1:22" x14ac:dyDescent="0.25">
      <c r="A2157" s="1">
        <f t="shared" si="258"/>
        <v>71591</v>
      </c>
      <c r="B2157" s="1">
        <v>7</v>
      </c>
      <c r="C2157" s="1" t="s">
        <v>179</v>
      </c>
      <c r="D2157" s="1">
        <v>5</v>
      </c>
      <c r="E2157" s="1" t="s">
        <v>315</v>
      </c>
      <c r="F2157" s="1">
        <v>35</v>
      </c>
      <c r="G2157" s="1">
        <v>7</v>
      </c>
      <c r="H2157" s="1">
        <v>0</v>
      </c>
      <c r="I2157" s="1">
        <v>80</v>
      </c>
      <c r="J2157" s="1">
        <v>75</v>
      </c>
      <c r="K2157" s="6">
        <f>ROUNDUP(K1239*最重要的表!$J$54,0)</f>
        <v>54534</v>
      </c>
      <c r="L2157" s="6">
        <f>ROUNDUP(L1239*最重要的表!$J$54,0)</f>
        <v>4173</v>
      </c>
      <c r="M2157" s="6">
        <f>ROUNDUP(M1239*最重要的表!$J$54,0)</f>
        <v>2610</v>
      </c>
      <c r="N2157" s="6">
        <f>ROUNDUP(N1239*最重要的表!$J$54,0)</f>
        <v>1241</v>
      </c>
      <c r="O2157" s="6">
        <f>ROUNDUP(O1239*最重要的表!$J$54,0)</f>
        <v>95</v>
      </c>
      <c r="P2157" s="6">
        <f>ROUNDUP(P1239*最重要的表!$J$54,0)</f>
        <v>60</v>
      </c>
      <c r="Q2157" s="6">
        <f t="shared" si="259"/>
        <v>152573</v>
      </c>
      <c r="R2157" s="7">
        <f t="shared" si="260"/>
        <v>11678</v>
      </c>
      <c r="S2157" s="8">
        <f t="shared" si="261"/>
        <v>7350</v>
      </c>
      <c r="T2157" s="1">
        <v>62000</v>
      </c>
      <c r="U2157" s="1">
        <v>0</v>
      </c>
      <c r="V2157" s="1">
        <v>8200000</v>
      </c>
    </row>
    <row r="2158" spans="1:22" x14ac:dyDescent="0.25">
      <c r="A2158" s="1">
        <f t="shared" si="258"/>
        <v>71592</v>
      </c>
      <c r="B2158" s="1">
        <v>7</v>
      </c>
      <c r="C2158" s="1" t="s">
        <v>179</v>
      </c>
      <c r="D2158" s="1">
        <v>5</v>
      </c>
      <c r="E2158" s="1" t="s">
        <v>316</v>
      </c>
      <c r="F2158" s="1">
        <v>36</v>
      </c>
      <c r="G2158" s="1">
        <v>7</v>
      </c>
      <c r="H2158" s="1">
        <v>1</v>
      </c>
      <c r="I2158" s="1">
        <v>80</v>
      </c>
      <c r="J2158" s="1">
        <v>75</v>
      </c>
      <c r="K2158" s="6">
        <f>ROUNDUP(K1240*最重要的表!$J$54,0)</f>
        <v>56998</v>
      </c>
      <c r="L2158" s="6">
        <f>ROUNDUP(L1240*最重要的表!$J$54,0)</f>
        <v>4362</v>
      </c>
      <c r="M2158" s="6">
        <f>ROUNDUP(M1240*最重要的表!$J$54,0)</f>
        <v>2727</v>
      </c>
      <c r="N2158" s="6">
        <f>ROUNDUP(N1240*最重要的表!$J$54,0)</f>
        <v>1310</v>
      </c>
      <c r="O2158" s="6">
        <f>ROUNDUP(O1240*最重要的表!$J$54,0)</f>
        <v>101</v>
      </c>
      <c r="P2158" s="6">
        <f>ROUNDUP(P1240*最重要的表!$J$54,0)</f>
        <v>64</v>
      </c>
      <c r="Q2158" s="1">
        <f t="shared" si="259"/>
        <v>160488</v>
      </c>
      <c r="R2158" s="1">
        <f t="shared" si="260"/>
        <v>12341</v>
      </c>
      <c r="S2158" s="1">
        <f t="shared" si="261"/>
        <v>7783</v>
      </c>
      <c r="T2158" s="1">
        <v>63000</v>
      </c>
      <c r="U2158" s="1">
        <v>0</v>
      </c>
      <c r="V2158" s="1">
        <v>8300000</v>
      </c>
    </row>
    <row r="2159" spans="1:22" x14ac:dyDescent="0.25">
      <c r="A2159" s="1">
        <f t="shared" si="258"/>
        <v>71593</v>
      </c>
      <c r="B2159" s="1">
        <v>7</v>
      </c>
      <c r="C2159" s="1" t="s">
        <v>179</v>
      </c>
      <c r="D2159" s="1">
        <v>5</v>
      </c>
      <c r="E2159" s="1" t="s">
        <v>317</v>
      </c>
      <c r="F2159" s="1">
        <v>37</v>
      </c>
      <c r="G2159" s="1">
        <v>7</v>
      </c>
      <c r="H2159" s="1">
        <v>2</v>
      </c>
      <c r="I2159" s="1">
        <v>80</v>
      </c>
      <c r="J2159" s="1">
        <v>75</v>
      </c>
      <c r="K2159" s="6">
        <f>ROUNDUP(K1241*最重要的表!$J$54,0)</f>
        <v>59461</v>
      </c>
      <c r="L2159" s="6">
        <f>ROUNDUP(L1241*最重要的表!$J$54,0)</f>
        <v>4550</v>
      </c>
      <c r="M2159" s="6">
        <f>ROUNDUP(M1241*最重要的表!$J$54,0)</f>
        <v>2845</v>
      </c>
      <c r="N2159" s="6">
        <f>ROUNDUP(N1241*最重要的表!$J$54,0)</f>
        <v>1360</v>
      </c>
      <c r="O2159" s="6">
        <f>ROUNDUP(O1241*最重要的表!$J$54,0)</f>
        <v>104</v>
      </c>
      <c r="P2159" s="6">
        <f>ROUNDUP(P1241*最重要的表!$J$54,0)</f>
        <v>65</v>
      </c>
      <c r="Q2159" s="1">
        <f t="shared" si="259"/>
        <v>166901</v>
      </c>
      <c r="R2159" s="1">
        <f t="shared" si="260"/>
        <v>12766</v>
      </c>
      <c r="S2159" s="1">
        <f t="shared" si="261"/>
        <v>7980</v>
      </c>
      <c r="T2159" s="1">
        <v>64000</v>
      </c>
      <c r="U2159" s="1">
        <v>0</v>
      </c>
      <c r="V2159" s="1">
        <v>8400000</v>
      </c>
    </row>
    <row r="2160" spans="1:22" x14ac:dyDescent="0.25">
      <c r="A2160" s="1">
        <f t="shared" si="258"/>
        <v>71594</v>
      </c>
      <c r="B2160" s="1">
        <v>7</v>
      </c>
      <c r="C2160" s="1" t="s">
        <v>179</v>
      </c>
      <c r="D2160" s="1">
        <v>5</v>
      </c>
      <c r="E2160" s="1" t="s">
        <v>318</v>
      </c>
      <c r="F2160" s="1">
        <v>38</v>
      </c>
      <c r="G2160" s="1">
        <v>7</v>
      </c>
      <c r="H2160" s="1">
        <v>3</v>
      </c>
      <c r="I2160" s="1">
        <v>80</v>
      </c>
      <c r="J2160" s="1">
        <v>75</v>
      </c>
      <c r="K2160" s="6">
        <f>ROUNDUP(K1242*最重要的表!$J$54,0)</f>
        <v>61925</v>
      </c>
      <c r="L2160" s="6">
        <f>ROUNDUP(L1242*最重要的表!$J$54,0)</f>
        <v>4739</v>
      </c>
      <c r="M2160" s="6">
        <f>ROUNDUP(M1242*最重要的表!$J$54,0)</f>
        <v>2963</v>
      </c>
      <c r="N2160" s="6">
        <f>ROUNDUP(N1242*最重要的表!$J$54,0)</f>
        <v>1411</v>
      </c>
      <c r="O2160" s="6">
        <f>ROUNDUP(O1242*最重要的表!$J$54,0)</f>
        <v>108</v>
      </c>
      <c r="P2160" s="6">
        <f>ROUNDUP(P1242*最重要的表!$J$54,0)</f>
        <v>68</v>
      </c>
      <c r="Q2160" s="1">
        <f t="shared" si="259"/>
        <v>173394</v>
      </c>
      <c r="R2160" s="1">
        <f t="shared" si="260"/>
        <v>13271</v>
      </c>
      <c r="S2160" s="1">
        <f t="shared" si="261"/>
        <v>8335</v>
      </c>
      <c r="T2160" s="1">
        <v>65000</v>
      </c>
      <c r="U2160" s="1">
        <v>0</v>
      </c>
      <c r="V2160" s="1">
        <v>8500000</v>
      </c>
    </row>
    <row r="2161" spans="1:22" x14ac:dyDescent="0.25">
      <c r="A2161" s="1">
        <f t="shared" si="258"/>
        <v>71595</v>
      </c>
      <c r="B2161" s="1">
        <v>7</v>
      </c>
      <c r="C2161" s="1" t="s">
        <v>179</v>
      </c>
      <c r="D2161" s="1">
        <v>5</v>
      </c>
      <c r="E2161" s="1" t="s">
        <v>319</v>
      </c>
      <c r="F2161" s="1">
        <v>39</v>
      </c>
      <c r="G2161" s="1">
        <v>7</v>
      </c>
      <c r="H2161" s="1">
        <v>4</v>
      </c>
      <c r="I2161" s="1">
        <v>84</v>
      </c>
      <c r="J2161" s="1">
        <v>80</v>
      </c>
      <c r="K2161" s="6">
        <f>ROUNDUP(K1243*最重要的表!$J$54,0)</f>
        <v>64388</v>
      </c>
      <c r="L2161" s="6">
        <f>ROUNDUP(L1243*最重要的表!$J$54,0)</f>
        <v>4927</v>
      </c>
      <c r="M2161" s="6">
        <f>ROUNDUP(M1243*最重要的表!$J$54,0)</f>
        <v>3080</v>
      </c>
      <c r="N2161" s="6">
        <f>ROUNDUP(N1243*最重要的表!$J$54,0)</f>
        <v>1479</v>
      </c>
      <c r="O2161" s="6">
        <f>ROUNDUP(O1243*最重要的表!$J$54,0)</f>
        <v>114</v>
      </c>
      <c r="P2161" s="6">
        <f>ROUNDUP(P1243*最重要的表!$J$54,0)</f>
        <v>72</v>
      </c>
      <c r="Q2161" s="1">
        <f t="shared" si="259"/>
        <v>181229</v>
      </c>
      <c r="R2161" s="1">
        <f t="shared" si="260"/>
        <v>13933</v>
      </c>
      <c r="S2161" s="1">
        <f t="shared" si="261"/>
        <v>8768</v>
      </c>
      <c r="T2161" s="1">
        <v>66000</v>
      </c>
      <c r="U2161" s="1">
        <v>0</v>
      </c>
      <c r="V2161" s="1">
        <v>8600000</v>
      </c>
    </row>
    <row r="2162" spans="1:22" x14ac:dyDescent="0.25">
      <c r="A2162" s="1">
        <f t="shared" si="258"/>
        <v>71601</v>
      </c>
      <c r="B2162" s="1">
        <v>7</v>
      </c>
      <c r="C2162" s="1" t="s">
        <v>179</v>
      </c>
      <c r="D2162" s="1">
        <v>5</v>
      </c>
      <c r="E2162" s="1" t="s">
        <v>320</v>
      </c>
      <c r="F2162" s="1">
        <v>40</v>
      </c>
      <c r="G2162" s="1">
        <v>8</v>
      </c>
      <c r="H2162" s="1">
        <v>0</v>
      </c>
      <c r="I2162" s="1">
        <v>84</v>
      </c>
      <c r="J2162" s="1">
        <v>80</v>
      </c>
      <c r="K2162" s="6">
        <f>ROUNDUP(K1244*最重要的表!$J$54,0)</f>
        <v>70878</v>
      </c>
      <c r="L2162" s="6">
        <f>ROUNDUP(L1244*最重要的表!$J$54,0)</f>
        <v>5424</v>
      </c>
      <c r="M2162" s="6">
        <f>ROUNDUP(M1244*最重要的表!$J$54,0)</f>
        <v>3391</v>
      </c>
      <c r="N2162" s="6">
        <f>ROUNDUP(N1244*最重要的表!$J$54,0)</f>
        <v>1615</v>
      </c>
      <c r="O2162" s="6">
        <f>ROUNDUP(O1244*最重要的表!$J$54,0)</f>
        <v>124</v>
      </c>
      <c r="P2162" s="6">
        <f>ROUNDUP(P1244*最重要的表!$J$54,0)</f>
        <v>78</v>
      </c>
      <c r="Q2162" s="6">
        <f t="shared" si="259"/>
        <v>198463</v>
      </c>
      <c r="R2162" s="7">
        <f t="shared" si="260"/>
        <v>15220</v>
      </c>
      <c r="S2162" s="8">
        <f t="shared" si="261"/>
        <v>9553</v>
      </c>
      <c r="T2162" s="1">
        <v>67000</v>
      </c>
      <c r="U2162" s="1">
        <v>0</v>
      </c>
      <c r="V2162" s="1">
        <v>8700000</v>
      </c>
    </row>
    <row r="2163" spans="1:22" x14ac:dyDescent="0.25">
      <c r="A2163" s="1">
        <f t="shared" si="258"/>
        <v>71602</v>
      </c>
      <c r="B2163" s="1">
        <v>7</v>
      </c>
      <c r="C2163" s="1" t="s">
        <v>179</v>
      </c>
      <c r="D2163" s="1">
        <v>5</v>
      </c>
      <c r="E2163" s="1" t="s">
        <v>321</v>
      </c>
      <c r="F2163" s="1">
        <v>41</v>
      </c>
      <c r="G2163" s="1">
        <v>8</v>
      </c>
      <c r="H2163" s="1">
        <v>1</v>
      </c>
      <c r="I2163" s="1">
        <v>84</v>
      </c>
      <c r="J2163" s="1">
        <v>80</v>
      </c>
      <c r="K2163" s="6">
        <f>ROUNDUP(K1245*最重要的表!$J$54,0)</f>
        <v>74072</v>
      </c>
      <c r="L2163" s="6">
        <f>ROUNDUP(L1245*最重要的表!$J$54,0)</f>
        <v>5668</v>
      </c>
      <c r="M2163" s="6">
        <f>ROUNDUP(M1245*最重要的表!$J$54,0)</f>
        <v>3543</v>
      </c>
      <c r="N2163" s="6">
        <f>ROUNDUP(N1245*最重要的表!$J$54,0)</f>
        <v>1700</v>
      </c>
      <c r="O2163" s="6">
        <f>ROUNDUP(O1245*最重要的表!$J$54,0)</f>
        <v>130</v>
      </c>
      <c r="P2163" s="6">
        <f>ROUNDUP(P1245*最重要的表!$J$54,0)</f>
        <v>82</v>
      </c>
      <c r="Q2163" s="1">
        <f t="shared" si="259"/>
        <v>208372</v>
      </c>
      <c r="R2163" s="1">
        <f t="shared" si="260"/>
        <v>15938</v>
      </c>
      <c r="S2163" s="1">
        <f t="shared" si="261"/>
        <v>10021</v>
      </c>
      <c r="T2163" s="1">
        <v>68000</v>
      </c>
      <c r="U2163" s="1">
        <v>0</v>
      </c>
      <c r="V2163" s="1">
        <v>8800000</v>
      </c>
    </row>
    <row r="2164" spans="1:22" x14ac:dyDescent="0.25">
      <c r="A2164" s="1">
        <f t="shared" si="258"/>
        <v>71603</v>
      </c>
      <c r="B2164" s="1">
        <v>7</v>
      </c>
      <c r="C2164" s="1" t="s">
        <v>179</v>
      </c>
      <c r="D2164" s="1">
        <v>5</v>
      </c>
      <c r="E2164" s="1" t="s">
        <v>322</v>
      </c>
      <c r="F2164" s="1">
        <v>42</v>
      </c>
      <c r="G2164" s="1">
        <v>8</v>
      </c>
      <c r="H2164" s="1">
        <v>2</v>
      </c>
      <c r="I2164" s="1">
        <v>84</v>
      </c>
      <c r="J2164" s="1">
        <v>80</v>
      </c>
      <c r="K2164" s="6">
        <f>ROUNDUP(K1246*最重要的表!$J$54,0)</f>
        <v>77266</v>
      </c>
      <c r="L2164" s="6">
        <f>ROUNDUP(L1246*最重要的表!$J$54,0)</f>
        <v>5913</v>
      </c>
      <c r="M2164" s="6">
        <f>ROUNDUP(M1246*最重要的表!$J$54,0)</f>
        <v>3696</v>
      </c>
      <c r="N2164" s="6">
        <f>ROUNDUP(N1246*最重要的表!$J$54,0)</f>
        <v>1802</v>
      </c>
      <c r="O2164" s="6">
        <f>ROUNDUP(O1246*最重要的表!$J$54,0)</f>
        <v>138</v>
      </c>
      <c r="P2164" s="6">
        <f>ROUNDUP(P1246*最重要的表!$J$54,0)</f>
        <v>88</v>
      </c>
      <c r="Q2164" s="1">
        <f t="shared" si="259"/>
        <v>219624</v>
      </c>
      <c r="R2164" s="1">
        <f t="shared" si="260"/>
        <v>16815</v>
      </c>
      <c r="S2164" s="1">
        <f t="shared" si="261"/>
        <v>10648</v>
      </c>
      <c r="T2164" s="1">
        <v>69000</v>
      </c>
      <c r="U2164" s="1">
        <v>0</v>
      </c>
      <c r="V2164" s="1">
        <v>8900000</v>
      </c>
    </row>
    <row r="2165" spans="1:22" x14ac:dyDescent="0.25">
      <c r="A2165" s="1">
        <f t="shared" si="258"/>
        <v>71604</v>
      </c>
      <c r="B2165" s="1">
        <v>7</v>
      </c>
      <c r="C2165" s="1" t="s">
        <v>179</v>
      </c>
      <c r="D2165" s="1">
        <v>5</v>
      </c>
      <c r="E2165" s="1" t="s">
        <v>323</v>
      </c>
      <c r="F2165" s="1">
        <v>43</v>
      </c>
      <c r="G2165" s="1">
        <v>8</v>
      </c>
      <c r="H2165" s="1">
        <v>3</v>
      </c>
      <c r="I2165" s="1">
        <v>84</v>
      </c>
      <c r="J2165" s="1">
        <v>80</v>
      </c>
      <c r="K2165" s="6">
        <f>ROUNDUP(K1247*最重要的表!$J$54,0)</f>
        <v>80459</v>
      </c>
      <c r="L2165" s="6">
        <f>ROUNDUP(L1247*最重要的表!$J$54,0)</f>
        <v>6157</v>
      </c>
      <c r="M2165" s="6">
        <f>ROUNDUP(M1247*最重要的表!$J$54,0)</f>
        <v>3848</v>
      </c>
      <c r="N2165" s="6">
        <f>ROUNDUP(N1247*最重要的表!$J$54,0)</f>
        <v>1887</v>
      </c>
      <c r="O2165" s="6">
        <f>ROUNDUP(O1247*最重要的表!$J$54,0)</f>
        <v>145</v>
      </c>
      <c r="P2165" s="6">
        <f>ROUNDUP(P1247*最重要的表!$J$54,0)</f>
        <v>91</v>
      </c>
      <c r="Q2165" s="1">
        <f t="shared" si="259"/>
        <v>229532</v>
      </c>
      <c r="R2165" s="1">
        <f t="shared" si="260"/>
        <v>17612</v>
      </c>
      <c r="S2165" s="1">
        <f t="shared" si="261"/>
        <v>11037</v>
      </c>
      <c r="T2165" s="1">
        <v>70000</v>
      </c>
      <c r="U2165" s="1">
        <v>0</v>
      </c>
      <c r="V2165" s="1">
        <v>9000000</v>
      </c>
    </row>
    <row r="2166" spans="1:22" x14ac:dyDescent="0.25">
      <c r="A2166" s="1">
        <f t="shared" si="258"/>
        <v>71605</v>
      </c>
      <c r="B2166" s="1">
        <v>7</v>
      </c>
      <c r="C2166" s="1" t="s">
        <v>179</v>
      </c>
      <c r="D2166" s="1">
        <v>5</v>
      </c>
      <c r="E2166" s="1" t="s">
        <v>324</v>
      </c>
      <c r="F2166" s="1">
        <v>44</v>
      </c>
      <c r="G2166" s="1">
        <v>8</v>
      </c>
      <c r="H2166" s="1">
        <v>4</v>
      </c>
      <c r="I2166" s="1">
        <v>87</v>
      </c>
      <c r="J2166" s="1">
        <v>85</v>
      </c>
      <c r="K2166" s="6">
        <f>ROUNDUP(K1248*最重要的表!$J$54,0)</f>
        <v>83653</v>
      </c>
      <c r="L2166" s="6">
        <f>ROUNDUP(L1248*最重要的表!$J$54,0)</f>
        <v>6402</v>
      </c>
      <c r="M2166" s="6">
        <f>ROUNDUP(M1248*最重要的表!$J$54,0)</f>
        <v>4002</v>
      </c>
      <c r="N2166" s="6">
        <f>ROUNDUP(N1248*最重要的表!$J$54,0)</f>
        <v>1971</v>
      </c>
      <c r="O2166" s="6">
        <f>ROUNDUP(O1248*最重要的表!$J$54,0)</f>
        <v>151</v>
      </c>
      <c r="P2166" s="6">
        <f>ROUNDUP(P1248*最重要的表!$J$54,0)</f>
        <v>95</v>
      </c>
      <c r="Q2166" s="1">
        <f t="shared" si="259"/>
        <v>239362</v>
      </c>
      <c r="R2166" s="1">
        <f t="shared" si="260"/>
        <v>18331</v>
      </c>
      <c r="S2166" s="1">
        <f t="shared" si="261"/>
        <v>11507</v>
      </c>
      <c r="T2166" s="1">
        <v>71000</v>
      </c>
      <c r="U2166" s="1">
        <v>0</v>
      </c>
      <c r="V2166" s="1">
        <v>9100000</v>
      </c>
    </row>
    <row r="2167" spans="1:22" x14ac:dyDescent="0.25">
      <c r="A2167" s="1">
        <f t="shared" si="258"/>
        <v>71611</v>
      </c>
      <c r="B2167" s="1">
        <v>7</v>
      </c>
      <c r="C2167" s="1" t="s">
        <v>179</v>
      </c>
      <c r="D2167" s="1">
        <v>5</v>
      </c>
      <c r="E2167" s="1" t="s">
        <v>325</v>
      </c>
      <c r="F2167" s="1">
        <v>45</v>
      </c>
      <c r="G2167" s="1">
        <v>9</v>
      </c>
      <c r="H2167" s="1">
        <v>0</v>
      </c>
      <c r="I2167" s="1">
        <v>87</v>
      </c>
      <c r="J2167" s="1">
        <v>85</v>
      </c>
      <c r="K2167" s="6">
        <f>ROUNDUP(K1249*最重要的表!$J$54,0)</f>
        <v>92147</v>
      </c>
      <c r="L2167" s="6">
        <f>ROUNDUP(L1249*最重要的表!$J$54,0)</f>
        <v>7052</v>
      </c>
      <c r="M2167" s="6">
        <f>ROUNDUP(M1249*最重要的表!$J$54,0)</f>
        <v>4407</v>
      </c>
      <c r="N2167" s="6">
        <f>ROUNDUP(N1249*最重要的表!$J$54,0)</f>
        <v>2108</v>
      </c>
      <c r="O2167" s="6">
        <f>ROUNDUP(O1249*最重要的表!$J$54,0)</f>
        <v>162</v>
      </c>
      <c r="P2167" s="6">
        <f>ROUNDUP(P1249*最重要的表!$J$54,0)</f>
        <v>102</v>
      </c>
      <c r="Q2167" s="6">
        <f t="shared" si="259"/>
        <v>258679</v>
      </c>
      <c r="R2167" s="7">
        <f t="shared" si="260"/>
        <v>19850</v>
      </c>
      <c r="S2167" s="8">
        <f t="shared" si="261"/>
        <v>12465</v>
      </c>
      <c r="T2167" s="1">
        <v>72000</v>
      </c>
      <c r="U2167" s="1">
        <v>0</v>
      </c>
      <c r="V2167" s="1">
        <v>9200000</v>
      </c>
    </row>
    <row r="2168" spans="1:22" x14ac:dyDescent="0.25">
      <c r="A2168" s="1">
        <f t="shared" si="258"/>
        <v>71612</v>
      </c>
      <c r="B2168" s="1">
        <v>7</v>
      </c>
      <c r="C2168" s="1" t="s">
        <v>179</v>
      </c>
      <c r="D2168" s="1">
        <v>5</v>
      </c>
      <c r="E2168" s="1" t="s">
        <v>326</v>
      </c>
      <c r="F2168" s="1">
        <v>46</v>
      </c>
      <c r="G2168" s="1">
        <v>9</v>
      </c>
      <c r="H2168" s="1">
        <v>1</v>
      </c>
      <c r="I2168" s="1">
        <v>87</v>
      </c>
      <c r="J2168" s="1">
        <v>85</v>
      </c>
      <c r="K2168" s="6">
        <f>ROUNDUP(K1250*最重要的表!$J$54,0)</f>
        <v>96293</v>
      </c>
      <c r="L2168" s="6">
        <f>ROUNDUP(L1250*最重要的表!$J$54,0)</f>
        <v>7369</v>
      </c>
      <c r="M2168" s="6">
        <f>ROUNDUP(M1250*最重要的表!$J$54,0)</f>
        <v>4606</v>
      </c>
      <c r="N2168" s="6">
        <f>ROUNDUP(N1250*最重要的表!$J$54,0)</f>
        <v>2209</v>
      </c>
      <c r="O2168" s="6">
        <f>ROUNDUP(O1250*最重要的表!$J$54,0)</f>
        <v>169</v>
      </c>
      <c r="P2168" s="6">
        <f>ROUNDUP(P1250*最重要的表!$J$54,0)</f>
        <v>107</v>
      </c>
      <c r="Q2168" s="1">
        <f t="shared" si="259"/>
        <v>270804</v>
      </c>
      <c r="R2168" s="1">
        <f t="shared" si="260"/>
        <v>20720</v>
      </c>
      <c r="S2168" s="1">
        <f t="shared" si="261"/>
        <v>13059</v>
      </c>
      <c r="T2168" s="1">
        <v>73000</v>
      </c>
      <c r="U2168" s="1">
        <v>0</v>
      </c>
      <c r="V2168" s="1">
        <v>9300000</v>
      </c>
    </row>
    <row r="2169" spans="1:22" x14ac:dyDescent="0.25">
      <c r="A2169" s="1">
        <f t="shared" si="258"/>
        <v>71613</v>
      </c>
      <c r="B2169" s="1">
        <v>7</v>
      </c>
      <c r="C2169" s="1" t="s">
        <v>179</v>
      </c>
      <c r="D2169" s="1">
        <v>5</v>
      </c>
      <c r="E2169" s="1" t="s">
        <v>327</v>
      </c>
      <c r="F2169" s="1">
        <v>47</v>
      </c>
      <c r="G2169" s="1">
        <v>9</v>
      </c>
      <c r="H2169" s="1">
        <v>2</v>
      </c>
      <c r="I2169" s="1">
        <v>87</v>
      </c>
      <c r="J2169" s="1">
        <v>85</v>
      </c>
      <c r="K2169" s="6">
        <f>ROUNDUP(K1251*最重要的表!$J$54,0)</f>
        <v>100455</v>
      </c>
      <c r="L2169" s="6">
        <f>ROUNDUP(L1251*最重要的表!$J$54,0)</f>
        <v>7687</v>
      </c>
      <c r="M2169" s="6">
        <f>ROUNDUP(M1251*最重要的表!$J$54,0)</f>
        <v>4805</v>
      </c>
      <c r="N2169" s="6">
        <f>ROUNDUP(N1251*最重要的表!$J$54,0)</f>
        <v>2312</v>
      </c>
      <c r="O2169" s="6">
        <f>ROUNDUP(O1251*最重要的表!$J$54,0)</f>
        <v>177</v>
      </c>
      <c r="P2169" s="6">
        <f>ROUNDUP(P1251*最重要的表!$J$54,0)</f>
        <v>111</v>
      </c>
      <c r="Q2169" s="1">
        <f t="shared" si="259"/>
        <v>283103</v>
      </c>
      <c r="R2169" s="1">
        <f t="shared" si="260"/>
        <v>21670</v>
      </c>
      <c r="S2169" s="1">
        <f t="shared" si="261"/>
        <v>13574</v>
      </c>
      <c r="T2169" s="1">
        <v>74000</v>
      </c>
      <c r="U2169" s="1">
        <v>0</v>
      </c>
      <c r="V2169" s="1">
        <v>9400000</v>
      </c>
    </row>
    <row r="2170" spans="1:22" x14ac:dyDescent="0.25">
      <c r="A2170" s="1">
        <f t="shared" si="258"/>
        <v>71614</v>
      </c>
      <c r="B2170" s="1">
        <v>7</v>
      </c>
      <c r="C2170" s="1" t="s">
        <v>179</v>
      </c>
      <c r="D2170" s="1">
        <v>5</v>
      </c>
      <c r="E2170" s="1" t="s">
        <v>328</v>
      </c>
      <c r="F2170" s="1">
        <v>48</v>
      </c>
      <c r="G2170" s="1">
        <v>9</v>
      </c>
      <c r="H2170" s="1">
        <v>3</v>
      </c>
      <c r="I2170" s="1">
        <v>87</v>
      </c>
      <c r="J2170" s="1">
        <v>85</v>
      </c>
      <c r="K2170" s="6">
        <f>ROUNDUP(K1252*最重要的表!$J$54,0)</f>
        <v>104600</v>
      </c>
      <c r="L2170" s="6">
        <f>ROUNDUP(L1252*最重要的表!$J$54,0)</f>
        <v>8005</v>
      </c>
      <c r="M2170" s="6">
        <f>ROUNDUP(M1252*最重要的表!$J$54,0)</f>
        <v>5004</v>
      </c>
      <c r="N2170" s="6">
        <f>ROUNDUP(N1252*最重要的表!$J$54,0)</f>
        <v>2413</v>
      </c>
      <c r="O2170" s="6">
        <f>ROUNDUP(O1252*最重要的表!$J$54,0)</f>
        <v>185</v>
      </c>
      <c r="P2170" s="6">
        <f>ROUNDUP(P1252*最重要的表!$J$54,0)</f>
        <v>116</v>
      </c>
      <c r="Q2170" s="1">
        <f t="shared" si="259"/>
        <v>295227</v>
      </c>
      <c r="R2170" s="1">
        <f t="shared" si="260"/>
        <v>22620</v>
      </c>
      <c r="S2170" s="1">
        <f t="shared" si="261"/>
        <v>14168</v>
      </c>
      <c r="T2170" s="1">
        <v>75000</v>
      </c>
      <c r="U2170" s="1">
        <v>0</v>
      </c>
      <c r="V2170" s="1">
        <v>9500000</v>
      </c>
    </row>
    <row r="2171" spans="1:22" x14ac:dyDescent="0.25">
      <c r="A2171" s="1">
        <f t="shared" si="258"/>
        <v>71615</v>
      </c>
      <c r="B2171" s="1">
        <v>7</v>
      </c>
      <c r="C2171" s="1" t="s">
        <v>179</v>
      </c>
      <c r="D2171" s="1">
        <v>5</v>
      </c>
      <c r="E2171" s="1" t="s">
        <v>329</v>
      </c>
      <c r="F2171" s="1">
        <v>49</v>
      </c>
      <c r="G2171" s="1">
        <v>9</v>
      </c>
      <c r="H2171" s="1">
        <v>4</v>
      </c>
      <c r="I2171" s="1">
        <v>90</v>
      </c>
      <c r="J2171" s="1">
        <v>90</v>
      </c>
      <c r="K2171" s="6">
        <f>ROUNDUP(K1253*最重要的表!$J$54,0)</f>
        <v>108745</v>
      </c>
      <c r="L2171" s="6">
        <f>ROUNDUP(L1253*最重要的表!$J$54,0)</f>
        <v>8322</v>
      </c>
      <c r="M2171" s="6">
        <f>ROUNDUP(M1253*最重要的表!$J$54,0)</f>
        <v>5202</v>
      </c>
      <c r="N2171" s="6">
        <f>ROUNDUP(N1253*最重要的表!$J$54,0)</f>
        <v>2516</v>
      </c>
      <c r="O2171" s="6">
        <f>ROUNDUP(O1253*最重要的表!$J$54,0)</f>
        <v>193</v>
      </c>
      <c r="P2171" s="6">
        <f>ROUNDUP(P1253*最重要的表!$J$54,0)</f>
        <v>121</v>
      </c>
      <c r="Q2171" s="1">
        <f t="shared" si="259"/>
        <v>307509</v>
      </c>
      <c r="R2171" s="1">
        <f t="shared" si="260"/>
        <v>23569</v>
      </c>
      <c r="S2171" s="1">
        <f t="shared" si="261"/>
        <v>14761</v>
      </c>
      <c r="T2171" s="1">
        <v>76000</v>
      </c>
      <c r="U2171" s="1">
        <v>0</v>
      </c>
      <c r="V2171" s="1">
        <v>9600000</v>
      </c>
    </row>
    <row r="2172" spans="1:22" x14ac:dyDescent="0.25">
      <c r="A2172" s="1">
        <f t="shared" si="258"/>
        <v>71621</v>
      </c>
      <c r="B2172" s="1">
        <v>7</v>
      </c>
      <c r="C2172" s="1" t="s">
        <v>179</v>
      </c>
      <c r="D2172" s="1">
        <v>5</v>
      </c>
      <c r="E2172" s="1" t="s">
        <v>330</v>
      </c>
      <c r="F2172" s="1">
        <v>50</v>
      </c>
      <c r="G2172" s="1">
        <v>10</v>
      </c>
      <c r="H2172" s="1">
        <v>0</v>
      </c>
      <c r="I2172" s="1">
        <v>0</v>
      </c>
      <c r="J2172" s="1">
        <v>90</v>
      </c>
      <c r="K2172" s="6">
        <f>ROUNDUP(K1254*最重要的表!$J$54,0)</f>
        <v>119805</v>
      </c>
      <c r="L2172" s="6">
        <f>ROUNDUP(L1254*最重要的表!$J$54,0)</f>
        <v>9168</v>
      </c>
      <c r="M2172" s="6">
        <f>ROUNDUP(M1254*最重要的表!$J$54,0)</f>
        <v>5731</v>
      </c>
      <c r="N2172" s="6">
        <f>ROUNDUP(N1254*最重要的表!$J$54,0)</f>
        <v>2754</v>
      </c>
      <c r="O2172" s="6">
        <f>ROUNDUP(O1254*最重要的表!$J$54,0)</f>
        <v>211</v>
      </c>
      <c r="P2172" s="6">
        <f>ROUNDUP(P1254*最重要的表!$J$54,0)</f>
        <v>133</v>
      </c>
      <c r="Q2172" s="6">
        <f t="shared" si="259"/>
        <v>337371</v>
      </c>
      <c r="R2172" s="7">
        <f t="shared" si="260"/>
        <v>25837</v>
      </c>
      <c r="S2172" s="8">
        <f t="shared" si="261"/>
        <v>16238</v>
      </c>
      <c r="T2172" s="1">
        <v>0</v>
      </c>
      <c r="U2172" s="1">
        <v>0</v>
      </c>
      <c r="V2172" s="1">
        <v>0</v>
      </c>
    </row>
  </sheetData>
  <autoFilter ref="A5:V2172" xr:uid="{00000000-0009-0000-0000-000000000000}"/>
  <sortState ref="A6:X416">
    <sortCondition ref="A6:A416"/>
  </sortState>
  <phoneticPr fontId="1" type="noConversion"/>
  <conditionalFormatting sqref="K4:L4 N4:P4">
    <cfRule type="cellIs" dxfId="96" priority="413" operator="equal">
      <formula>"Server"</formula>
    </cfRule>
    <cfRule type="cellIs" dxfId="95" priority="414" operator="equal">
      <formula>"Client"</formula>
    </cfRule>
  </conditionalFormatting>
  <conditionalFormatting sqref="K4:L4 N4:P4">
    <cfRule type="expression" dxfId="94" priority="410">
      <formula>K4="Excluded"</formula>
    </cfRule>
    <cfRule type="expression" dxfId="93" priority="411">
      <formula>K4="Server"</formula>
    </cfRule>
    <cfRule type="expression" dxfId="92" priority="412">
      <formula>K4="Both"</formula>
    </cfRule>
  </conditionalFormatting>
  <conditionalFormatting sqref="K4:L4 N4:P4">
    <cfRule type="expression" dxfId="91" priority="409">
      <formula>K4="Client"</formula>
    </cfRule>
  </conditionalFormatting>
  <conditionalFormatting sqref="A4:B4 D4:E4">
    <cfRule type="expression" dxfId="90" priority="393">
      <formula>A4="Excluded"</formula>
    </cfRule>
    <cfRule type="expression" dxfId="89" priority="394">
      <formula>A4="Server"</formula>
    </cfRule>
    <cfRule type="expression" dxfId="88" priority="395">
      <formula>A4="Both"</formula>
    </cfRule>
  </conditionalFormatting>
  <conditionalFormatting sqref="A4:B4 D4:E4">
    <cfRule type="expression" dxfId="87" priority="396">
      <formula>A4="Client"</formula>
    </cfRule>
  </conditionalFormatting>
  <conditionalFormatting sqref="A5:B5 D5:E5">
    <cfRule type="duplicateValues" dxfId="86" priority="391"/>
    <cfRule type="duplicateValues" dxfId="85" priority="392"/>
  </conditionalFormatting>
  <conditionalFormatting sqref="C5">
    <cfRule type="duplicateValues" dxfId="84" priority="379"/>
    <cfRule type="duplicateValues" dxfId="83" priority="380"/>
  </conditionalFormatting>
  <conditionalFormatting sqref="F5:J5">
    <cfRule type="duplicateValues" dxfId="82" priority="417"/>
    <cfRule type="duplicateValues" dxfId="81" priority="418"/>
  </conditionalFormatting>
  <conditionalFormatting sqref="Q4:V4">
    <cfRule type="cellIs" dxfId="80" priority="35" operator="equal">
      <formula>"Server"</formula>
    </cfRule>
    <cfRule type="cellIs" dxfId="79" priority="36" operator="equal">
      <formula>"Client"</formula>
    </cfRule>
  </conditionalFormatting>
  <conditionalFormatting sqref="Q4:V4">
    <cfRule type="expression" dxfId="78" priority="32">
      <formula>Q4="Excluded"</formula>
    </cfRule>
    <cfRule type="expression" dxfId="77" priority="33">
      <formula>Q4="Server"</formula>
    </cfRule>
    <cfRule type="expression" dxfId="76" priority="34">
      <formula>Q4="Both"</formula>
    </cfRule>
  </conditionalFormatting>
  <conditionalFormatting sqref="Q4:V4">
    <cfRule type="expression" dxfId="75" priority="31">
      <formula>Q4="Client"</formula>
    </cfRule>
  </conditionalFormatting>
  <conditionalFormatting sqref="H4">
    <cfRule type="cellIs" dxfId="74" priority="29" operator="equal">
      <formula>"Server"</formula>
    </cfRule>
    <cfRule type="cellIs" dxfId="73" priority="30" operator="equal">
      <formula>"Client"</formula>
    </cfRule>
  </conditionalFormatting>
  <conditionalFormatting sqref="H4">
    <cfRule type="expression" dxfId="72" priority="26">
      <formula>H4="Excluded"</formula>
    </cfRule>
    <cfRule type="expression" dxfId="71" priority="27">
      <formula>H4="Server"</formula>
    </cfRule>
    <cfRule type="expression" dxfId="70" priority="28">
      <formula>H4="Both"</formula>
    </cfRule>
  </conditionalFormatting>
  <conditionalFormatting sqref="H4">
    <cfRule type="expression" dxfId="69" priority="25">
      <formula>H4="Client"</formula>
    </cfRule>
  </conditionalFormatting>
  <conditionalFormatting sqref="I4:J4">
    <cfRule type="cellIs" dxfId="68" priority="23" operator="equal">
      <formula>"Server"</formula>
    </cfRule>
    <cfRule type="cellIs" dxfId="67" priority="24" operator="equal">
      <formula>"Client"</formula>
    </cfRule>
  </conditionalFormatting>
  <conditionalFormatting sqref="I4:J4">
    <cfRule type="expression" dxfId="66" priority="20">
      <formula>I4="Excluded"</formula>
    </cfRule>
    <cfRule type="expression" dxfId="65" priority="21">
      <formula>I4="Server"</formula>
    </cfRule>
    <cfRule type="expression" dxfId="64" priority="22">
      <formula>I4="Both"</formula>
    </cfRule>
  </conditionalFormatting>
  <conditionalFormatting sqref="I4:J4">
    <cfRule type="expression" dxfId="63" priority="19">
      <formula>I4="Client"</formula>
    </cfRule>
  </conditionalFormatting>
  <conditionalFormatting sqref="M4">
    <cfRule type="cellIs" dxfId="62" priority="17" operator="equal">
      <formula>"Server"</formula>
    </cfRule>
    <cfRule type="cellIs" dxfId="61" priority="18" operator="equal">
      <formula>"Client"</formula>
    </cfRule>
  </conditionalFormatting>
  <conditionalFormatting sqref="M4">
    <cfRule type="expression" dxfId="60" priority="14">
      <formula>M4="Excluded"</formula>
    </cfRule>
    <cfRule type="expression" dxfId="59" priority="15">
      <formula>M4="Server"</formula>
    </cfRule>
    <cfRule type="expression" dxfId="58" priority="16">
      <formula>M4="Both"</formula>
    </cfRule>
  </conditionalFormatting>
  <conditionalFormatting sqref="M4">
    <cfRule type="expression" dxfId="57" priority="13">
      <formula>M4="Client"</formula>
    </cfRule>
  </conditionalFormatting>
  <conditionalFormatting sqref="F4">
    <cfRule type="cellIs" dxfId="56" priority="11" operator="equal">
      <formula>"Server"</formula>
    </cfRule>
    <cfRule type="cellIs" dxfId="55" priority="12" operator="equal">
      <formula>"Client"</formula>
    </cfRule>
  </conditionalFormatting>
  <conditionalFormatting sqref="F4">
    <cfRule type="expression" dxfId="54" priority="8">
      <formula>F4="Excluded"</formula>
    </cfRule>
    <cfRule type="expression" dxfId="53" priority="9">
      <formula>F4="Server"</formula>
    </cfRule>
    <cfRule type="expression" dxfId="52" priority="10">
      <formula>F4="Both"</formula>
    </cfRule>
  </conditionalFormatting>
  <conditionalFormatting sqref="F4">
    <cfRule type="expression" dxfId="51" priority="7">
      <formula>F4="Client"</formula>
    </cfRule>
  </conditionalFormatting>
  <conditionalFormatting sqref="G4">
    <cfRule type="cellIs" dxfId="50" priority="5" operator="equal">
      <formula>"Server"</formula>
    </cfRule>
    <cfRule type="cellIs" dxfId="49" priority="6" operator="equal">
      <formula>"Client"</formula>
    </cfRule>
  </conditionalFormatting>
  <conditionalFormatting sqref="G4">
    <cfRule type="expression" dxfId="48" priority="2">
      <formula>G4="Excluded"</formula>
    </cfRule>
    <cfRule type="expression" dxfId="47" priority="3">
      <formula>G4="Server"</formula>
    </cfRule>
    <cfRule type="expression" dxfId="46" priority="4">
      <formula>G4="Both"</formula>
    </cfRule>
  </conditionalFormatting>
  <conditionalFormatting sqref="G4">
    <cfRule type="expression" dxfId="45" priority="1">
      <formula>G4="Client"</formula>
    </cfRule>
  </conditionalFormatting>
  <dataValidations count="1">
    <dataValidation type="list" allowBlank="1" showInputMessage="1" showErrorMessage="1" sqref="A4:V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90" zoomScaleNormal="90" workbookViewId="0">
      <selection activeCell="R19" sqref="R19"/>
    </sheetView>
  </sheetViews>
  <sheetFormatPr defaultColWidth="9" defaultRowHeight="14.4" x14ac:dyDescent="0.25"/>
  <cols>
    <col min="1" max="1" width="23.6640625" style="16" customWidth="1"/>
    <col min="2" max="3" width="21.33203125" style="20" customWidth="1"/>
    <col min="4" max="6" width="19.109375" style="20" customWidth="1"/>
    <col min="7" max="16384" width="9" style="12"/>
  </cols>
  <sheetData>
    <row r="1" spans="1:6" x14ac:dyDescent="0.25">
      <c r="B1" s="20" t="s">
        <v>30</v>
      </c>
      <c r="C1" s="20" t="s">
        <v>89</v>
      </c>
      <c r="D1" s="20" t="s">
        <v>90</v>
      </c>
      <c r="E1" s="12"/>
      <c r="F1" s="12"/>
    </row>
    <row r="2" spans="1:6" ht="20.100000000000001" customHeight="1" x14ac:dyDescent="0.25">
      <c r="A2" s="14" t="s">
        <v>71</v>
      </c>
      <c r="B2" s="13">
        <f>Sheet1!Q352</f>
        <v>154574</v>
      </c>
      <c r="C2" s="14">
        <f>Sheet1!R352</f>
        <v>11496</v>
      </c>
      <c r="D2" s="15">
        <f>Sheet1!S352</f>
        <v>5261</v>
      </c>
      <c r="E2" s="12"/>
      <c r="F2" s="12"/>
    </row>
    <row r="3" spans="1:6" ht="20.100000000000001" customHeight="1" x14ac:dyDescent="0.25">
      <c r="A3" s="14" t="s">
        <v>72</v>
      </c>
      <c r="B3" s="13">
        <f>Sheet1!Q658</f>
        <v>123196</v>
      </c>
      <c r="C3" s="14">
        <f>Sheet1!R658</f>
        <v>12684</v>
      </c>
      <c r="D3" s="15">
        <f>Sheet1!S658</f>
        <v>6180</v>
      </c>
      <c r="E3" s="12"/>
      <c r="F3" s="12"/>
    </row>
    <row r="4" spans="1:6" ht="20.100000000000001" customHeight="1" x14ac:dyDescent="0.25">
      <c r="A4" s="14" t="s">
        <v>73</v>
      </c>
      <c r="B4" s="13">
        <f>Sheet1!Q964</f>
        <v>142534</v>
      </c>
      <c r="C4" s="14">
        <f>Sheet1!R964</f>
        <v>10902</v>
      </c>
      <c r="D4" s="15">
        <f>Sheet1!S964</f>
        <v>6854</v>
      </c>
      <c r="E4" s="12"/>
      <c r="F4" s="12"/>
    </row>
    <row r="5" spans="1:6" ht="20.100000000000001" customHeight="1" x14ac:dyDescent="0.25">
      <c r="A5" s="17" t="s">
        <v>74</v>
      </c>
      <c r="B5" s="13">
        <f>Sheet1!Q403</f>
        <v>122567</v>
      </c>
      <c r="C5" s="14">
        <f>Sheet1!R403</f>
        <v>7354</v>
      </c>
      <c r="D5" s="15">
        <f>Sheet1!S403</f>
        <v>5899</v>
      </c>
      <c r="E5" s="12"/>
      <c r="F5" s="12"/>
    </row>
    <row r="6" spans="1:6" ht="20.100000000000001" customHeight="1" x14ac:dyDescent="0.25">
      <c r="A6" s="17" t="s">
        <v>75</v>
      </c>
      <c r="B6" s="13">
        <f>Sheet1!Q709</f>
        <v>97251</v>
      </c>
      <c r="C6" s="14">
        <f>Sheet1!R709</f>
        <v>10016</v>
      </c>
      <c r="D6" s="15">
        <f>Sheet1!S709</f>
        <v>4903</v>
      </c>
      <c r="E6" s="12"/>
      <c r="F6" s="12"/>
    </row>
    <row r="7" spans="1:6" ht="20.100000000000001" customHeight="1" x14ac:dyDescent="0.25">
      <c r="A7" s="17" t="s">
        <v>76</v>
      </c>
      <c r="B7" s="13">
        <f>Sheet1!Q1015</f>
        <v>111967</v>
      </c>
      <c r="C7" s="14">
        <f>Sheet1!R1015</f>
        <v>8562</v>
      </c>
      <c r="D7" s="15">
        <f>Sheet1!S1015</f>
        <v>5362</v>
      </c>
      <c r="E7" s="12"/>
      <c r="F7" s="12"/>
    </row>
    <row r="8" spans="1:6" ht="20.100000000000001" customHeight="1" x14ac:dyDescent="0.25">
      <c r="A8" s="18" t="s">
        <v>77</v>
      </c>
      <c r="B8" s="13">
        <f>Sheet1!Q454</f>
        <v>107867</v>
      </c>
      <c r="C8" s="14">
        <f>Sheet1!R454</f>
        <v>6472</v>
      </c>
      <c r="D8" s="15">
        <f>Sheet1!S454</f>
        <v>5178</v>
      </c>
      <c r="E8" s="12"/>
      <c r="F8" s="12"/>
    </row>
    <row r="9" spans="1:6" ht="20.100000000000001" customHeight="1" x14ac:dyDescent="0.25">
      <c r="A9" s="18" t="s">
        <v>78</v>
      </c>
      <c r="B9" s="13">
        <f>Sheet1!Q760</f>
        <v>85731</v>
      </c>
      <c r="C9" s="14">
        <f>Sheet1!R760</f>
        <v>8824</v>
      </c>
      <c r="D9" s="15">
        <f>Sheet1!S760</f>
        <v>4315</v>
      </c>
      <c r="E9" s="12"/>
      <c r="F9" s="12"/>
    </row>
    <row r="10" spans="1:6" ht="20.100000000000001" customHeight="1" x14ac:dyDescent="0.25">
      <c r="A10" s="18" t="s">
        <v>79</v>
      </c>
      <c r="B10" s="13">
        <f>Sheet1!Q1066</f>
        <v>99467</v>
      </c>
      <c r="C10" s="14">
        <f>Sheet1!R1066</f>
        <v>7609</v>
      </c>
      <c r="D10" s="15">
        <f>Sheet1!S1066</f>
        <v>4825</v>
      </c>
      <c r="E10" s="12"/>
      <c r="F10" s="12"/>
    </row>
    <row r="11" spans="1:6" ht="20.100000000000001" customHeight="1" x14ac:dyDescent="0.25">
      <c r="A11" s="19" t="s">
        <v>80</v>
      </c>
      <c r="B11" s="13">
        <f>Sheet1!Q505</f>
        <v>72067</v>
      </c>
      <c r="C11" s="14">
        <f>Sheet1!R505</f>
        <v>4324</v>
      </c>
      <c r="D11" s="15">
        <f>Sheet1!S505</f>
        <v>3507</v>
      </c>
      <c r="E11" s="12"/>
      <c r="F11" s="12"/>
    </row>
    <row r="12" spans="1:6" ht="20.100000000000001" customHeight="1" x14ac:dyDescent="0.25">
      <c r="A12" s="19" t="s">
        <v>81</v>
      </c>
      <c r="B12" s="13">
        <f>Sheet1!Q811</f>
        <v>56696</v>
      </c>
      <c r="C12" s="14">
        <f>Sheet1!R811</f>
        <v>5833</v>
      </c>
      <c r="D12" s="15">
        <f>Sheet1!S811</f>
        <v>2883</v>
      </c>
      <c r="E12" s="12"/>
      <c r="F12" s="12"/>
    </row>
    <row r="13" spans="1:6" ht="20.100000000000001" customHeight="1" x14ac:dyDescent="0.25">
      <c r="A13" s="19" t="s">
        <v>82</v>
      </c>
      <c r="B13" s="13">
        <f>Sheet1!Q1117</f>
        <v>65583</v>
      </c>
      <c r="C13" s="14">
        <f>Sheet1!R1117</f>
        <v>5016</v>
      </c>
      <c r="D13" s="15">
        <f>Sheet1!S1117</f>
        <v>3155</v>
      </c>
      <c r="E13" s="12"/>
      <c r="F13" s="12"/>
    </row>
    <row r="14" spans="1:6" ht="20.100000000000001" customHeight="1" x14ac:dyDescent="0.25">
      <c r="A14" s="15" t="s">
        <v>83</v>
      </c>
      <c r="B14" s="13">
        <f>Sheet1!Q556</f>
        <v>48093</v>
      </c>
      <c r="C14" s="14">
        <f>Sheet1!R556</f>
        <v>2884</v>
      </c>
      <c r="D14" s="15">
        <f>Sheet1!S556</f>
        <v>2339</v>
      </c>
      <c r="E14" s="12"/>
      <c r="F14" s="12"/>
    </row>
    <row r="15" spans="1:6" ht="20.100000000000001" customHeight="1" x14ac:dyDescent="0.25">
      <c r="A15" s="15" t="s">
        <v>84</v>
      </c>
      <c r="B15" s="13">
        <f>Sheet1!Q862</f>
        <v>37550</v>
      </c>
      <c r="C15" s="14">
        <f>Sheet1!R862</f>
        <v>3864</v>
      </c>
      <c r="D15" s="15">
        <f>Sheet1!S862</f>
        <v>1949</v>
      </c>
      <c r="E15" s="12"/>
      <c r="F15" s="12"/>
    </row>
    <row r="16" spans="1:6" ht="20.100000000000001" customHeight="1" x14ac:dyDescent="0.25">
      <c r="A16" s="15" t="s">
        <v>85</v>
      </c>
      <c r="B16" s="13">
        <f>Sheet1!Q1168</f>
        <v>43397</v>
      </c>
      <c r="C16" s="14">
        <f>Sheet1!R1168</f>
        <v>3319</v>
      </c>
      <c r="D16" s="15">
        <f>Sheet1!S1168</f>
        <v>2104</v>
      </c>
      <c r="E16" s="12"/>
      <c r="F16" s="12"/>
    </row>
    <row r="17" spans="1:11" ht="20.100000000000001" customHeight="1" x14ac:dyDescent="0.25">
      <c r="A17" s="13" t="s">
        <v>86</v>
      </c>
      <c r="B17" s="13">
        <f>Sheet1!Q607</f>
        <v>44943</v>
      </c>
      <c r="C17" s="14">
        <f>Sheet1!R607</f>
        <v>2695</v>
      </c>
      <c r="D17" s="15">
        <f>Sheet1!S607</f>
        <v>2188</v>
      </c>
      <c r="E17" s="12"/>
      <c r="F17" s="12"/>
    </row>
    <row r="18" spans="1:11" ht="20.100000000000001" customHeight="1" x14ac:dyDescent="0.25">
      <c r="A18" s="13" t="s">
        <v>87</v>
      </c>
      <c r="B18" s="13">
        <f>Sheet1!Q913</f>
        <v>35036</v>
      </c>
      <c r="C18" s="14">
        <f>Sheet1!R913</f>
        <v>3605</v>
      </c>
      <c r="D18" s="15">
        <f>Sheet1!S913</f>
        <v>1823</v>
      </c>
      <c r="E18" s="12"/>
      <c r="F18" s="12"/>
    </row>
    <row r="19" spans="1:11" ht="20.100000000000001" customHeight="1" x14ac:dyDescent="0.25">
      <c r="A19" s="13" t="s">
        <v>88</v>
      </c>
      <c r="B19" s="13">
        <f>Sheet1!Q1219</f>
        <v>40509</v>
      </c>
      <c r="C19" s="14">
        <f>Sheet1!R1219</f>
        <v>3098</v>
      </c>
      <c r="D19" s="15">
        <f>Sheet1!S1219</f>
        <v>1966</v>
      </c>
      <c r="E19" s="12"/>
      <c r="F19" s="12"/>
    </row>
    <row r="20" spans="1:11" x14ac:dyDescent="0.25">
      <c r="E20" s="12"/>
      <c r="F20" s="12"/>
    </row>
    <row r="21" spans="1:11" x14ac:dyDescent="0.25">
      <c r="E21" s="12"/>
      <c r="F21" s="12"/>
    </row>
    <row r="22" spans="1:11" x14ac:dyDescent="0.25">
      <c r="E22" s="12"/>
      <c r="F22" s="12"/>
    </row>
    <row r="23" spans="1:11" x14ac:dyDescent="0.25">
      <c r="E23" s="12"/>
      <c r="F23" s="12"/>
    </row>
    <row r="24" spans="1:11" x14ac:dyDescent="0.25">
      <c r="E24" s="12"/>
      <c r="F24" s="12"/>
    </row>
    <row r="25" spans="1:11" x14ac:dyDescent="0.25">
      <c r="A25" s="16" t="s">
        <v>91</v>
      </c>
      <c r="B25" s="13">
        <v>3482</v>
      </c>
      <c r="C25" s="13" t="s">
        <v>164</v>
      </c>
      <c r="D25" s="14">
        <v>257</v>
      </c>
      <c r="E25" s="14" t="s">
        <v>163</v>
      </c>
      <c r="F25" s="15">
        <v>190</v>
      </c>
      <c r="G25" s="12" t="s">
        <v>163</v>
      </c>
    </row>
    <row r="26" spans="1:11" x14ac:dyDescent="0.25">
      <c r="A26" s="16" t="s">
        <v>92</v>
      </c>
      <c r="B26" s="13">
        <v>1922</v>
      </c>
      <c r="C26" s="20">
        <f>$B$25/B26</f>
        <v>1.8116545265348596</v>
      </c>
      <c r="D26" s="14">
        <v>154</v>
      </c>
      <c r="E26" s="20">
        <f>$D$25/D26</f>
        <v>1.6688311688311688</v>
      </c>
      <c r="F26" s="15">
        <v>113</v>
      </c>
      <c r="G26" s="12">
        <f>$F$25/F26</f>
        <v>1.6814159292035398</v>
      </c>
      <c r="I26" s="12">
        <f>B2/B5</f>
        <v>1.2611388057144255</v>
      </c>
      <c r="J26" s="12">
        <f>C2/C5</f>
        <v>1.5632308947511557</v>
      </c>
      <c r="K26" s="12">
        <f>D2/D5</f>
        <v>0.8918460756060349</v>
      </c>
    </row>
    <row r="27" spans="1:11" x14ac:dyDescent="0.25">
      <c r="A27" s="16" t="s">
        <v>93</v>
      </c>
      <c r="B27" s="13">
        <v>1719</v>
      </c>
      <c r="C27" s="20">
        <f>$B$26/B27</f>
        <v>1.1180919139034322</v>
      </c>
      <c r="D27" s="14">
        <v>127</v>
      </c>
      <c r="E27" s="20">
        <f>$D$26/D27</f>
        <v>1.2125984251968505</v>
      </c>
      <c r="F27" s="15">
        <v>93</v>
      </c>
      <c r="G27" s="12">
        <f>$F$26/F27</f>
        <v>1.2150537634408602</v>
      </c>
      <c r="I27" s="12">
        <f>B2/B8</f>
        <v>1.4330054604281197</v>
      </c>
      <c r="J27" s="12">
        <f>C2/C8</f>
        <v>1.7762669962917181</v>
      </c>
      <c r="K27" s="12">
        <f>D2/D8</f>
        <v>1.0160293549633064</v>
      </c>
    </row>
    <row r="28" spans="1:11" x14ac:dyDescent="0.25">
      <c r="A28" s="16" t="s">
        <v>94</v>
      </c>
      <c r="B28" s="13">
        <v>1509</v>
      </c>
      <c r="C28" s="20">
        <f>$B$26/B28</f>
        <v>1.2736911862160372</v>
      </c>
      <c r="D28" s="14">
        <v>108</v>
      </c>
      <c r="E28" s="20">
        <f>$D$26/D28</f>
        <v>1.4259259259259258</v>
      </c>
      <c r="F28" s="15">
        <v>75</v>
      </c>
      <c r="G28" s="12">
        <f>$F$26/F28</f>
        <v>1.5066666666666666</v>
      </c>
      <c r="I28" s="12">
        <f>B2/B11</f>
        <v>2.1448651948880904</v>
      </c>
      <c r="J28" s="12">
        <f>C2/C11</f>
        <v>2.6586493987049029</v>
      </c>
      <c r="K28" s="12">
        <f>D2/D11</f>
        <v>1.5001425719988595</v>
      </c>
    </row>
    <row r="29" spans="1:11" x14ac:dyDescent="0.25">
      <c r="A29" s="16" t="s">
        <v>95</v>
      </c>
      <c r="B29" s="13">
        <v>1300</v>
      </c>
      <c r="C29" s="20">
        <f>$B$26/B29</f>
        <v>1.4784615384615385</v>
      </c>
      <c r="D29" s="14">
        <v>96</v>
      </c>
      <c r="E29" s="20">
        <f>$D$26/D29</f>
        <v>1.6041666666666667</v>
      </c>
      <c r="F29" s="15">
        <v>70</v>
      </c>
      <c r="G29" s="12">
        <f>$F$26/F29</f>
        <v>1.6142857142857143</v>
      </c>
      <c r="I29" s="12">
        <f>B3/B14</f>
        <v>2.5616201942070571</v>
      </c>
      <c r="J29" s="12">
        <f>C3/C14</f>
        <v>4.3980582524271847</v>
      </c>
      <c r="K29" s="12">
        <f>D3/D14</f>
        <v>2.6421547669944419</v>
      </c>
    </row>
    <row r="30" spans="1:11" x14ac:dyDescent="0.25">
      <c r="A30" s="16" t="s">
        <v>96</v>
      </c>
      <c r="B30" s="13">
        <v>983</v>
      </c>
      <c r="C30" s="20">
        <f>$B$26/B30</f>
        <v>1.9552390640895219</v>
      </c>
      <c r="D30" s="14">
        <v>72</v>
      </c>
      <c r="E30" s="20">
        <f>$D$26/D30</f>
        <v>2.1388888888888888</v>
      </c>
      <c r="F30" s="15">
        <v>53</v>
      </c>
      <c r="G30" s="12">
        <f>$F$26/F30</f>
        <v>2.1320754716981134</v>
      </c>
      <c r="I30" s="12">
        <f>B3/B17</f>
        <v>2.741161026188728</v>
      </c>
      <c r="J30" s="12">
        <f>C3/C17</f>
        <v>4.7064935064935067</v>
      </c>
      <c r="K30" s="12">
        <f>D3/D17</f>
        <v>2.8244972577696528</v>
      </c>
    </row>
    <row r="31" spans="1:11" x14ac:dyDescent="0.25">
      <c r="I31" s="12">
        <f t="shared" ref="I31:K35" si="0">ROUNDUP(I26,1)</f>
        <v>1.3</v>
      </c>
      <c r="J31" s="12">
        <f t="shared" si="0"/>
        <v>1.6</v>
      </c>
      <c r="K31" s="12">
        <f t="shared" si="0"/>
        <v>0.9</v>
      </c>
    </row>
    <row r="32" spans="1:11" x14ac:dyDescent="0.25">
      <c r="I32" s="12">
        <f t="shared" si="0"/>
        <v>1.5</v>
      </c>
      <c r="J32" s="12">
        <f t="shared" si="0"/>
        <v>1.8</v>
      </c>
      <c r="K32" s="12">
        <f t="shared" si="0"/>
        <v>1.1000000000000001</v>
      </c>
    </row>
    <row r="33" spans="1:11" x14ac:dyDescent="0.25">
      <c r="I33" s="12">
        <f t="shared" si="0"/>
        <v>2.2000000000000002</v>
      </c>
      <c r="J33" s="12">
        <f t="shared" si="0"/>
        <v>2.7</v>
      </c>
      <c r="K33" s="12">
        <f t="shared" si="0"/>
        <v>1.6</v>
      </c>
    </row>
    <row r="34" spans="1:11" x14ac:dyDescent="0.25">
      <c r="I34" s="12">
        <f t="shared" si="0"/>
        <v>2.6</v>
      </c>
      <c r="J34" s="12">
        <f t="shared" si="0"/>
        <v>4.3999999999999995</v>
      </c>
      <c r="K34" s="12">
        <f t="shared" si="0"/>
        <v>2.7</v>
      </c>
    </row>
    <row r="35" spans="1:11" x14ac:dyDescent="0.25">
      <c r="I35" s="12">
        <f t="shared" si="0"/>
        <v>2.8000000000000003</v>
      </c>
      <c r="J35" s="12">
        <f t="shared" si="0"/>
        <v>4.8</v>
      </c>
      <c r="K35" s="12">
        <f t="shared" si="0"/>
        <v>2.9</v>
      </c>
    </row>
    <row r="37" spans="1:11" x14ac:dyDescent="0.25">
      <c r="A37" s="9">
        <v>141083.4</v>
      </c>
      <c r="B37" s="9">
        <v>14404.2</v>
      </c>
      <c r="C37" s="9">
        <v>8033.5</v>
      </c>
    </row>
    <row r="38" spans="1:11" x14ac:dyDescent="0.25">
      <c r="A38" s="16">
        <f>A37/B37</f>
        <v>9.7946015745407582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97"/>
  <sheetViews>
    <sheetView topLeftCell="AC57" zoomScale="110" zoomScaleNormal="110" workbookViewId="0">
      <selection activeCell="AU64" sqref="AU64"/>
    </sheetView>
  </sheetViews>
  <sheetFormatPr defaultRowHeight="14.4" x14ac:dyDescent="0.25"/>
  <cols>
    <col min="1" max="1" width="16.44140625" customWidth="1"/>
    <col min="9" max="14" width="9" customWidth="1"/>
    <col min="22" max="28" width="9" style="36"/>
  </cols>
  <sheetData>
    <row r="1" spans="1:43" x14ac:dyDescent="0.25">
      <c r="B1" t="s">
        <v>29</v>
      </c>
      <c r="C1" t="s">
        <v>31</v>
      </c>
      <c r="D1" t="s">
        <v>30</v>
      </c>
      <c r="P1" t="s">
        <v>175</v>
      </c>
      <c r="Q1" s="10"/>
      <c r="T1" s="10"/>
      <c r="V1" s="29"/>
      <c r="W1" s="29" t="s">
        <v>176</v>
      </c>
      <c r="X1" s="29" t="s">
        <v>539</v>
      </c>
      <c r="Y1" s="29"/>
      <c r="Z1" s="29"/>
      <c r="AA1" s="29"/>
      <c r="AB1" s="29"/>
      <c r="AD1" t="s">
        <v>177</v>
      </c>
      <c r="AK1" s="29"/>
      <c r="AL1" s="29" t="s">
        <v>31</v>
      </c>
      <c r="AM1" s="29"/>
      <c r="AN1" s="29"/>
      <c r="AO1" s="29"/>
      <c r="AP1" s="29"/>
      <c r="AQ1" s="29"/>
    </row>
    <row r="2" spans="1:43" x14ac:dyDescent="0.25">
      <c r="A2" t="s">
        <v>173</v>
      </c>
      <c r="B2">
        <v>10.3</v>
      </c>
      <c r="C2">
        <v>5</v>
      </c>
      <c r="D2">
        <v>100</v>
      </c>
      <c r="F2">
        <f>D2+B2*12.7925+C2*12.7925</f>
        <v>295.72525000000002</v>
      </c>
      <c r="G2">
        <f>B2/C2</f>
        <v>2.06</v>
      </c>
      <c r="L2">
        <f>Q2/K3</f>
        <v>2421.9428571428571</v>
      </c>
      <c r="O2" s="1" t="s">
        <v>40</v>
      </c>
      <c r="P2" s="6">
        <f>ROUNDUP(Q2*$D$2/$B$2,0)</f>
        <v>25719</v>
      </c>
      <c r="Q2" s="7">
        <f>ROUNDUP(Q53*B7,0)</f>
        <v>2649</v>
      </c>
      <c r="R2" s="8">
        <f t="shared" ref="R2:R52" si="0">ROUNDUP(Q2*$C$2/$B$2,0)</f>
        <v>1286</v>
      </c>
      <c r="S2" s="6">
        <f t="shared" ref="S2:S52" si="1">ROUNDUP(T2*$D$2/$B$2,0)</f>
        <v>389</v>
      </c>
      <c r="T2" s="7">
        <v>40</v>
      </c>
      <c r="U2" s="8">
        <f t="shared" ref="U2:U52" si="2">ROUNDUP(T2*$C$2/$B$2,0)</f>
        <v>20</v>
      </c>
      <c r="V2" s="30" t="s">
        <v>40</v>
      </c>
      <c r="W2" s="31">
        <f>ROUNDUP(X2*$D$5/$B$5,0)</f>
        <v>32151</v>
      </c>
      <c r="X2" s="32">
        <f>ROUNDUP(Q2/$B$2*$B$5,0)</f>
        <v>2392</v>
      </c>
      <c r="Y2" s="33">
        <f>ROUNDUP(X2*$C$5/$B$5,0)</f>
        <v>1081</v>
      </c>
      <c r="Z2" s="31">
        <f>ROUNDUP(AA2*$D$5/$B$5,0)</f>
        <v>498</v>
      </c>
      <c r="AA2" s="32">
        <f>ROUNDUP(T2/$B$2*$B$5,0)</f>
        <v>37</v>
      </c>
      <c r="AB2" s="33">
        <f>ROUNDUP(AA2*$C$5/$B$5,0)</f>
        <v>17</v>
      </c>
      <c r="AC2" s="1" t="s">
        <v>40</v>
      </c>
      <c r="AD2" s="6">
        <f t="shared" ref="AD2:AD17" si="3">ROUNDUP(AE2*$D$4/$B$4,0)</f>
        <v>29587</v>
      </c>
      <c r="AE2" s="7">
        <f t="shared" ref="AE2:AE53" si="4">ROUNDUP(Q2/$B$2*$B$4,0)</f>
        <v>2264</v>
      </c>
      <c r="AF2" s="8">
        <f t="shared" ref="AF2:AF17" si="5">ROUNDUP(AE2*$C$4/$B$4,0)</f>
        <v>1415</v>
      </c>
      <c r="AG2" s="6">
        <f t="shared" ref="AG2:AG17" si="6">ROUNDUP(AH2*$D$4/$B$4,0)</f>
        <v>458</v>
      </c>
      <c r="AH2" s="7">
        <f t="shared" ref="AH2:AH53" si="7">ROUNDUP(T2/$B$2*$B$4,0)</f>
        <v>35</v>
      </c>
      <c r="AI2" s="8">
        <f t="shared" ref="AI2:AI17" si="8">ROUNDUP(AH2*$C$4/$B$4,0)</f>
        <v>22</v>
      </c>
      <c r="AJ2" s="9">
        <v>0</v>
      </c>
      <c r="AK2" s="30" t="s">
        <v>40</v>
      </c>
      <c r="AL2" s="31">
        <f>ROUNDUP(AM2*$D$3/$B$3,0)</f>
        <v>32150</v>
      </c>
      <c r="AM2" s="32">
        <f>ROUNDUP(Q2/$B$2*$B$3,0)</f>
        <v>1929</v>
      </c>
      <c r="AN2" s="33">
        <f>ROUNDUP(AM2*$C$3/$B$3,0)</f>
        <v>1544</v>
      </c>
      <c r="AO2" s="31">
        <f>ROUNDUP(AP2*$D$3/$B$3,0)</f>
        <v>500</v>
      </c>
      <c r="AP2" s="32">
        <f>ROUNDUP(T2/$B$2*$B$3,0)</f>
        <v>30</v>
      </c>
      <c r="AQ2" s="33">
        <f>ROUNDUP(AP2*$C$3/$B$3,0)</f>
        <v>24</v>
      </c>
    </row>
    <row r="3" spans="1:43" x14ac:dyDescent="0.25">
      <c r="A3" t="s">
        <v>172</v>
      </c>
      <c r="B3">
        <v>7.5</v>
      </c>
      <c r="C3">
        <v>6</v>
      </c>
      <c r="D3">
        <v>125</v>
      </c>
      <c r="F3">
        <f>D3+B3*12.7925+C3*12.7925</f>
        <v>297.69875000000002</v>
      </c>
      <c r="G3">
        <f>B3/C3</f>
        <v>1.25</v>
      </c>
      <c r="I3">
        <f>SUM(G2:G4)/3</f>
        <v>1.6366666666666667</v>
      </c>
      <c r="K3">
        <f>315/288</f>
        <v>1.09375</v>
      </c>
      <c r="O3" s="1" t="s">
        <v>97</v>
      </c>
      <c r="P3" s="1">
        <f t="shared" ref="P3:P52" si="9">ROUNDUP(Q3*$D$2/$B$2,0)</f>
        <v>26884</v>
      </c>
      <c r="Q3" s="1">
        <f>ROUNDUP((Q7-Q2)*0.6/4+Q2,0)</f>
        <v>2769</v>
      </c>
      <c r="R3" s="1">
        <f t="shared" si="0"/>
        <v>1345</v>
      </c>
      <c r="S3" s="1">
        <f t="shared" si="1"/>
        <v>408</v>
      </c>
      <c r="T3" s="1">
        <f>ROUNDUP((T7-T2)*0.6/4+T2,0)</f>
        <v>42</v>
      </c>
      <c r="U3" s="1">
        <f t="shared" si="2"/>
        <v>21</v>
      </c>
      <c r="V3" s="30" t="s">
        <v>97</v>
      </c>
      <c r="W3" s="30">
        <f>ROUNDUP(X3*$D$5/$B$5,0)</f>
        <v>33616</v>
      </c>
      <c r="X3" s="30">
        <f>ROUNDUP(Q3/$B$2*$B$5,0)</f>
        <v>2501</v>
      </c>
      <c r="Y3" s="30">
        <f>ROUNDUP(X3*$C$5/$B$5,0)</f>
        <v>1130</v>
      </c>
      <c r="Z3" s="30">
        <f>ROUNDUP(AA3*$D$5/$B$5,0)</f>
        <v>511</v>
      </c>
      <c r="AA3" s="30">
        <f>ROUNDUP(T3/$B$2*$B$5,0)</f>
        <v>38</v>
      </c>
      <c r="AB3" s="30">
        <f>ROUNDUP(AA3*$C$5/$B$5,0)</f>
        <v>18</v>
      </c>
      <c r="AC3" s="1" t="s">
        <v>97</v>
      </c>
      <c r="AD3" s="1">
        <f t="shared" si="3"/>
        <v>30920</v>
      </c>
      <c r="AE3" s="1">
        <f t="shared" si="4"/>
        <v>2366</v>
      </c>
      <c r="AF3" s="1">
        <f t="shared" si="5"/>
        <v>1479</v>
      </c>
      <c r="AG3" s="1">
        <f t="shared" si="6"/>
        <v>471</v>
      </c>
      <c r="AH3" s="1">
        <f t="shared" si="7"/>
        <v>36</v>
      </c>
      <c r="AI3" s="1">
        <f t="shared" si="8"/>
        <v>23</v>
      </c>
      <c r="AJ3" s="9">
        <v>1</v>
      </c>
      <c r="AK3" s="30" t="s">
        <v>97</v>
      </c>
      <c r="AL3" s="31">
        <f t="shared" ref="AL3:AL52" si="10">ROUNDUP(AM3*$D$3/$B$3,0)</f>
        <v>33617</v>
      </c>
      <c r="AM3" s="32">
        <f t="shared" ref="AM3:AM52" si="11">ROUNDUP(Q3/$B$2*$B$3,0)</f>
        <v>2017</v>
      </c>
      <c r="AN3" s="33">
        <f t="shared" ref="AN3:AN52" si="12">ROUNDUP(AM3*$C$3/$B$3,0)</f>
        <v>1614</v>
      </c>
      <c r="AO3" s="31">
        <f t="shared" ref="AO3:AO52" si="13">ROUNDUP(AP3*$D$3/$B$3,0)</f>
        <v>517</v>
      </c>
      <c r="AP3" s="32">
        <f t="shared" ref="AP3:AP52" si="14">ROUNDUP(T3/$B$2*$B$3,0)</f>
        <v>31</v>
      </c>
      <c r="AQ3" s="33">
        <f t="shared" ref="AQ3:AQ52" si="15">ROUNDUP(AP3*$C$3/$B$3,0)</f>
        <v>25</v>
      </c>
    </row>
    <row r="4" spans="1:43" x14ac:dyDescent="0.25">
      <c r="A4" t="s">
        <v>170</v>
      </c>
      <c r="B4">
        <v>8.8000000000000007</v>
      </c>
      <c r="C4">
        <v>5.5</v>
      </c>
      <c r="D4">
        <v>115</v>
      </c>
      <c r="F4">
        <f>D4+B4*12.7925+C4*12.7925</f>
        <v>297.93275</v>
      </c>
      <c r="G4">
        <f>B4/C4</f>
        <v>1.6</v>
      </c>
      <c r="L4">
        <f>T2/K3</f>
        <v>36.571428571428569</v>
      </c>
      <c r="O4" s="1" t="s">
        <v>98</v>
      </c>
      <c r="P4" s="1">
        <f t="shared" si="9"/>
        <v>28049</v>
      </c>
      <c r="Q4" s="1">
        <f>ROUNDUP((Q7-Q2)*0.6/4+Q3,0)</f>
        <v>2889</v>
      </c>
      <c r="R4" s="1">
        <f t="shared" si="0"/>
        <v>1403</v>
      </c>
      <c r="S4" s="1">
        <f t="shared" si="1"/>
        <v>428</v>
      </c>
      <c r="T4" s="1">
        <f>ROUNDUP((T7-T2)*0.6/4+T3,0)</f>
        <v>44</v>
      </c>
      <c r="U4" s="1">
        <f t="shared" si="2"/>
        <v>22</v>
      </c>
      <c r="V4" s="30" t="s">
        <v>98</v>
      </c>
      <c r="W4" s="30">
        <f t="shared" ref="W4:W52" si="16">ROUNDUP(X4*$D$5/$B$5,0)</f>
        <v>35068</v>
      </c>
      <c r="X4" s="30">
        <f t="shared" ref="X4:X8" si="17">ROUNDUP(Q4/$B$2*$B$5,0)</f>
        <v>2609</v>
      </c>
      <c r="Y4" s="30">
        <f t="shared" ref="Y4:Y52" si="18">ROUNDUP(X4*$C$5/$B$5,0)</f>
        <v>1179</v>
      </c>
      <c r="Z4" s="30">
        <f>ROUNDUP(AA4*$D$5/$B$5,0)</f>
        <v>538</v>
      </c>
      <c r="AA4" s="30">
        <f>ROUNDUP(T4/$B$2*$B$5,0)</f>
        <v>40</v>
      </c>
      <c r="AB4" s="30">
        <f t="shared" ref="AB4:AB52" si="19">ROUNDUP(AA4*$C$5/$B$5,0)</f>
        <v>19</v>
      </c>
      <c r="AC4" s="1" t="s">
        <v>98</v>
      </c>
      <c r="AD4" s="1">
        <f t="shared" si="3"/>
        <v>32266</v>
      </c>
      <c r="AE4" s="1">
        <f t="shared" si="4"/>
        <v>2469</v>
      </c>
      <c r="AF4" s="1">
        <f t="shared" si="5"/>
        <v>1544</v>
      </c>
      <c r="AG4" s="1">
        <f t="shared" si="6"/>
        <v>497</v>
      </c>
      <c r="AH4" s="1">
        <f t="shared" si="7"/>
        <v>38</v>
      </c>
      <c r="AI4" s="1">
        <f t="shared" si="8"/>
        <v>24</v>
      </c>
      <c r="AJ4" s="9">
        <v>2</v>
      </c>
      <c r="AK4" s="30" t="s">
        <v>98</v>
      </c>
      <c r="AL4" s="31">
        <f t="shared" si="10"/>
        <v>35067</v>
      </c>
      <c r="AM4" s="32">
        <f t="shared" si="11"/>
        <v>2104</v>
      </c>
      <c r="AN4" s="33">
        <f t="shared" si="12"/>
        <v>1684</v>
      </c>
      <c r="AO4" s="31">
        <f t="shared" si="13"/>
        <v>550</v>
      </c>
      <c r="AP4" s="32">
        <f t="shared" si="14"/>
        <v>33</v>
      </c>
      <c r="AQ4" s="33">
        <f t="shared" si="15"/>
        <v>27</v>
      </c>
    </row>
    <row r="5" spans="1:43" x14ac:dyDescent="0.25">
      <c r="B5">
        <v>9.3000000000000007</v>
      </c>
      <c r="C5">
        <v>4.2</v>
      </c>
      <c r="D5">
        <v>125</v>
      </c>
      <c r="F5">
        <f>D5+B5*12.7925+C5*12.7925</f>
        <v>297.69875000000002</v>
      </c>
      <c r="O5" s="1" t="s">
        <v>150</v>
      </c>
      <c r="P5" s="1">
        <f t="shared" si="9"/>
        <v>29214</v>
      </c>
      <c r="Q5" s="1">
        <f>ROUNDUP((Q7-Q2)*0.6/4+Q4,0)</f>
        <v>3009</v>
      </c>
      <c r="R5" s="1">
        <f t="shared" si="0"/>
        <v>1461</v>
      </c>
      <c r="S5" s="1">
        <f t="shared" si="1"/>
        <v>447</v>
      </c>
      <c r="T5" s="1">
        <f>ROUNDUP((T7-T2)*0.6/4+T4,0)</f>
        <v>46</v>
      </c>
      <c r="U5" s="1">
        <f t="shared" si="2"/>
        <v>23</v>
      </c>
      <c r="V5" s="30" t="s">
        <v>150</v>
      </c>
      <c r="W5" s="30">
        <f t="shared" si="16"/>
        <v>36519</v>
      </c>
      <c r="X5" s="30">
        <f t="shared" si="17"/>
        <v>2717</v>
      </c>
      <c r="Y5" s="30">
        <f t="shared" si="18"/>
        <v>1228</v>
      </c>
      <c r="Z5" s="30">
        <f>ROUNDUP(AA5*$D$5/$B$5,0)</f>
        <v>565</v>
      </c>
      <c r="AA5" s="30">
        <f t="shared" ref="AA5:AA9" si="20">ROUNDUP(T5/$B$2*$B$5,0)</f>
        <v>42</v>
      </c>
      <c r="AB5" s="30">
        <f t="shared" si="19"/>
        <v>19</v>
      </c>
      <c r="AC5" s="1" t="s">
        <v>150</v>
      </c>
      <c r="AD5" s="1">
        <f t="shared" si="3"/>
        <v>33599</v>
      </c>
      <c r="AE5" s="1">
        <f t="shared" si="4"/>
        <v>2571</v>
      </c>
      <c r="AF5" s="1">
        <f t="shared" si="5"/>
        <v>1607</v>
      </c>
      <c r="AG5" s="1">
        <f t="shared" si="6"/>
        <v>523</v>
      </c>
      <c r="AH5" s="1">
        <f t="shared" si="7"/>
        <v>40</v>
      </c>
      <c r="AI5" s="1">
        <f t="shared" si="8"/>
        <v>25</v>
      </c>
      <c r="AJ5" s="9">
        <v>3</v>
      </c>
      <c r="AK5" s="30" t="s">
        <v>150</v>
      </c>
      <c r="AL5" s="31">
        <f t="shared" si="10"/>
        <v>36534</v>
      </c>
      <c r="AM5" s="32">
        <f t="shared" si="11"/>
        <v>2192</v>
      </c>
      <c r="AN5" s="33">
        <f t="shared" si="12"/>
        <v>1754</v>
      </c>
      <c r="AO5" s="31">
        <f t="shared" si="13"/>
        <v>567</v>
      </c>
      <c r="AP5" s="32">
        <f t="shared" si="14"/>
        <v>34</v>
      </c>
      <c r="AQ5" s="33">
        <f t="shared" si="15"/>
        <v>28</v>
      </c>
    </row>
    <row r="6" spans="1:43" x14ac:dyDescent="0.25">
      <c r="B6">
        <v>9.6</v>
      </c>
      <c r="C6">
        <v>4.3</v>
      </c>
      <c r="D6">
        <v>120</v>
      </c>
      <c r="F6">
        <f>D6+B6*12.7925+C6*12.7925</f>
        <v>297.81574999999998</v>
      </c>
      <c r="O6" s="1" t="s">
        <v>151</v>
      </c>
      <c r="P6" s="1">
        <f t="shared" si="9"/>
        <v>30379</v>
      </c>
      <c r="Q6" s="1">
        <f>ROUNDUP((Q7-Q2)*0.6/4+Q5,0)</f>
        <v>3129</v>
      </c>
      <c r="R6" s="1">
        <f t="shared" si="0"/>
        <v>1519</v>
      </c>
      <c r="S6" s="1">
        <f t="shared" si="1"/>
        <v>467</v>
      </c>
      <c r="T6" s="1">
        <f>ROUNDUP((T7-T2)*0.6/4+T5,0)</f>
        <v>48</v>
      </c>
      <c r="U6" s="1">
        <f t="shared" si="2"/>
        <v>24</v>
      </c>
      <c r="V6" s="30" t="s">
        <v>151</v>
      </c>
      <c r="W6" s="30">
        <f t="shared" si="16"/>
        <v>37984</v>
      </c>
      <c r="X6" s="30">
        <f t="shared" si="17"/>
        <v>2826</v>
      </c>
      <c r="Y6" s="30">
        <f t="shared" si="18"/>
        <v>1277</v>
      </c>
      <c r="Z6" s="30">
        <f>ROUNDUP(AA6*$D$5/$B$5,0)</f>
        <v>592</v>
      </c>
      <c r="AA6" s="30">
        <f t="shared" si="20"/>
        <v>44</v>
      </c>
      <c r="AB6" s="30">
        <f t="shared" si="19"/>
        <v>20</v>
      </c>
      <c r="AC6" s="1" t="s">
        <v>151</v>
      </c>
      <c r="AD6" s="1">
        <f t="shared" si="3"/>
        <v>34945</v>
      </c>
      <c r="AE6" s="1">
        <f t="shared" si="4"/>
        <v>2674</v>
      </c>
      <c r="AF6" s="1">
        <f t="shared" si="5"/>
        <v>1672</v>
      </c>
      <c r="AG6" s="1">
        <f t="shared" si="6"/>
        <v>549</v>
      </c>
      <c r="AH6" s="1">
        <f t="shared" si="7"/>
        <v>42</v>
      </c>
      <c r="AI6" s="1">
        <f t="shared" si="8"/>
        <v>27</v>
      </c>
      <c r="AJ6" s="9">
        <v>4</v>
      </c>
      <c r="AK6" s="30" t="s">
        <v>151</v>
      </c>
      <c r="AL6" s="31">
        <f t="shared" si="10"/>
        <v>37984</v>
      </c>
      <c r="AM6" s="32">
        <f t="shared" si="11"/>
        <v>2279</v>
      </c>
      <c r="AN6" s="33">
        <f t="shared" si="12"/>
        <v>1824</v>
      </c>
      <c r="AO6" s="31">
        <f t="shared" si="13"/>
        <v>584</v>
      </c>
      <c r="AP6" s="32">
        <f t="shared" si="14"/>
        <v>35</v>
      </c>
      <c r="AQ6" s="33">
        <f t="shared" si="15"/>
        <v>28</v>
      </c>
    </row>
    <row r="7" spans="1:43" x14ac:dyDescent="0.25">
      <c r="A7" t="s">
        <v>344</v>
      </c>
      <c r="B7">
        <v>3</v>
      </c>
      <c r="E7">
        <f>1834/883</f>
        <v>2.0770101925254814</v>
      </c>
      <c r="O7" s="1" t="s">
        <v>41</v>
      </c>
      <c r="P7" s="6">
        <f t="shared" si="9"/>
        <v>33437</v>
      </c>
      <c r="Q7" s="7">
        <f>ROUNDUP(Q2*$C$23,0)</f>
        <v>3444</v>
      </c>
      <c r="R7" s="8">
        <f t="shared" si="0"/>
        <v>1672</v>
      </c>
      <c r="S7" s="6">
        <f t="shared" si="1"/>
        <v>505</v>
      </c>
      <c r="T7" s="7">
        <f>ROUNDUP(T2*$C$23,0)</f>
        <v>52</v>
      </c>
      <c r="U7" s="8">
        <f t="shared" si="2"/>
        <v>26</v>
      </c>
      <c r="V7" s="30" t="s">
        <v>41</v>
      </c>
      <c r="W7" s="31">
        <f t="shared" si="16"/>
        <v>41802</v>
      </c>
      <c r="X7" s="32">
        <f t="shared" si="17"/>
        <v>3110</v>
      </c>
      <c r="Y7" s="33">
        <f t="shared" si="18"/>
        <v>1405</v>
      </c>
      <c r="Z7" s="31">
        <f t="shared" ref="Z7:Z52" si="21">ROUNDUP(AA7*$D$5/$B$5,0)</f>
        <v>632</v>
      </c>
      <c r="AA7" s="32">
        <f t="shared" si="20"/>
        <v>47</v>
      </c>
      <c r="AB7" s="33">
        <f t="shared" si="19"/>
        <v>22</v>
      </c>
      <c r="AC7" s="1" t="s">
        <v>41</v>
      </c>
      <c r="AD7" s="6">
        <f t="shared" si="3"/>
        <v>38460</v>
      </c>
      <c r="AE7" s="7">
        <f t="shared" si="4"/>
        <v>2943</v>
      </c>
      <c r="AF7" s="8">
        <f t="shared" si="5"/>
        <v>1840</v>
      </c>
      <c r="AG7" s="6">
        <f t="shared" si="6"/>
        <v>589</v>
      </c>
      <c r="AH7" s="7">
        <f t="shared" si="7"/>
        <v>45</v>
      </c>
      <c r="AI7" s="8">
        <f t="shared" si="8"/>
        <v>29</v>
      </c>
      <c r="AJ7" s="9">
        <v>5</v>
      </c>
      <c r="AK7" s="30" t="s">
        <v>41</v>
      </c>
      <c r="AL7" s="31">
        <f t="shared" si="10"/>
        <v>41800</v>
      </c>
      <c r="AM7" s="32">
        <f t="shared" si="11"/>
        <v>2508</v>
      </c>
      <c r="AN7" s="33">
        <f t="shared" si="12"/>
        <v>2007</v>
      </c>
      <c r="AO7" s="31">
        <f t="shared" si="13"/>
        <v>634</v>
      </c>
      <c r="AP7" s="32">
        <f t="shared" si="14"/>
        <v>38</v>
      </c>
      <c r="AQ7" s="33">
        <f t="shared" si="15"/>
        <v>31</v>
      </c>
    </row>
    <row r="8" spans="1:43" x14ac:dyDescent="0.25">
      <c r="A8" t="s">
        <v>174</v>
      </c>
      <c r="B8">
        <v>1.2</v>
      </c>
      <c r="O8" s="1" t="s">
        <v>99</v>
      </c>
      <c r="P8" s="1">
        <f t="shared" si="9"/>
        <v>34845</v>
      </c>
      <c r="Q8" s="1">
        <f>ROUNDUP((Q12-Q7)*0.6/4+Q7,0)</f>
        <v>3589</v>
      </c>
      <c r="R8" s="1">
        <f t="shared" si="0"/>
        <v>1743</v>
      </c>
      <c r="S8" s="1">
        <f t="shared" si="1"/>
        <v>534</v>
      </c>
      <c r="T8" s="1">
        <f>ROUNDUP((T12-T7)*0.6/4+T7,0)</f>
        <v>55</v>
      </c>
      <c r="U8" s="1">
        <f t="shared" si="2"/>
        <v>27</v>
      </c>
      <c r="V8" s="30" t="s">
        <v>99</v>
      </c>
      <c r="W8" s="30">
        <f t="shared" si="16"/>
        <v>43562</v>
      </c>
      <c r="X8" s="30">
        <f t="shared" si="17"/>
        <v>3241</v>
      </c>
      <c r="Y8" s="30">
        <f t="shared" si="18"/>
        <v>1464</v>
      </c>
      <c r="Z8" s="30">
        <f t="shared" si="21"/>
        <v>673</v>
      </c>
      <c r="AA8" s="30">
        <f t="shared" si="20"/>
        <v>50</v>
      </c>
      <c r="AB8" s="30">
        <f t="shared" si="19"/>
        <v>23</v>
      </c>
      <c r="AC8" s="1" t="s">
        <v>99</v>
      </c>
      <c r="AD8" s="1">
        <f t="shared" si="3"/>
        <v>40081</v>
      </c>
      <c r="AE8" s="1">
        <f t="shared" si="4"/>
        <v>3067</v>
      </c>
      <c r="AF8" s="1">
        <f t="shared" si="5"/>
        <v>1917</v>
      </c>
      <c r="AG8" s="1">
        <f t="shared" si="6"/>
        <v>615</v>
      </c>
      <c r="AH8" s="1">
        <f t="shared" si="7"/>
        <v>47</v>
      </c>
      <c r="AI8" s="1">
        <f t="shared" si="8"/>
        <v>30</v>
      </c>
      <c r="AJ8" s="9">
        <v>6</v>
      </c>
      <c r="AK8" s="30" t="s">
        <v>99</v>
      </c>
      <c r="AL8" s="31">
        <f t="shared" si="10"/>
        <v>43567</v>
      </c>
      <c r="AM8" s="32">
        <f t="shared" si="11"/>
        <v>2614</v>
      </c>
      <c r="AN8" s="33">
        <f t="shared" si="12"/>
        <v>2092</v>
      </c>
      <c r="AO8" s="31">
        <f t="shared" si="13"/>
        <v>684</v>
      </c>
      <c r="AP8" s="32">
        <f t="shared" si="14"/>
        <v>41</v>
      </c>
      <c r="AQ8" s="33">
        <f t="shared" si="15"/>
        <v>33</v>
      </c>
    </row>
    <row r="9" spans="1:43" x14ac:dyDescent="0.25">
      <c r="A9" t="s">
        <v>346</v>
      </c>
      <c r="B9">
        <v>1.8</v>
      </c>
      <c r="O9" s="1" t="s">
        <v>100</v>
      </c>
      <c r="P9" s="1">
        <f t="shared" si="9"/>
        <v>36253</v>
      </c>
      <c r="Q9" s="1">
        <f>ROUNDUP((Q12-Q7)*0.6/4+Q8,0)</f>
        <v>3734</v>
      </c>
      <c r="R9" s="1">
        <f t="shared" si="0"/>
        <v>1813</v>
      </c>
      <c r="S9" s="1">
        <f t="shared" si="1"/>
        <v>564</v>
      </c>
      <c r="T9" s="1">
        <f>ROUNDUP((T12-T7)*0.6/4+T8,0)</f>
        <v>58</v>
      </c>
      <c r="U9" s="1">
        <f t="shared" si="2"/>
        <v>29</v>
      </c>
      <c r="V9" s="30" t="s">
        <v>100</v>
      </c>
      <c r="W9" s="30">
        <f t="shared" si="16"/>
        <v>45323</v>
      </c>
      <c r="X9" s="30">
        <f t="shared" ref="X9:X51" si="22">ROUNDUP(Q9/$B$2*$B$5,0)</f>
        <v>3372</v>
      </c>
      <c r="Y9" s="30">
        <f t="shared" si="18"/>
        <v>1523</v>
      </c>
      <c r="Z9" s="30">
        <f t="shared" si="21"/>
        <v>713</v>
      </c>
      <c r="AA9" s="30">
        <f t="shared" si="20"/>
        <v>53</v>
      </c>
      <c r="AB9" s="30">
        <f t="shared" si="19"/>
        <v>24</v>
      </c>
      <c r="AC9" s="1" t="s">
        <v>100</v>
      </c>
      <c r="AD9" s="1">
        <f t="shared" si="3"/>
        <v>41701</v>
      </c>
      <c r="AE9" s="1">
        <f t="shared" si="4"/>
        <v>3191</v>
      </c>
      <c r="AF9" s="1">
        <f t="shared" si="5"/>
        <v>1995</v>
      </c>
      <c r="AG9" s="1">
        <f t="shared" si="6"/>
        <v>654</v>
      </c>
      <c r="AH9" s="1">
        <f t="shared" si="7"/>
        <v>50</v>
      </c>
      <c r="AI9" s="1">
        <f t="shared" si="8"/>
        <v>32</v>
      </c>
      <c r="AJ9" s="9">
        <v>7</v>
      </c>
      <c r="AK9" s="30" t="s">
        <v>100</v>
      </c>
      <c r="AL9" s="31">
        <f t="shared" si="10"/>
        <v>45317</v>
      </c>
      <c r="AM9" s="32">
        <f t="shared" si="11"/>
        <v>2719</v>
      </c>
      <c r="AN9" s="33">
        <f t="shared" si="12"/>
        <v>2176</v>
      </c>
      <c r="AO9" s="31">
        <f t="shared" si="13"/>
        <v>717</v>
      </c>
      <c r="AP9" s="32">
        <f t="shared" si="14"/>
        <v>43</v>
      </c>
      <c r="AQ9" s="33">
        <f t="shared" si="15"/>
        <v>35</v>
      </c>
    </row>
    <row r="10" spans="1:43" x14ac:dyDescent="0.25">
      <c r="A10" t="s">
        <v>345</v>
      </c>
      <c r="B10">
        <v>1.5</v>
      </c>
      <c r="E10">
        <f>Q2/Q53</f>
        <v>3</v>
      </c>
      <c r="O10" s="1" t="s">
        <v>101</v>
      </c>
      <c r="P10" s="1">
        <f t="shared" si="9"/>
        <v>37661</v>
      </c>
      <c r="Q10" s="1">
        <f>ROUNDUP((Q12-Q7)*0.6/4+Q9,0)</f>
        <v>3879</v>
      </c>
      <c r="R10" s="1">
        <f t="shared" si="0"/>
        <v>1884</v>
      </c>
      <c r="S10" s="1">
        <f t="shared" si="1"/>
        <v>593</v>
      </c>
      <c r="T10" s="1">
        <f>ROUNDUP((T12-T7)*0.6/4+T9,0)</f>
        <v>61</v>
      </c>
      <c r="U10" s="1">
        <f t="shared" si="2"/>
        <v>30</v>
      </c>
      <c r="V10" s="30" t="s">
        <v>101</v>
      </c>
      <c r="W10" s="30">
        <f t="shared" si="16"/>
        <v>47084</v>
      </c>
      <c r="X10" s="30">
        <f t="shared" si="22"/>
        <v>3503</v>
      </c>
      <c r="Y10" s="30">
        <f t="shared" si="18"/>
        <v>1582</v>
      </c>
      <c r="Z10" s="30">
        <f t="shared" si="21"/>
        <v>753</v>
      </c>
      <c r="AA10" s="30">
        <f t="shared" ref="AA10:AA51" si="23">ROUNDUP(T10/$B$2*$B$5,0)</f>
        <v>56</v>
      </c>
      <c r="AB10" s="30">
        <f t="shared" si="19"/>
        <v>26</v>
      </c>
      <c r="AC10" s="1" t="s">
        <v>101</v>
      </c>
      <c r="AD10" s="1">
        <f t="shared" si="3"/>
        <v>43322</v>
      </c>
      <c r="AE10" s="1">
        <f t="shared" si="4"/>
        <v>3315</v>
      </c>
      <c r="AF10" s="1">
        <f t="shared" si="5"/>
        <v>2072</v>
      </c>
      <c r="AG10" s="1">
        <f t="shared" si="6"/>
        <v>693</v>
      </c>
      <c r="AH10" s="1">
        <f t="shared" si="7"/>
        <v>53</v>
      </c>
      <c r="AI10" s="1">
        <f t="shared" si="8"/>
        <v>34</v>
      </c>
      <c r="AJ10" s="9">
        <v>8</v>
      </c>
      <c r="AK10" s="30" t="s">
        <v>101</v>
      </c>
      <c r="AL10" s="31">
        <f t="shared" si="10"/>
        <v>47084</v>
      </c>
      <c r="AM10" s="32">
        <f t="shared" si="11"/>
        <v>2825</v>
      </c>
      <c r="AN10" s="33">
        <f t="shared" si="12"/>
        <v>2260</v>
      </c>
      <c r="AO10" s="31">
        <f t="shared" si="13"/>
        <v>750</v>
      </c>
      <c r="AP10" s="32">
        <f t="shared" si="14"/>
        <v>45</v>
      </c>
      <c r="AQ10" s="33">
        <f t="shared" si="15"/>
        <v>36</v>
      </c>
    </row>
    <row r="11" spans="1:43" x14ac:dyDescent="0.25">
      <c r="A11" t="s">
        <v>347</v>
      </c>
      <c r="B11">
        <v>1.2</v>
      </c>
      <c r="O11" s="1" t="s">
        <v>102</v>
      </c>
      <c r="P11" s="1">
        <f t="shared" si="9"/>
        <v>39068</v>
      </c>
      <c r="Q11" s="1">
        <f>ROUNDUP((Q12-Q7)*0.6/4+Q10,0)</f>
        <v>4024</v>
      </c>
      <c r="R11" s="1">
        <f t="shared" si="0"/>
        <v>1954</v>
      </c>
      <c r="S11" s="1">
        <f t="shared" si="1"/>
        <v>622</v>
      </c>
      <c r="T11" s="1">
        <f>ROUNDUP((T12-T7)*0.6/4+T10,0)</f>
        <v>64</v>
      </c>
      <c r="U11" s="1">
        <f t="shared" si="2"/>
        <v>32</v>
      </c>
      <c r="V11" s="30" t="s">
        <v>102</v>
      </c>
      <c r="W11" s="30">
        <f t="shared" si="16"/>
        <v>48845</v>
      </c>
      <c r="X11" s="30">
        <f t="shared" si="22"/>
        <v>3634</v>
      </c>
      <c r="Y11" s="30">
        <f t="shared" si="18"/>
        <v>1642</v>
      </c>
      <c r="Z11" s="30">
        <f t="shared" si="21"/>
        <v>780</v>
      </c>
      <c r="AA11" s="30">
        <f t="shared" si="23"/>
        <v>58</v>
      </c>
      <c r="AB11" s="30">
        <f t="shared" si="19"/>
        <v>27</v>
      </c>
      <c r="AC11" s="1" t="s">
        <v>102</v>
      </c>
      <c r="AD11" s="1">
        <f t="shared" si="3"/>
        <v>44929</v>
      </c>
      <c r="AE11" s="1">
        <f t="shared" si="4"/>
        <v>3438</v>
      </c>
      <c r="AF11" s="1">
        <f t="shared" si="5"/>
        <v>2149</v>
      </c>
      <c r="AG11" s="1">
        <f t="shared" si="6"/>
        <v>719</v>
      </c>
      <c r="AH11" s="1">
        <f t="shared" si="7"/>
        <v>55</v>
      </c>
      <c r="AI11" s="1">
        <f t="shared" si="8"/>
        <v>35</v>
      </c>
      <c r="AJ11" s="9">
        <v>9</v>
      </c>
      <c r="AK11" s="30" t="s">
        <v>102</v>
      </c>
      <c r="AL11" s="31">
        <f t="shared" si="10"/>
        <v>48850</v>
      </c>
      <c r="AM11" s="32">
        <f t="shared" si="11"/>
        <v>2931</v>
      </c>
      <c r="AN11" s="33">
        <f t="shared" si="12"/>
        <v>2345</v>
      </c>
      <c r="AO11" s="31">
        <f t="shared" si="13"/>
        <v>784</v>
      </c>
      <c r="AP11" s="32">
        <f t="shared" si="14"/>
        <v>47</v>
      </c>
      <c r="AQ11" s="33">
        <f t="shared" si="15"/>
        <v>38</v>
      </c>
    </row>
    <row r="12" spans="1:43" x14ac:dyDescent="0.25">
      <c r="D12">
        <f>3881*0.95</f>
        <v>3686.95</v>
      </c>
      <c r="O12" s="1" t="s">
        <v>42</v>
      </c>
      <c r="P12" s="6">
        <f t="shared" si="9"/>
        <v>42806</v>
      </c>
      <c r="Q12" s="7">
        <f>ROUNDUP(Q7*$C$24,0)</f>
        <v>4409</v>
      </c>
      <c r="R12" s="8">
        <f t="shared" si="0"/>
        <v>2141</v>
      </c>
      <c r="S12" s="6">
        <f t="shared" si="1"/>
        <v>651</v>
      </c>
      <c r="T12" s="7">
        <f>ROUNDUP(T7*$C$24,0)</f>
        <v>67</v>
      </c>
      <c r="U12" s="8">
        <f t="shared" si="2"/>
        <v>33</v>
      </c>
      <c r="V12" s="30" t="s">
        <v>42</v>
      </c>
      <c r="W12" s="31">
        <f t="shared" si="16"/>
        <v>53509</v>
      </c>
      <c r="X12" s="32">
        <f t="shared" si="22"/>
        <v>3981</v>
      </c>
      <c r="Y12" s="33">
        <f t="shared" si="18"/>
        <v>1798</v>
      </c>
      <c r="Z12" s="31">
        <f t="shared" si="21"/>
        <v>820</v>
      </c>
      <c r="AA12" s="32">
        <f t="shared" si="23"/>
        <v>61</v>
      </c>
      <c r="AB12" s="33">
        <f t="shared" si="19"/>
        <v>28</v>
      </c>
      <c r="AC12" s="1" t="s">
        <v>42</v>
      </c>
      <c r="AD12" s="6">
        <f t="shared" si="3"/>
        <v>49228</v>
      </c>
      <c r="AE12" s="7">
        <f t="shared" si="4"/>
        <v>3767</v>
      </c>
      <c r="AF12" s="8">
        <f t="shared" si="5"/>
        <v>2355</v>
      </c>
      <c r="AG12" s="6">
        <f t="shared" si="6"/>
        <v>758</v>
      </c>
      <c r="AH12" s="7">
        <f t="shared" si="7"/>
        <v>58</v>
      </c>
      <c r="AI12" s="8">
        <f t="shared" si="8"/>
        <v>37</v>
      </c>
      <c r="AJ12" s="9">
        <v>10</v>
      </c>
      <c r="AK12" s="30" t="s">
        <v>42</v>
      </c>
      <c r="AL12" s="31">
        <f t="shared" si="10"/>
        <v>53517</v>
      </c>
      <c r="AM12" s="32">
        <f t="shared" si="11"/>
        <v>3211</v>
      </c>
      <c r="AN12" s="33">
        <f t="shared" si="12"/>
        <v>2569</v>
      </c>
      <c r="AO12" s="31">
        <f t="shared" si="13"/>
        <v>817</v>
      </c>
      <c r="AP12" s="32">
        <f t="shared" si="14"/>
        <v>49</v>
      </c>
      <c r="AQ12" s="33">
        <f t="shared" si="15"/>
        <v>40</v>
      </c>
    </row>
    <row r="13" spans="1:43" x14ac:dyDescent="0.25">
      <c r="M13">
        <v>59</v>
      </c>
      <c r="O13" s="1" t="s">
        <v>103</v>
      </c>
      <c r="P13" s="1">
        <f t="shared" si="9"/>
        <v>44738</v>
      </c>
      <c r="Q13" s="1">
        <f>ROUNDUP((Q17-Q12)*0.6/4+Q12,0)</f>
        <v>4608</v>
      </c>
      <c r="R13" s="1">
        <f t="shared" si="0"/>
        <v>2237</v>
      </c>
      <c r="S13" s="1">
        <f t="shared" si="1"/>
        <v>690</v>
      </c>
      <c r="T13" s="1">
        <f>ROUNDUP((T17-T12)*0.6/4+T12,0)</f>
        <v>71</v>
      </c>
      <c r="U13" s="1">
        <f t="shared" si="2"/>
        <v>35</v>
      </c>
      <c r="V13" s="30" t="s">
        <v>103</v>
      </c>
      <c r="W13" s="30">
        <f t="shared" si="16"/>
        <v>55928</v>
      </c>
      <c r="X13" s="30">
        <f t="shared" si="22"/>
        <v>4161</v>
      </c>
      <c r="Y13" s="30">
        <f t="shared" si="18"/>
        <v>1880</v>
      </c>
      <c r="Z13" s="30">
        <f t="shared" si="21"/>
        <v>874</v>
      </c>
      <c r="AA13" s="30">
        <f t="shared" si="23"/>
        <v>65</v>
      </c>
      <c r="AB13" s="30">
        <f t="shared" si="19"/>
        <v>30</v>
      </c>
      <c r="AC13" s="1" t="s">
        <v>103</v>
      </c>
      <c r="AD13" s="1">
        <f t="shared" si="3"/>
        <v>51450</v>
      </c>
      <c r="AE13" s="1">
        <f t="shared" si="4"/>
        <v>3937</v>
      </c>
      <c r="AF13" s="1">
        <f t="shared" si="5"/>
        <v>2461</v>
      </c>
      <c r="AG13" s="1">
        <f t="shared" si="6"/>
        <v>798</v>
      </c>
      <c r="AH13" s="1">
        <f t="shared" si="7"/>
        <v>61</v>
      </c>
      <c r="AI13" s="1">
        <f t="shared" si="8"/>
        <v>39</v>
      </c>
      <c r="AJ13" s="9">
        <v>11</v>
      </c>
      <c r="AK13" s="30" t="s">
        <v>103</v>
      </c>
      <c r="AL13" s="31">
        <f t="shared" si="10"/>
        <v>55934</v>
      </c>
      <c r="AM13" s="32">
        <f t="shared" si="11"/>
        <v>3356</v>
      </c>
      <c r="AN13" s="33">
        <f t="shared" si="12"/>
        <v>2685</v>
      </c>
      <c r="AO13" s="31">
        <f t="shared" si="13"/>
        <v>867</v>
      </c>
      <c r="AP13" s="32">
        <f t="shared" si="14"/>
        <v>52</v>
      </c>
      <c r="AQ13" s="33">
        <f t="shared" si="15"/>
        <v>42</v>
      </c>
    </row>
    <row r="14" spans="1:43" x14ac:dyDescent="0.25">
      <c r="O14" s="1" t="s">
        <v>104</v>
      </c>
      <c r="P14" s="1">
        <f t="shared" si="9"/>
        <v>46670</v>
      </c>
      <c r="Q14" s="1">
        <f>ROUNDUP((Q17-Q12)*0.6/4+Q13,0)</f>
        <v>4807</v>
      </c>
      <c r="R14" s="1">
        <f t="shared" si="0"/>
        <v>2334</v>
      </c>
      <c r="S14" s="1">
        <f t="shared" si="1"/>
        <v>729</v>
      </c>
      <c r="T14" s="1">
        <f>ROUNDUP((T17-T12)*0.6/4+T13,0)</f>
        <v>75</v>
      </c>
      <c r="U14" s="1">
        <f t="shared" si="2"/>
        <v>37</v>
      </c>
      <c r="V14" s="30" t="s">
        <v>104</v>
      </c>
      <c r="W14" s="30">
        <f t="shared" si="16"/>
        <v>58347</v>
      </c>
      <c r="X14" s="30">
        <f t="shared" si="22"/>
        <v>4341</v>
      </c>
      <c r="Y14" s="30">
        <f t="shared" si="18"/>
        <v>1961</v>
      </c>
      <c r="Z14" s="30">
        <f t="shared" si="21"/>
        <v>914</v>
      </c>
      <c r="AA14" s="30">
        <f t="shared" si="23"/>
        <v>68</v>
      </c>
      <c r="AB14" s="30">
        <f t="shared" si="19"/>
        <v>31</v>
      </c>
      <c r="AC14" s="1" t="s">
        <v>104</v>
      </c>
      <c r="AD14" s="1">
        <f t="shared" si="3"/>
        <v>53672</v>
      </c>
      <c r="AE14" s="1">
        <f t="shared" si="4"/>
        <v>4107</v>
      </c>
      <c r="AF14" s="1">
        <f t="shared" si="5"/>
        <v>2567</v>
      </c>
      <c r="AG14" s="1">
        <f t="shared" si="6"/>
        <v>850</v>
      </c>
      <c r="AH14" s="1">
        <f t="shared" si="7"/>
        <v>65</v>
      </c>
      <c r="AI14" s="1">
        <f t="shared" si="8"/>
        <v>41</v>
      </c>
      <c r="AJ14" s="9">
        <v>12</v>
      </c>
      <c r="AK14" s="30" t="s">
        <v>104</v>
      </c>
      <c r="AL14" s="31">
        <f t="shared" si="10"/>
        <v>58350</v>
      </c>
      <c r="AM14" s="32">
        <f t="shared" si="11"/>
        <v>3501</v>
      </c>
      <c r="AN14" s="33">
        <f t="shared" si="12"/>
        <v>2801</v>
      </c>
      <c r="AO14" s="31">
        <f t="shared" si="13"/>
        <v>917</v>
      </c>
      <c r="AP14" s="32">
        <f t="shared" si="14"/>
        <v>55</v>
      </c>
      <c r="AQ14" s="33">
        <f t="shared" si="15"/>
        <v>44</v>
      </c>
    </row>
    <row r="15" spans="1:43" x14ac:dyDescent="0.25">
      <c r="M15">
        <v>15093</v>
      </c>
      <c r="O15" s="1" t="s">
        <v>105</v>
      </c>
      <c r="P15" s="1">
        <f t="shared" si="9"/>
        <v>48602</v>
      </c>
      <c r="Q15" s="1">
        <f>ROUNDUP((Q17-Q12)*0.6/4+Q14,0)</f>
        <v>5006</v>
      </c>
      <c r="R15" s="1">
        <f t="shared" si="0"/>
        <v>2431</v>
      </c>
      <c r="S15" s="1">
        <f t="shared" si="1"/>
        <v>767</v>
      </c>
      <c r="T15" s="1">
        <f>ROUNDUP((T17-T12)*0.6/4+T14,0)</f>
        <v>79</v>
      </c>
      <c r="U15" s="1">
        <f t="shared" si="2"/>
        <v>39</v>
      </c>
      <c r="V15" s="30" t="s">
        <v>105</v>
      </c>
      <c r="W15" s="30">
        <f t="shared" si="16"/>
        <v>60753</v>
      </c>
      <c r="X15" s="30">
        <f t="shared" si="22"/>
        <v>4520</v>
      </c>
      <c r="Y15" s="30">
        <f t="shared" si="18"/>
        <v>2042</v>
      </c>
      <c r="Z15" s="30">
        <f t="shared" si="21"/>
        <v>968</v>
      </c>
      <c r="AA15" s="30">
        <f t="shared" si="23"/>
        <v>72</v>
      </c>
      <c r="AB15" s="30">
        <f t="shared" si="19"/>
        <v>33</v>
      </c>
      <c r="AC15" s="1" t="s">
        <v>105</v>
      </c>
      <c r="AD15" s="1">
        <f t="shared" si="3"/>
        <v>55893</v>
      </c>
      <c r="AE15" s="1">
        <f t="shared" si="4"/>
        <v>4277</v>
      </c>
      <c r="AF15" s="1">
        <f t="shared" si="5"/>
        <v>2674</v>
      </c>
      <c r="AG15" s="1">
        <f t="shared" si="6"/>
        <v>889</v>
      </c>
      <c r="AH15" s="1">
        <f t="shared" si="7"/>
        <v>68</v>
      </c>
      <c r="AI15" s="1">
        <f t="shared" si="8"/>
        <v>43</v>
      </c>
      <c r="AJ15" s="9">
        <v>13</v>
      </c>
      <c r="AK15" s="30" t="s">
        <v>105</v>
      </c>
      <c r="AL15" s="31">
        <f t="shared" si="10"/>
        <v>60767</v>
      </c>
      <c r="AM15" s="32">
        <f t="shared" si="11"/>
        <v>3646</v>
      </c>
      <c r="AN15" s="33">
        <f t="shared" si="12"/>
        <v>2917</v>
      </c>
      <c r="AO15" s="31">
        <f t="shared" si="13"/>
        <v>967</v>
      </c>
      <c r="AP15" s="32">
        <f t="shared" si="14"/>
        <v>58</v>
      </c>
      <c r="AQ15" s="33">
        <f t="shared" si="15"/>
        <v>47</v>
      </c>
    </row>
    <row r="16" spans="1:43" x14ac:dyDescent="0.25">
      <c r="M16">
        <f>Q16+(M13-1)*T16</f>
        <v>10019</v>
      </c>
      <c r="O16" s="1" t="s">
        <v>106</v>
      </c>
      <c r="P16" s="1">
        <f t="shared" si="9"/>
        <v>50534</v>
      </c>
      <c r="Q16" s="1">
        <f>ROUNDUP((Q17-Q12)*0.6/4+Q15,0)</f>
        <v>5205</v>
      </c>
      <c r="R16" s="1">
        <f t="shared" si="0"/>
        <v>2527</v>
      </c>
      <c r="S16" s="1">
        <f t="shared" si="1"/>
        <v>806</v>
      </c>
      <c r="T16" s="1">
        <f>ROUNDUP((T17-T12)*0.6/4+T15,0)</f>
        <v>83</v>
      </c>
      <c r="U16" s="1">
        <f t="shared" si="2"/>
        <v>41</v>
      </c>
      <c r="V16" s="30" t="s">
        <v>106</v>
      </c>
      <c r="W16" s="30">
        <f t="shared" si="16"/>
        <v>63173</v>
      </c>
      <c r="X16" s="30">
        <f t="shared" si="22"/>
        <v>4700</v>
      </c>
      <c r="Y16" s="30">
        <f t="shared" si="18"/>
        <v>2123</v>
      </c>
      <c r="Z16" s="30">
        <f t="shared" si="21"/>
        <v>1009</v>
      </c>
      <c r="AA16" s="30">
        <f t="shared" si="23"/>
        <v>75</v>
      </c>
      <c r="AB16" s="30">
        <f t="shared" si="19"/>
        <v>34</v>
      </c>
      <c r="AC16" s="1" t="s">
        <v>106</v>
      </c>
      <c r="AD16" s="1">
        <f t="shared" si="3"/>
        <v>58115</v>
      </c>
      <c r="AE16" s="1">
        <f t="shared" si="4"/>
        <v>4447</v>
      </c>
      <c r="AF16" s="1">
        <f t="shared" si="5"/>
        <v>2780</v>
      </c>
      <c r="AG16" s="1">
        <f t="shared" si="6"/>
        <v>928</v>
      </c>
      <c r="AH16" s="1">
        <f t="shared" si="7"/>
        <v>71</v>
      </c>
      <c r="AI16" s="1">
        <f t="shared" si="8"/>
        <v>45</v>
      </c>
      <c r="AJ16" s="9">
        <v>14</v>
      </c>
      <c r="AK16" s="30" t="s">
        <v>106</v>
      </c>
      <c r="AL16" s="31">
        <f t="shared" si="10"/>
        <v>63184</v>
      </c>
      <c r="AM16" s="32">
        <f t="shared" si="11"/>
        <v>3791</v>
      </c>
      <c r="AN16" s="33">
        <f t="shared" si="12"/>
        <v>3033</v>
      </c>
      <c r="AO16" s="31">
        <f t="shared" si="13"/>
        <v>1017</v>
      </c>
      <c r="AP16" s="32">
        <f t="shared" si="14"/>
        <v>61</v>
      </c>
      <c r="AQ16" s="33">
        <f t="shared" si="15"/>
        <v>49</v>
      </c>
    </row>
    <row r="17" spans="2:43" x14ac:dyDescent="0.25">
      <c r="O17" s="1" t="s">
        <v>43</v>
      </c>
      <c r="P17" s="6">
        <f t="shared" si="9"/>
        <v>55651</v>
      </c>
      <c r="Q17" s="7">
        <f>ROUNDUP(Q12*$C$25,0)</f>
        <v>5732</v>
      </c>
      <c r="R17" s="8">
        <f t="shared" si="0"/>
        <v>2783</v>
      </c>
      <c r="S17" s="6">
        <f t="shared" si="1"/>
        <v>855</v>
      </c>
      <c r="T17" s="7">
        <f>ROUNDUP(T12*$C$25,0)</f>
        <v>88</v>
      </c>
      <c r="U17" s="8">
        <f t="shared" si="2"/>
        <v>43</v>
      </c>
      <c r="V17" s="30" t="s">
        <v>43</v>
      </c>
      <c r="W17" s="31">
        <f t="shared" si="16"/>
        <v>69570</v>
      </c>
      <c r="X17" s="32">
        <f t="shared" si="22"/>
        <v>5176</v>
      </c>
      <c r="Y17" s="33">
        <f t="shared" si="18"/>
        <v>2338</v>
      </c>
      <c r="Z17" s="31">
        <f t="shared" si="21"/>
        <v>1076</v>
      </c>
      <c r="AA17" s="32">
        <f t="shared" si="23"/>
        <v>80</v>
      </c>
      <c r="AB17" s="33">
        <f t="shared" si="19"/>
        <v>37</v>
      </c>
      <c r="AC17" s="1" t="s">
        <v>43</v>
      </c>
      <c r="AD17" s="6">
        <f t="shared" si="3"/>
        <v>64008</v>
      </c>
      <c r="AE17" s="7">
        <f t="shared" si="4"/>
        <v>4898</v>
      </c>
      <c r="AF17" s="8">
        <f t="shared" si="5"/>
        <v>3062</v>
      </c>
      <c r="AG17" s="6">
        <f t="shared" si="6"/>
        <v>994</v>
      </c>
      <c r="AH17" s="7">
        <f t="shared" si="7"/>
        <v>76</v>
      </c>
      <c r="AI17" s="8">
        <f t="shared" si="8"/>
        <v>48</v>
      </c>
      <c r="AJ17" s="9">
        <v>15</v>
      </c>
      <c r="AK17" s="30" t="s">
        <v>43</v>
      </c>
      <c r="AL17" s="31">
        <f t="shared" si="10"/>
        <v>69567</v>
      </c>
      <c r="AM17" s="32">
        <f t="shared" si="11"/>
        <v>4174</v>
      </c>
      <c r="AN17" s="33">
        <f t="shared" si="12"/>
        <v>3340</v>
      </c>
      <c r="AO17" s="31">
        <f t="shared" si="13"/>
        <v>1084</v>
      </c>
      <c r="AP17" s="32">
        <f t="shared" si="14"/>
        <v>65</v>
      </c>
      <c r="AQ17" s="33">
        <f t="shared" si="15"/>
        <v>52</v>
      </c>
    </row>
    <row r="18" spans="2:43" x14ac:dyDescent="0.25">
      <c r="O18" s="1" t="s">
        <v>181</v>
      </c>
      <c r="P18" s="1">
        <f t="shared" si="9"/>
        <v>59166</v>
      </c>
      <c r="Q18" s="1">
        <f>ROUNDUP((Q22-Q17)*0.6/4+Q17,0)</f>
        <v>6094</v>
      </c>
      <c r="R18" s="1">
        <f t="shared" si="0"/>
        <v>2959</v>
      </c>
      <c r="S18" s="1">
        <f t="shared" si="1"/>
        <v>913</v>
      </c>
      <c r="T18" s="1">
        <f>ROUNDUP((T22-T17)*0.6/4+T17,0)</f>
        <v>94</v>
      </c>
      <c r="U18" s="1">
        <f t="shared" si="2"/>
        <v>46</v>
      </c>
      <c r="V18" s="30" t="s">
        <v>360</v>
      </c>
      <c r="W18" s="30">
        <f t="shared" si="16"/>
        <v>73966</v>
      </c>
      <c r="X18" s="30">
        <f t="shared" si="22"/>
        <v>5503</v>
      </c>
      <c r="Y18" s="30">
        <f t="shared" si="18"/>
        <v>2486</v>
      </c>
      <c r="Z18" s="30">
        <f t="shared" si="21"/>
        <v>1143</v>
      </c>
      <c r="AA18" s="30">
        <f t="shared" si="23"/>
        <v>85</v>
      </c>
      <c r="AB18" s="30">
        <f t="shared" si="19"/>
        <v>39</v>
      </c>
      <c r="AC18" s="1" t="s">
        <v>360</v>
      </c>
      <c r="AD18" s="1">
        <f t="shared" ref="AD18:AD32" si="24">ROUNDUP(AE18*$D$4/$B$4,0)</f>
        <v>68047</v>
      </c>
      <c r="AE18" s="1">
        <f t="shared" si="4"/>
        <v>5207</v>
      </c>
      <c r="AF18" s="1">
        <f t="shared" ref="AF18:AF32" si="25">ROUNDUP(AE18*$C$4/$B$4,0)</f>
        <v>3255</v>
      </c>
      <c r="AG18" s="1">
        <f t="shared" ref="AG18:AG32" si="26">ROUNDUP(AH18*$D$4/$B$4,0)</f>
        <v>1059</v>
      </c>
      <c r="AH18" s="1">
        <f t="shared" si="7"/>
        <v>81</v>
      </c>
      <c r="AI18" s="1">
        <f t="shared" ref="AI18:AI32" si="27">ROUNDUP(AH18*$C$4/$B$4,0)</f>
        <v>51</v>
      </c>
      <c r="AJ18" s="9">
        <v>16</v>
      </c>
      <c r="AK18" s="30" t="s">
        <v>181</v>
      </c>
      <c r="AL18" s="31">
        <f t="shared" si="10"/>
        <v>73967</v>
      </c>
      <c r="AM18" s="32">
        <f t="shared" si="11"/>
        <v>4438</v>
      </c>
      <c r="AN18" s="33">
        <f t="shared" si="12"/>
        <v>3551</v>
      </c>
      <c r="AO18" s="31">
        <f t="shared" si="13"/>
        <v>1150</v>
      </c>
      <c r="AP18" s="32">
        <f t="shared" si="14"/>
        <v>69</v>
      </c>
      <c r="AQ18" s="33">
        <f t="shared" si="15"/>
        <v>56</v>
      </c>
    </row>
    <row r="19" spans="2:43" x14ac:dyDescent="0.25">
      <c r="O19" s="1" t="s">
        <v>182</v>
      </c>
      <c r="P19" s="1">
        <f t="shared" si="9"/>
        <v>62680</v>
      </c>
      <c r="Q19" s="1">
        <f>ROUNDUP((Q22-Q17)*0.6/4+Q18,0)</f>
        <v>6456</v>
      </c>
      <c r="R19" s="1">
        <f t="shared" si="0"/>
        <v>3134</v>
      </c>
      <c r="S19" s="1">
        <f t="shared" si="1"/>
        <v>971</v>
      </c>
      <c r="T19" s="1">
        <f>ROUNDUP((T22-T17)*0.6/4+T18,0)</f>
        <v>100</v>
      </c>
      <c r="U19" s="1">
        <f t="shared" si="2"/>
        <v>49</v>
      </c>
      <c r="V19" s="30" t="s">
        <v>182</v>
      </c>
      <c r="W19" s="30">
        <f t="shared" si="16"/>
        <v>78361</v>
      </c>
      <c r="X19" s="30">
        <f t="shared" si="22"/>
        <v>5830</v>
      </c>
      <c r="Y19" s="30">
        <f t="shared" si="18"/>
        <v>2633</v>
      </c>
      <c r="Z19" s="30">
        <f t="shared" si="21"/>
        <v>1224</v>
      </c>
      <c r="AA19" s="30">
        <f t="shared" si="23"/>
        <v>91</v>
      </c>
      <c r="AB19" s="30">
        <f t="shared" si="19"/>
        <v>42</v>
      </c>
      <c r="AC19" s="1" t="s">
        <v>182</v>
      </c>
      <c r="AD19" s="1">
        <f t="shared" si="24"/>
        <v>72085</v>
      </c>
      <c r="AE19" s="1">
        <f t="shared" si="4"/>
        <v>5516</v>
      </c>
      <c r="AF19" s="1">
        <f t="shared" si="25"/>
        <v>3448</v>
      </c>
      <c r="AG19" s="1">
        <f t="shared" si="26"/>
        <v>1124</v>
      </c>
      <c r="AH19" s="1">
        <f t="shared" si="7"/>
        <v>86</v>
      </c>
      <c r="AI19" s="1">
        <f t="shared" si="27"/>
        <v>54</v>
      </c>
      <c r="AJ19" s="9">
        <v>17</v>
      </c>
      <c r="AK19" s="30" t="s">
        <v>182</v>
      </c>
      <c r="AL19" s="31">
        <f t="shared" si="10"/>
        <v>78350</v>
      </c>
      <c r="AM19" s="32">
        <f t="shared" si="11"/>
        <v>4701</v>
      </c>
      <c r="AN19" s="33">
        <f t="shared" si="12"/>
        <v>3761</v>
      </c>
      <c r="AO19" s="31">
        <f t="shared" si="13"/>
        <v>1217</v>
      </c>
      <c r="AP19" s="32">
        <f t="shared" si="14"/>
        <v>73</v>
      </c>
      <c r="AQ19" s="33">
        <f t="shared" si="15"/>
        <v>59</v>
      </c>
    </row>
    <row r="20" spans="2:43" x14ac:dyDescent="0.25">
      <c r="O20" s="1" t="s">
        <v>183</v>
      </c>
      <c r="P20" s="1">
        <f t="shared" si="9"/>
        <v>66195</v>
      </c>
      <c r="Q20" s="1">
        <f>ROUNDUP((Q22-Q17)*0.6/4+Q19,0)</f>
        <v>6818</v>
      </c>
      <c r="R20" s="1">
        <f t="shared" si="0"/>
        <v>3310</v>
      </c>
      <c r="S20" s="1">
        <f t="shared" si="1"/>
        <v>1030</v>
      </c>
      <c r="T20" s="1">
        <f>ROUNDUP((T22-T17)*0.6/4+T19,0)</f>
        <v>106</v>
      </c>
      <c r="U20" s="1">
        <f t="shared" si="2"/>
        <v>52</v>
      </c>
      <c r="V20" s="30" t="s">
        <v>183</v>
      </c>
      <c r="W20" s="30">
        <f t="shared" si="16"/>
        <v>82756</v>
      </c>
      <c r="X20" s="30">
        <f t="shared" si="22"/>
        <v>6157</v>
      </c>
      <c r="Y20" s="30">
        <f t="shared" si="18"/>
        <v>2781</v>
      </c>
      <c r="Z20" s="30">
        <f t="shared" si="21"/>
        <v>1291</v>
      </c>
      <c r="AA20" s="30">
        <f t="shared" si="23"/>
        <v>96</v>
      </c>
      <c r="AB20" s="30">
        <f t="shared" si="19"/>
        <v>44</v>
      </c>
      <c r="AC20" s="1" t="s">
        <v>183</v>
      </c>
      <c r="AD20" s="1">
        <f t="shared" si="24"/>
        <v>76136</v>
      </c>
      <c r="AE20" s="1">
        <f t="shared" si="4"/>
        <v>5826</v>
      </c>
      <c r="AF20" s="1">
        <f t="shared" si="25"/>
        <v>3642</v>
      </c>
      <c r="AG20" s="1">
        <f t="shared" si="26"/>
        <v>1190</v>
      </c>
      <c r="AH20" s="1">
        <f t="shared" si="7"/>
        <v>91</v>
      </c>
      <c r="AI20" s="1">
        <f t="shared" si="27"/>
        <v>57</v>
      </c>
      <c r="AJ20" s="9">
        <v>18</v>
      </c>
      <c r="AK20" s="30" t="s">
        <v>183</v>
      </c>
      <c r="AL20" s="31">
        <f t="shared" si="10"/>
        <v>82750</v>
      </c>
      <c r="AM20" s="32">
        <f t="shared" si="11"/>
        <v>4965</v>
      </c>
      <c r="AN20" s="33">
        <f t="shared" si="12"/>
        <v>3972</v>
      </c>
      <c r="AO20" s="31">
        <f t="shared" si="13"/>
        <v>1300</v>
      </c>
      <c r="AP20" s="32">
        <f t="shared" si="14"/>
        <v>78</v>
      </c>
      <c r="AQ20" s="33">
        <f t="shared" si="15"/>
        <v>63</v>
      </c>
    </row>
    <row r="21" spans="2:43" x14ac:dyDescent="0.25">
      <c r="O21" s="1" t="s">
        <v>184</v>
      </c>
      <c r="P21" s="1">
        <f t="shared" si="9"/>
        <v>69709</v>
      </c>
      <c r="Q21" s="1">
        <f>ROUNDUP((Q22-Q17)*0.6/4+Q20,0)</f>
        <v>7180</v>
      </c>
      <c r="R21" s="1">
        <f t="shared" si="0"/>
        <v>3486</v>
      </c>
      <c r="S21" s="1">
        <f t="shared" si="1"/>
        <v>1088</v>
      </c>
      <c r="T21" s="1">
        <f>ROUNDUP((T22-T17)*0.6/4+T20,0)</f>
        <v>112</v>
      </c>
      <c r="U21" s="1">
        <f t="shared" si="2"/>
        <v>55</v>
      </c>
      <c r="V21" s="30" t="s">
        <v>184</v>
      </c>
      <c r="W21" s="30">
        <f t="shared" si="16"/>
        <v>87138</v>
      </c>
      <c r="X21" s="30">
        <f t="shared" si="22"/>
        <v>6483</v>
      </c>
      <c r="Y21" s="30">
        <f t="shared" si="18"/>
        <v>2928</v>
      </c>
      <c r="Z21" s="30">
        <f t="shared" si="21"/>
        <v>1371</v>
      </c>
      <c r="AA21" s="30">
        <f t="shared" si="23"/>
        <v>102</v>
      </c>
      <c r="AB21" s="30">
        <f t="shared" si="19"/>
        <v>47</v>
      </c>
      <c r="AC21" s="1" t="s">
        <v>184</v>
      </c>
      <c r="AD21" s="1">
        <f t="shared" si="24"/>
        <v>80174</v>
      </c>
      <c r="AE21" s="1">
        <f t="shared" si="4"/>
        <v>6135</v>
      </c>
      <c r="AF21" s="1">
        <f t="shared" si="25"/>
        <v>3835</v>
      </c>
      <c r="AG21" s="1">
        <f t="shared" si="26"/>
        <v>1255</v>
      </c>
      <c r="AH21" s="1">
        <f t="shared" si="7"/>
        <v>96</v>
      </c>
      <c r="AI21" s="1">
        <f t="shared" si="27"/>
        <v>60</v>
      </c>
      <c r="AJ21" s="9">
        <v>19</v>
      </c>
      <c r="AK21" s="30" t="s">
        <v>184</v>
      </c>
      <c r="AL21" s="31">
        <f t="shared" si="10"/>
        <v>87150</v>
      </c>
      <c r="AM21" s="32">
        <f t="shared" si="11"/>
        <v>5229</v>
      </c>
      <c r="AN21" s="33">
        <f t="shared" si="12"/>
        <v>4184</v>
      </c>
      <c r="AO21" s="31">
        <f t="shared" si="13"/>
        <v>1367</v>
      </c>
      <c r="AP21" s="32">
        <f t="shared" si="14"/>
        <v>82</v>
      </c>
      <c r="AQ21" s="33">
        <f t="shared" si="15"/>
        <v>66</v>
      </c>
    </row>
    <row r="22" spans="2:43" x14ac:dyDescent="0.25">
      <c r="B22" t="s">
        <v>331</v>
      </c>
      <c r="C22">
        <v>1</v>
      </c>
      <c r="F22">
        <f>Q2</f>
        <v>2649</v>
      </c>
      <c r="O22" s="1" t="s">
        <v>185</v>
      </c>
      <c r="P22" s="6">
        <f t="shared" si="9"/>
        <v>79030</v>
      </c>
      <c r="Q22" s="7">
        <f>ROUNDUP(Q17*$C$26,0)</f>
        <v>8140</v>
      </c>
      <c r="R22" s="8">
        <f t="shared" si="0"/>
        <v>3952</v>
      </c>
      <c r="S22" s="6">
        <f t="shared" si="1"/>
        <v>1214</v>
      </c>
      <c r="T22" s="7">
        <f>ROUNDUP(T17*$C$26,0)</f>
        <v>125</v>
      </c>
      <c r="U22" s="8">
        <f t="shared" si="2"/>
        <v>61</v>
      </c>
      <c r="V22" s="30" t="s">
        <v>361</v>
      </c>
      <c r="W22" s="31">
        <f t="shared" si="16"/>
        <v>98791</v>
      </c>
      <c r="X22" s="32">
        <f t="shared" si="22"/>
        <v>7350</v>
      </c>
      <c r="Y22" s="33">
        <f t="shared" si="18"/>
        <v>3320</v>
      </c>
      <c r="Z22" s="31">
        <f t="shared" si="21"/>
        <v>1519</v>
      </c>
      <c r="AA22" s="32">
        <f t="shared" si="23"/>
        <v>113</v>
      </c>
      <c r="AB22" s="33">
        <f t="shared" si="19"/>
        <v>52</v>
      </c>
      <c r="AC22" s="1" t="s">
        <v>361</v>
      </c>
      <c r="AD22" s="6">
        <f t="shared" si="24"/>
        <v>90890</v>
      </c>
      <c r="AE22" s="7">
        <f t="shared" si="4"/>
        <v>6955</v>
      </c>
      <c r="AF22" s="8">
        <f t="shared" si="25"/>
        <v>4347</v>
      </c>
      <c r="AG22" s="6">
        <f t="shared" si="26"/>
        <v>1399</v>
      </c>
      <c r="AH22" s="7">
        <f t="shared" si="7"/>
        <v>107</v>
      </c>
      <c r="AI22" s="8">
        <f t="shared" si="27"/>
        <v>67</v>
      </c>
      <c r="AJ22" s="9">
        <v>20</v>
      </c>
      <c r="AK22" s="30" t="s">
        <v>185</v>
      </c>
      <c r="AL22" s="31">
        <f t="shared" si="10"/>
        <v>98800</v>
      </c>
      <c r="AM22" s="32">
        <f t="shared" si="11"/>
        <v>5928</v>
      </c>
      <c r="AN22" s="33">
        <f t="shared" si="12"/>
        <v>4743</v>
      </c>
      <c r="AO22" s="31">
        <f t="shared" si="13"/>
        <v>1534</v>
      </c>
      <c r="AP22" s="32">
        <f t="shared" si="14"/>
        <v>92</v>
      </c>
      <c r="AQ22" s="33">
        <f t="shared" si="15"/>
        <v>74</v>
      </c>
    </row>
    <row r="23" spans="2:43" x14ac:dyDescent="0.25">
      <c r="B23" t="s">
        <v>332</v>
      </c>
      <c r="C23">
        <v>1.3</v>
      </c>
      <c r="D23" t="s">
        <v>396</v>
      </c>
      <c r="E23">
        <f>Q62</f>
        <v>2386</v>
      </c>
      <c r="F23">
        <f>Q6</f>
        <v>3129</v>
      </c>
      <c r="G23" t="s">
        <v>397</v>
      </c>
      <c r="I23" t="s">
        <v>524</v>
      </c>
      <c r="J23">
        <f>Q67</f>
        <v>3881</v>
      </c>
      <c r="L23">
        <f>J23/F23</f>
        <v>1.2403323745605626</v>
      </c>
      <c r="O23" s="1" t="s">
        <v>186</v>
      </c>
      <c r="P23" s="1">
        <f t="shared" si="9"/>
        <v>82593</v>
      </c>
      <c r="Q23" s="1">
        <f>ROUNDUP((Q27-Q22)*0.6/4+Q22,0)</f>
        <v>8507</v>
      </c>
      <c r="R23" s="1">
        <f t="shared" si="0"/>
        <v>4130</v>
      </c>
      <c r="S23" s="1">
        <f t="shared" si="1"/>
        <v>1272</v>
      </c>
      <c r="T23" s="1">
        <f>ROUNDUP((T27-T22)*0.6/4+T22,0)</f>
        <v>131</v>
      </c>
      <c r="U23" s="1">
        <f t="shared" si="2"/>
        <v>64</v>
      </c>
      <c r="V23" s="30" t="s">
        <v>362</v>
      </c>
      <c r="W23" s="30">
        <f t="shared" si="16"/>
        <v>103253</v>
      </c>
      <c r="X23" s="30">
        <f t="shared" si="22"/>
        <v>7682</v>
      </c>
      <c r="Y23" s="30">
        <f t="shared" si="18"/>
        <v>3470</v>
      </c>
      <c r="Z23" s="30">
        <f t="shared" si="21"/>
        <v>1600</v>
      </c>
      <c r="AA23" s="30">
        <f t="shared" si="23"/>
        <v>119</v>
      </c>
      <c r="AB23" s="30">
        <f t="shared" si="19"/>
        <v>54</v>
      </c>
      <c r="AC23" s="1" t="s">
        <v>362</v>
      </c>
      <c r="AD23" s="1">
        <f t="shared" si="24"/>
        <v>94993</v>
      </c>
      <c r="AE23" s="1">
        <f t="shared" si="4"/>
        <v>7269</v>
      </c>
      <c r="AF23" s="1">
        <f t="shared" si="25"/>
        <v>4544</v>
      </c>
      <c r="AG23" s="1">
        <f t="shared" si="26"/>
        <v>1464</v>
      </c>
      <c r="AH23" s="1">
        <f t="shared" si="7"/>
        <v>112</v>
      </c>
      <c r="AI23" s="1">
        <f t="shared" si="27"/>
        <v>70</v>
      </c>
      <c r="AJ23" s="9">
        <v>21</v>
      </c>
      <c r="AK23" s="30" t="s">
        <v>186</v>
      </c>
      <c r="AL23" s="31">
        <f t="shared" si="10"/>
        <v>103250</v>
      </c>
      <c r="AM23" s="32">
        <f t="shared" si="11"/>
        <v>6195</v>
      </c>
      <c r="AN23" s="33">
        <f t="shared" si="12"/>
        <v>4956</v>
      </c>
      <c r="AO23" s="31">
        <f t="shared" si="13"/>
        <v>1600</v>
      </c>
      <c r="AP23" s="32">
        <f t="shared" si="14"/>
        <v>96</v>
      </c>
      <c r="AQ23" s="33">
        <f t="shared" si="15"/>
        <v>77</v>
      </c>
    </row>
    <row r="24" spans="2:43" x14ac:dyDescent="0.25">
      <c r="B24" t="s">
        <v>42</v>
      </c>
      <c r="C24">
        <v>1.28</v>
      </c>
      <c r="D24" t="s">
        <v>402</v>
      </c>
      <c r="E24">
        <f>Q65</f>
        <v>3367</v>
      </c>
      <c r="F24">
        <f>Q11</f>
        <v>4024</v>
      </c>
      <c r="G24" t="s">
        <v>398</v>
      </c>
      <c r="I24" t="s">
        <v>525</v>
      </c>
      <c r="J24">
        <f>Q72</f>
        <v>5601</v>
      </c>
      <c r="L24">
        <f t="shared" ref="L24:L27" si="28">J24/F24</f>
        <v>1.3918986083499005</v>
      </c>
      <c r="O24" s="1" t="s">
        <v>187</v>
      </c>
      <c r="P24" s="1">
        <f t="shared" si="9"/>
        <v>86156</v>
      </c>
      <c r="Q24" s="1">
        <f>ROUNDUP((Q27-Q22)*0.6/4+Q23,0)</f>
        <v>8874</v>
      </c>
      <c r="R24" s="1">
        <f t="shared" si="0"/>
        <v>4308</v>
      </c>
      <c r="S24" s="1">
        <f t="shared" si="1"/>
        <v>1331</v>
      </c>
      <c r="T24" s="1">
        <f>ROUNDUP((T27-T22)*0.6/4+T23,0)</f>
        <v>137</v>
      </c>
      <c r="U24" s="1">
        <f t="shared" si="2"/>
        <v>67</v>
      </c>
      <c r="V24" s="30" t="s">
        <v>187</v>
      </c>
      <c r="W24" s="30">
        <f t="shared" si="16"/>
        <v>107702</v>
      </c>
      <c r="X24" s="30">
        <f t="shared" si="22"/>
        <v>8013</v>
      </c>
      <c r="Y24" s="30">
        <f t="shared" si="18"/>
        <v>3619</v>
      </c>
      <c r="Z24" s="30">
        <f t="shared" si="21"/>
        <v>1667</v>
      </c>
      <c r="AA24" s="30">
        <f t="shared" si="23"/>
        <v>124</v>
      </c>
      <c r="AB24" s="30">
        <f t="shared" si="19"/>
        <v>56</v>
      </c>
      <c r="AC24" s="1" t="s">
        <v>187</v>
      </c>
      <c r="AD24" s="1">
        <f t="shared" si="24"/>
        <v>99083</v>
      </c>
      <c r="AE24" s="1">
        <f t="shared" si="4"/>
        <v>7582</v>
      </c>
      <c r="AF24" s="1">
        <f t="shared" si="25"/>
        <v>4739</v>
      </c>
      <c r="AG24" s="1">
        <f t="shared" si="26"/>
        <v>1543</v>
      </c>
      <c r="AH24" s="1">
        <f t="shared" si="7"/>
        <v>118</v>
      </c>
      <c r="AI24" s="1">
        <f t="shared" si="27"/>
        <v>74</v>
      </c>
      <c r="AJ24" s="9">
        <v>22</v>
      </c>
      <c r="AK24" s="30" t="s">
        <v>187</v>
      </c>
      <c r="AL24" s="31">
        <f t="shared" si="10"/>
        <v>107700</v>
      </c>
      <c r="AM24" s="32">
        <f t="shared" si="11"/>
        <v>6462</v>
      </c>
      <c r="AN24" s="33">
        <f t="shared" si="12"/>
        <v>5170</v>
      </c>
      <c r="AO24" s="31">
        <f t="shared" si="13"/>
        <v>1667</v>
      </c>
      <c r="AP24" s="32">
        <f t="shared" si="14"/>
        <v>100</v>
      </c>
      <c r="AQ24" s="33">
        <f t="shared" si="15"/>
        <v>80</v>
      </c>
    </row>
    <row r="25" spans="2:43" x14ac:dyDescent="0.25">
      <c r="B25" t="s">
        <v>43</v>
      </c>
      <c r="C25">
        <v>1.3</v>
      </c>
      <c r="D25" t="s">
        <v>403</v>
      </c>
      <c r="E25">
        <f>Q70</f>
        <v>5083</v>
      </c>
      <c r="F25" s="10">
        <f>Q16</f>
        <v>5205</v>
      </c>
      <c r="G25" t="s">
        <v>399</v>
      </c>
      <c r="I25" t="s">
        <v>526</v>
      </c>
      <c r="J25" s="10">
        <f>Q77</f>
        <v>7537</v>
      </c>
      <c r="L25">
        <f t="shared" si="28"/>
        <v>1.4480307396733909</v>
      </c>
      <c r="O25" s="1" t="s">
        <v>188</v>
      </c>
      <c r="P25" s="1">
        <f t="shared" si="9"/>
        <v>89719</v>
      </c>
      <c r="Q25" s="1">
        <f>ROUNDUP((Q27-Q22)*0.6/4+Q24,0)</f>
        <v>9241</v>
      </c>
      <c r="R25" s="1">
        <f t="shared" si="0"/>
        <v>4486</v>
      </c>
      <c r="S25" s="1">
        <f t="shared" si="1"/>
        <v>1389</v>
      </c>
      <c r="T25" s="1">
        <f>ROUNDUP((T27-T22)*0.6/4+T24,0)</f>
        <v>143</v>
      </c>
      <c r="U25" s="1">
        <f t="shared" si="2"/>
        <v>70</v>
      </c>
      <c r="V25" s="30" t="s">
        <v>188</v>
      </c>
      <c r="W25" s="30">
        <f t="shared" si="16"/>
        <v>112151</v>
      </c>
      <c r="X25" s="30">
        <f t="shared" si="22"/>
        <v>8344</v>
      </c>
      <c r="Y25" s="30">
        <f t="shared" si="18"/>
        <v>3769</v>
      </c>
      <c r="Z25" s="30">
        <f t="shared" si="21"/>
        <v>1748</v>
      </c>
      <c r="AA25" s="30">
        <f t="shared" si="23"/>
        <v>130</v>
      </c>
      <c r="AB25" s="30">
        <f t="shared" si="19"/>
        <v>59</v>
      </c>
      <c r="AC25" s="1" t="s">
        <v>188</v>
      </c>
      <c r="AD25" s="1">
        <f t="shared" si="24"/>
        <v>103187</v>
      </c>
      <c r="AE25" s="1">
        <f t="shared" si="4"/>
        <v>7896</v>
      </c>
      <c r="AF25" s="1">
        <f t="shared" si="25"/>
        <v>4935</v>
      </c>
      <c r="AG25" s="1">
        <f t="shared" si="26"/>
        <v>1608</v>
      </c>
      <c r="AH25" s="1">
        <f t="shared" si="7"/>
        <v>123</v>
      </c>
      <c r="AI25" s="1">
        <f t="shared" si="27"/>
        <v>77</v>
      </c>
      <c r="AJ25" s="9">
        <v>23</v>
      </c>
      <c r="AK25" s="30" t="s">
        <v>188</v>
      </c>
      <c r="AL25" s="31">
        <f t="shared" si="10"/>
        <v>112150</v>
      </c>
      <c r="AM25" s="32">
        <f t="shared" si="11"/>
        <v>6729</v>
      </c>
      <c r="AN25" s="33">
        <f t="shared" si="12"/>
        <v>5384</v>
      </c>
      <c r="AO25" s="31">
        <f t="shared" si="13"/>
        <v>1750</v>
      </c>
      <c r="AP25" s="32">
        <f t="shared" si="14"/>
        <v>105</v>
      </c>
      <c r="AQ25" s="33">
        <f t="shared" si="15"/>
        <v>84</v>
      </c>
    </row>
    <row r="26" spans="2:43" x14ac:dyDescent="0.25">
      <c r="B26" t="s">
        <v>348</v>
      </c>
      <c r="C26">
        <v>1.42</v>
      </c>
      <c r="D26" t="s">
        <v>404</v>
      </c>
      <c r="E26">
        <f>Q75</f>
        <v>6913</v>
      </c>
      <c r="F26">
        <f>Q21</f>
        <v>7180</v>
      </c>
      <c r="G26" t="s">
        <v>400</v>
      </c>
      <c r="I26" t="s">
        <v>527</v>
      </c>
      <c r="J26">
        <f>Q82</f>
        <v>10025</v>
      </c>
      <c r="L26">
        <f t="shared" si="28"/>
        <v>1.3962395543175488</v>
      </c>
      <c r="O26" s="1" t="s">
        <v>189</v>
      </c>
      <c r="P26" s="1">
        <f t="shared" si="9"/>
        <v>93282</v>
      </c>
      <c r="Q26" s="1">
        <f>ROUNDUP((Q27-Q22)*0.6/4+Q25,0)</f>
        <v>9608</v>
      </c>
      <c r="R26" s="1">
        <f t="shared" si="0"/>
        <v>4665</v>
      </c>
      <c r="S26" s="1">
        <f t="shared" si="1"/>
        <v>1447</v>
      </c>
      <c r="T26" s="1">
        <f>ROUNDUP((T27-T22)*0.6/4+T25,0)</f>
        <v>149</v>
      </c>
      <c r="U26" s="1">
        <f t="shared" si="2"/>
        <v>73</v>
      </c>
      <c r="V26" s="30" t="s">
        <v>189</v>
      </c>
      <c r="W26" s="30">
        <f t="shared" si="16"/>
        <v>116613</v>
      </c>
      <c r="X26" s="30">
        <f t="shared" si="22"/>
        <v>8676</v>
      </c>
      <c r="Y26" s="30">
        <f t="shared" si="18"/>
        <v>3919</v>
      </c>
      <c r="Z26" s="30">
        <f t="shared" si="21"/>
        <v>1815</v>
      </c>
      <c r="AA26" s="30">
        <f t="shared" si="23"/>
        <v>135</v>
      </c>
      <c r="AB26" s="30">
        <f t="shared" si="19"/>
        <v>61</v>
      </c>
      <c r="AC26" s="1" t="s">
        <v>189</v>
      </c>
      <c r="AD26" s="1">
        <f t="shared" si="24"/>
        <v>107277</v>
      </c>
      <c r="AE26" s="1">
        <f t="shared" si="4"/>
        <v>8209</v>
      </c>
      <c r="AF26" s="1">
        <f t="shared" si="25"/>
        <v>5131</v>
      </c>
      <c r="AG26" s="1">
        <f t="shared" si="26"/>
        <v>1673</v>
      </c>
      <c r="AH26" s="1">
        <f t="shared" si="7"/>
        <v>128</v>
      </c>
      <c r="AI26" s="1">
        <f t="shared" si="27"/>
        <v>80</v>
      </c>
      <c r="AJ26" s="9">
        <v>24</v>
      </c>
      <c r="AK26" s="30" t="s">
        <v>189</v>
      </c>
      <c r="AL26" s="31">
        <f t="shared" si="10"/>
        <v>116617</v>
      </c>
      <c r="AM26" s="32">
        <f t="shared" si="11"/>
        <v>6997</v>
      </c>
      <c r="AN26" s="33">
        <f t="shared" si="12"/>
        <v>5598</v>
      </c>
      <c r="AO26" s="31">
        <f t="shared" si="13"/>
        <v>1817</v>
      </c>
      <c r="AP26" s="32">
        <f t="shared" si="14"/>
        <v>109</v>
      </c>
      <c r="AQ26" s="33">
        <f t="shared" si="15"/>
        <v>88</v>
      </c>
    </row>
    <row r="27" spans="2:43" x14ac:dyDescent="0.25">
      <c r="B27" t="s">
        <v>349</v>
      </c>
      <c r="C27">
        <v>1.3</v>
      </c>
      <c r="D27" t="s">
        <v>405</v>
      </c>
      <c r="E27">
        <f>Q80</f>
        <v>9195</v>
      </c>
      <c r="F27">
        <f>Q26</f>
        <v>9608</v>
      </c>
      <c r="G27" t="s">
        <v>401</v>
      </c>
      <c r="I27" t="s">
        <v>528</v>
      </c>
      <c r="J27">
        <f>Q87</f>
        <v>13330</v>
      </c>
      <c r="L27">
        <f t="shared" si="28"/>
        <v>1.3873855120732723</v>
      </c>
      <c r="O27" s="1" t="s">
        <v>190</v>
      </c>
      <c r="P27" s="6">
        <f t="shared" si="9"/>
        <v>102738</v>
      </c>
      <c r="Q27" s="7">
        <f>ROUNDUP(Q22*$C$27,0)</f>
        <v>10582</v>
      </c>
      <c r="R27" s="8">
        <f t="shared" si="0"/>
        <v>5137</v>
      </c>
      <c r="S27" s="6">
        <f t="shared" si="1"/>
        <v>1583</v>
      </c>
      <c r="T27" s="7">
        <f>ROUNDUP(T22*$C$27,0)</f>
        <v>163</v>
      </c>
      <c r="U27" s="8">
        <f t="shared" si="2"/>
        <v>80</v>
      </c>
      <c r="V27" s="30" t="s">
        <v>363</v>
      </c>
      <c r="W27" s="31">
        <f t="shared" si="16"/>
        <v>128428</v>
      </c>
      <c r="X27" s="32">
        <f t="shared" si="22"/>
        <v>9555</v>
      </c>
      <c r="Y27" s="33">
        <f t="shared" si="18"/>
        <v>4316</v>
      </c>
      <c r="Z27" s="31">
        <f t="shared" si="21"/>
        <v>1990</v>
      </c>
      <c r="AA27" s="32">
        <f t="shared" si="23"/>
        <v>148</v>
      </c>
      <c r="AB27" s="33">
        <f t="shared" si="19"/>
        <v>67</v>
      </c>
      <c r="AC27" s="1" t="s">
        <v>363</v>
      </c>
      <c r="AD27" s="6">
        <f t="shared" si="24"/>
        <v>118150</v>
      </c>
      <c r="AE27" s="7">
        <f t="shared" si="4"/>
        <v>9041</v>
      </c>
      <c r="AF27" s="8">
        <f t="shared" si="25"/>
        <v>5651</v>
      </c>
      <c r="AG27" s="6">
        <f t="shared" si="26"/>
        <v>1830</v>
      </c>
      <c r="AH27" s="7">
        <f t="shared" si="7"/>
        <v>140</v>
      </c>
      <c r="AI27" s="8">
        <f t="shared" si="27"/>
        <v>88</v>
      </c>
      <c r="AJ27" s="9">
        <v>25</v>
      </c>
      <c r="AK27" s="30" t="s">
        <v>190</v>
      </c>
      <c r="AL27" s="31">
        <f t="shared" si="10"/>
        <v>128434</v>
      </c>
      <c r="AM27" s="32">
        <f t="shared" si="11"/>
        <v>7706</v>
      </c>
      <c r="AN27" s="33">
        <f t="shared" si="12"/>
        <v>6165</v>
      </c>
      <c r="AO27" s="31">
        <f t="shared" si="13"/>
        <v>1984</v>
      </c>
      <c r="AP27" s="32">
        <f t="shared" si="14"/>
        <v>119</v>
      </c>
      <c r="AQ27" s="33">
        <f t="shared" si="15"/>
        <v>96</v>
      </c>
    </row>
    <row r="28" spans="2:43" x14ac:dyDescent="0.25">
      <c r="B28" t="s">
        <v>389</v>
      </c>
      <c r="C28">
        <v>1.4249999999999998</v>
      </c>
      <c r="F28">
        <f>Q31</f>
        <v>13282</v>
      </c>
      <c r="O28" s="1" t="s">
        <v>191</v>
      </c>
      <c r="P28" s="1">
        <f t="shared" si="9"/>
        <v>109292</v>
      </c>
      <c r="Q28" s="1">
        <f>ROUNDUP((Q32-Q27)*0.6/4+Q27,0)</f>
        <v>11257</v>
      </c>
      <c r="R28" s="1">
        <f t="shared" si="0"/>
        <v>5465</v>
      </c>
      <c r="S28" s="1">
        <f t="shared" si="1"/>
        <v>1690</v>
      </c>
      <c r="T28" s="1">
        <f>ROUNDUP((T32-T27)*0.6/4+T27,0)</f>
        <v>174</v>
      </c>
      <c r="U28" s="1">
        <f t="shared" si="2"/>
        <v>85</v>
      </c>
      <c r="V28" s="30" t="s">
        <v>364</v>
      </c>
      <c r="W28" s="30">
        <f t="shared" si="16"/>
        <v>136627</v>
      </c>
      <c r="X28" s="30">
        <f t="shared" si="22"/>
        <v>10165</v>
      </c>
      <c r="Y28" s="30">
        <f t="shared" si="18"/>
        <v>4591</v>
      </c>
      <c r="Z28" s="30">
        <f t="shared" si="21"/>
        <v>2124</v>
      </c>
      <c r="AA28" s="30">
        <f t="shared" si="23"/>
        <v>158</v>
      </c>
      <c r="AB28" s="30">
        <f t="shared" si="19"/>
        <v>72</v>
      </c>
      <c r="AC28" s="1" t="s">
        <v>364</v>
      </c>
      <c r="AD28" s="1">
        <f t="shared" si="24"/>
        <v>125690</v>
      </c>
      <c r="AE28" s="1">
        <f t="shared" si="4"/>
        <v>9618</v>
      </c>
      <c r="AF28" s="1">
        <f t="shared" si="25"/>
        <v>6012</v>
      </c>
      <c r="AG28" s="1">
        <f t="shared" si="26"/>
        <v>1948</v>
      </c>
      <c r="AH28" s="1">
        <f t="shared" si="7"/>
        <v>149</v>
      </c>
      <c r="AI28" s="1">
        <f t="shared" si="27"/>
        <v>94</v>
      </c>
      <c r="AJ28" s="9">
        <v>26</v>
      </c>
      <c r="AK28" s="30" t="s">
        <v>191</v>
      </c>
      <c r="AL28" s="31">
        <f t="shared" si="10"/>
        <v>136617</v>
      </c>
      <c r="AM28" s="32">
        <f t="shared" si="11"/>
        <v>8197</v>
      </c>
      <c r="AN28" s="33">
        <f t="shared" si="12"/>
        <v>6558</v>
      </c>
      <c r="AO28" s="31">
        <f t="shared" si="13"/>
        <v>2117</v>
      </c>
      <c r="AP28" s="32">
        <f t="shared" si="14"/>
        <v>127</v>
      </c>
      <c r="AQ28" s="33">
        <f t="shared" si="15"/>
        <v>102</v>
      </c>
    </row>
    <row r="29" spans="2:43" x14ac:dyDescent="0.25">
      <c r="B29" t="s">
        <v>436</v>
      </c>
      <c r="C29">
        <v>1.4</v>
      </c>
      <c r="O29" s="1" t="s">
        <v>192</v>
      </c>
      <c r="P29" s="1">
        <f t="shared" si="9"/>
        <v>115845</v>
      </c>
      <c r="Q29" s="1">
        <f>ROUNDUP((Q32-Q27)*0.6/4+Q28,0)</f>
        <v>11932</v>
      </c>
      <c r="R29" s="1">
        <f t="shared" si="0"/>
        <v>5793</v>
      </c>
      <c r="S29" s="1">
        <f t="shared" si="1"/>
        <v>1797</v>
      </c>
      <c r="T29" s="1">
        <f>ROUNDUP((T32-T27)*0.6/4+T28,0)</f>
        <v>185</v>
      </c>
      <c r="U29" s="1">
        <f t="shared" si="2"/>
        <v>90</v>
      </c>
      <c r="V29" s="30" t="s">
        <v>192</v>
      </c>
      <c r="W29" s="30">
        <f t="shared" si="16"/>
        <v>144812</v>
      </c>
      <c r="X29" s="30">
        <f t="shared" si="22"/>
        <v>10774</v>
      </c>
      <c r="Y29" s="30">
        <f t="shared" si="18"/>
        <v>4866</v>
      </c>
      <c r="Z29" s="30">
        <f t="shared" si="21"/>
        <v>2259</v>
      </c>
      <c r="AA29" s="30">
        <f t="shared" si="23"/>
        <v>168</v>
      </c>
      <c r="AB29" s="30">
        <f t="shared" si="19"/>
        <v>76</v>
      </c>
      <c r="AC29" s="1" t="s">
        <v>192</v>
      </c>
      <c r="AD29" s="1">
        <f t="shared" si="24"/>
        <v>133231</v>
      </c>
      <c r="AE29" s="1">
        <f t="shared" si="4"/>
        <v>10195</v>
      </c>
      <c r="AF29" s="1">
        <f t="shared" si="25"/>
        <v>6372</v>
      </c>
      <c r="AG29" s="1">
        <f t="shared" si="26"/>
        <v>2078</v>
      </c>
      <c r="AH29" s="1">
        <f t="shared" si="7"/>
        <v>159</v>
      </c>
      <c r="AI29" s="1">
        <f t="shared" si="27"/>
        <v>100</v>
      </c>
      <c r="AJ29" s="9">
        <v>27</v>
      </c>
      <c r="AK29" s="30" t="s">
        <v>192</v>
      </c>
      <c r="AL29" s="31">
        <f t="shared" si="10"/>
        <v>144817</v>
      </c>
      <c r="AM29" s="32">
        <f t="shared" si="11"/>
        <v>8689</v>
      </c>
      <c r="AN29" s="33">
        <f t="shared" si="12"/>
        <v>6952</v>
      </c>
      <c r="AO29" s="31">
        <f t="shared" si="13"/>
        <v>2250</v>
      </c>
      <c r="AP29" s="32">
        <f t="shared" si="14"/>
        <v>135</v>
      </c>
      <c r="AQ29" s="33">
        <f t="shared" si="15"/>
        <v>108</v>
      </c>
    </row>
    <row r="30" spans="2:43" x14ac:dyDescent="0.25">
      <c r="B30" t="s">
        <v>437</v>
      </c>
      <c r="C30">
        <v>1.4</v>
      </c>
      <c r="E30">
        <f>C26*0.95</f>
        <v>1.349</v>
      </c>
      <c r="O30" s="1" t="s">
        <v>193</v>
      </c>
      <c r="P30" s="1">
        <f t="shared" si="9"/>
        <v>122399</v>
      </c>
      <c r="Q30" s="1">
        <f>ROUNDUP((Q32-Q27)*0.6/4+Q29,0)</f>
        <v>12607</v>
      </c>
      <c r="R30" s="1">
        <f t="shared" si="0"/>
        <v>6120</v>
      </c>
      <c r="S30" s="1">
        <f t="shared" si="1"/>
        <v>1903</v>
      </c>
      <c r="T30" s="1">
        <f>ROUNDUP((T32-T27)*0.6/4+T29,0)</f>
        <v>196</v>
      </c>
      <c r="U30" s="1">
        <f t="shared" si="2"/>
        <v>96</v>
      </c>
      <c r="V30" s="30" t="s">
        <v>193</v>
      </c>
      <c r="W30" s="30">
        <f t="shared" si="16"/>
        <v>153011</v>
      </c>
      <c r="X30" s="30">
        <f t="shared" si="22"/>
        <v>11384</v>
      </c>
      <c r="Y30" s="30">
        <f t="shared" si="18"/>
        <v>5142</v>
      </c>
      <c r="Z30" s="30">
        <f t="shared" si="21"/>
        <v>2380</v>
      </c>
      <c r="AA30" s="30">
        <f t="shared" si="23"/>
        <v>177</v>
      </c>
      <c r="AB30" s="30">
        <f t="shared" si="19"/>
        <v>80</v>
      </c>
      <c r="AC30" s="1" t="s">
        <v>193</v>
      </c>
      <c r="AD30" s="1">
        <f t="shared" si="24"/>
        <v>140771</v>
      </c>
      <c r="AE30" s="1">
        <f t="shared" si="4"/>
        <v>10772</v>
      </c>
      <c r="AF30" s="1">
        <f t="shared" si="25"/>
        <v>6733</v>
      </c>
      <c r="AG30" s="1">
        <f t="shared" si="26"/>
        <v>2196</v>
      </c>
      <c r="AH30" s="1">
        <f t="shared" si="7"/>
        <v>168</v>
      </c>
      <c r="AI30" s="1">
        <f t="shared" si="27"/>
        <v>105</v>
      </c>
      <c r="AJ30" s="9">
        <v>28</v>
      </c>
      <c r="AK30" s="30" t="s">
        <v>193</v>
      </c>
      <c r="AL30" s="31">
        <f t="shared" si="10"/>
        <v>153000</v>
      </c>
      <c r="AM30" s="32">
        <f t="shared" si="11"/>
        <v>9180</v>
      </c>
      <c r="AN30" s="33">
        <f t="shared" si="12"/>
        <v>7344</v>
      </c>
      <c r="AO30" s="31">
        <f t="shared" si="13"/>
        <v>2384</v>
      </c>
      <c r="AP30" s="32">
        <f t="shared" si="14"/>
        <v>143</v>
      </c>
      <c r="AQ30" s="33">
        <f t="shared" si="15"/>
        <v>115</v>
      </c>
    </row>
    <row r="31" spans="2:43" x14ac:dyDescent="0.25">
      <c r="B31" t="s">
        <v>438</v>
      </c>
      <c r="C31">
        <v>1.36</v>
      </c>
      <c r="E31">
        <f>C27*0.95</f>
        <v>1.2349999999999999</v>
      </c>
      <c r="H31" t="s">
        <v>534</v>
      </c>
      <c r="I31" t="s">
        <v>536</v>
      </c>
      <c r="J31">
        <v>0.8</v>
      </c>
      <c r="O31" s="1" t="s">
        <v>194</v>
      </c>
      <c r="P31" s="1">
        <f t="shared" si="9"/>
        <v>128952</v>
      </c>
      <c r="Q31" s="1">
        <f>ROUNDUP((Q32-Q27)*0.6/4+Q30,0)</f>
        <v>13282</v>
      </c>
      <c r="R31" s="1">
        <f t="shared" si="0"/>
        <v>6448</v>
      </c>
      <c r="S31" s="1">
        <f t="shared" si="1"/>
        <v>2010</v>
      </c>
      <c r="T31" s="1">
        <f>ROUNDUP((T32-T27)*0.6/4+T30,0)</f>
        <v>207</v>
      </c>
      <c r="U31" s="1">
        <f t="shared" si="2"/>
        <v>101</v>
      </c>
      <c r="V31" s="30" t="s">
        <v>194</v>
      </c>
      <c r="W31" s="30">
        <f t="shared" si="16"/>
        <v>161197</v>
      </c>
      <c r="X31" s="30">
        <f t="shared" si="22"/>
        <v>11993</v>
      </c>
      <c r="Y31" s="30">
        <f t="shared" si="18"/>
        <v>5417</v>
      </c>
      <c r="Z31" s="30">
        <f t="shared" si="21"/>
        <v>2514</v>
      </c>
      <c r="AA31" s="30">
        <f t="shared" si="23"/>
        <v>187</v>
      </c>
      <c r="AB31" s="30">
        <f t="shared" si="19"/>
        <v>85</v>
      </c>
      <c r="AC31" s="1" t="s">
        <v>194</v>
      </c>
      <c r="AD31" s="1">
        <f t="shared" si="24"/>
        <v>148298</v>
      </c>
      <c r="AE31" s="1">
        <f t="shared" si="4"/>
        <v>11348</v>
      </c>
      <c r="AF31" s="1">
        <f t="shared" si="25"/>
        <v>7093</v>
      </c>
      <c r="AG31" s="1">
        <f t="shared" si="26"/>
        <v>2314</v>
      </c>
      <c r="AH31" s="1">
        <f t="shared" si="7"/>
        <v>177</v>
      </c>
      <c r="AI31" s="1">
        <f t="shared" si="27"/>
        <v>111</v>
      </c>
      <c r="AJ31" s="9">
        <v>29</v>
      </c>
      <c r="AK31" s="30" t="s">
        <v>194</v>
      </c>
      <c r="AL31" s="31">
        <f t="shared" si="10"/>
        <v>161200</v>
      </c>
      <c r="AM31" s="32">
        <f t="shared" si="11"/>
        <v>9672</v>
      </c>
      <c r="AN31" s="33">
        <f t="shared" si="12"/>
        <v>7738</v>
      </c>
      <c r="AO31" s="31">
        <f t="shared" si="13"/>
        <v>2517</v>
      </c>
      <c r="AP31" s="32">
        <f t="shared" si="14"/>
        <v>151</v>
      </c>
      <c r="AQ31" s="33">
        <f t="shared" si="15"/>
        <v>121</v>
      </c>
    </row>
    <row r="32" spans="2:43" x14ac:dyDescent="0.25">
      <c r="B32" t="s">
        <v>439</v>
      </c>
      <c r="C32">
        <v>1.34</v>
      </c>
      <c r="E32">
        <f>C28*0.95</f>
        <v>1.3537499999999998</v>
      </c>
      <c r="I32" t="s">
        <v>529</v>
      </c>
      <c r="J32">
        <v>0.9</v>
      </c>
      <c r="K32">
        <v>1</v>
      </c>
      <c r="L32">
        <v>0.96</v>
      </c>
      <c r="M32">
        <f>J33/J32</f>
        <v>1.2222222222222223</v>
      </c>
      <c r="O32" s="1" t="s">
        <v>474</v>
      </c>
      <c r="P32" s="6">
        <f t="shared" si="9"/>
        <v>146408</v>
      </c>
      <c r="Q32" s="7">
        <f>ROUNDUP(Q27*$C$28,0)</f>
        <v>15080</v>
      </c>
      <c r="R32" s="8">
        <f t="shared" si="0"/>
        <v>7321</v>
      </c>
      <c r="S32" s="6">
        <f t="shared" si="1"/>
        <v>2263</v>
      </c>
      <c r="T32" s="7">
        <f>ROUNDUP(T27*$C$28,0)</f>
        <v>233</v>
      </c>
      <c r="U32" s="8">
        <f t="shared" si="2"/>
        <v>114</v>
      </c>
      <c r="V32" s="30" t="s">
        <v>474</v>
      </c>
      <c r="W32" s="31">
        <f t="shared" si="16"/>
        <v>183011</v>
      </c>
      <c r="X32" s="32">
        <f t="shared" si="22"/>
        <v>13616</v>
      </c>
      <c r="Y32" s="33">
        <f t="shared" si="18"/>
        <v>6150</v>
      </c>
      <c r="Z32" s="31">
        <f t="shared" si="21"/>
        <v>2837</v>
      </c>
      <c r="AA32" s="32">
        <f t="shared" si="23"/>
        <v>211</v>
      </c>
      <c r="AB32" s="33">
        <f t="shared" si="19"/>
        <v>96</v>
      </c>
      <c r="AC32" s="1" t="s">
        <v>474</v>
      </c>
      <c r="AD32" s="6">
        <f t="shared" si="24"/>
        <v>168371</v>
      </c>
      <c r="AE32" s="7">
        <f t="shared" si="4"/>
        <v>12884</v>
      </c>
      <c r="AF32" s="8">
        <f t="shared" si="25"/>
        <v>8053</v>
      </c>
      <c r="AG32" s="6">
        <f t="shared" si="26"/>
        <v>2614</v>
      </c>
      <c r="AH32" s="7">
        <f t="shared" si="7"/>
        <v>200</v>
      </c>
      <c r="AI32" s="8">
        <f t="shared" si="27"/>
        <v>125</v>
      </c>
      <c r="AJ32" s="9">
        <v>30</v>
      </c>
      <c r="AK32" s="30" t="s">
        <v>195</v>
      </c>
      <c r="AL32" s="31">
        <f t="shared" si="10"/>
        <v>183017</v>
      </c>
      <c r="AM32" s="32">
        <f t="shared" si="11"/>
        <v>10981</v>
      </c>
      <c r="AN32" s="33">
        <f t="shared" si="12"/>
        <v>8785</v>
      </c>
      <c r="AO32" s="31">
        <f t="shared" si="13"/>
        <v>2834</v>
      </c>
      <c r="AP32" s="32">
        <f t="shared" si="14"/>
        <v>170</v>
      </c>
      <c r="AQ32" s="33">
        <f t="shared" si="15"/>
        <v>136</v>
      </c>
    </row>
    <row r="33" spans="2:43" x14ac:dyDescent="0.25">
      <c r="B33" t="s">
        <v>435</v>
      </c>
      <c r="C33">
        <v>1</v>
      </c>
      <c r="E33" s="10">
        <f>G33*C33</f>
        <v>1</v>
      </c>
      <c r="G33">
        <v>1</v>
      </c>
      <c r="I33" t="s">
        <v>530</v>
      </c>
      <c r="J33">
        <v>1.1000000000000001</v>
      </c>
      <c r="K33">
        <v>1.1000000000000001</v>
      </c>
      <c r="L33">
        <v>1.02</v>
      </c>
      <c r="O33" s="1" t="s">
        <v>475</v>
      </c>
      <c r="P33" s="1">
        <f t="shared" si="9"/>
        <v>155195</v>
      </c>
      <c r="Q33" s="1">
        <f>ROUNDUP((Q37-Q32)*0.6/4+Q32,0)</f>
        <v>15985</v>
      </c>
      <c r="R33" s="1">
        <f t="shared" si="0"/>
        <v>7760</v>
      </c>
      <c r="S33" s="1">
        <f t="shared" si="1"/>
        <v>2408</v>
      </c>
      <c r="T33" s="1">
        <f>ROUNDUP((T37-T32)*0.6/4+T32,0)</f>
        <v>248</v>
      </c>
      <c r="U33" s="1">
        <f t="shared" si="2"/>
        <v>121</v>
      </c>
      <c r="V33" s="30" t="s">
        <v>475</v>
      </c>
      <c r="W33" s="30">
        <f t="shared" si="16"/>
        <v>194006</v>
      </c>
      <c r="X33" s="30">
        <f t="shared" si="22"/>
        <v>14434</v>
      </c>
      <c r="Y33" s="30">
        <f t="shared" si="18"/>
        <v>6519</v>
      </c>
      <c r="Z33" s="30">
        <f t="shared" si="21"/>
        <v>3011</v>
      </c>
      <c r="AA33" s="30">
        <f t="shared" si="23"/>
        <v>224</v>
      </c>
      <c r="AB33" s="30">
        <f t="shared" si="19"/>
        <v>102</v>
      </c>
      <c r="AC33" s="1" t="s">
        <v>475</v>
      </c>
      <c r="AD33" s="1">
        <f t="shared" ref="AD33:AD52" si="29">ROUNDUP(AE33*$D$4/$B$4,0)</f>
        <v>178486</v>
      </c>
      <c r="AE33" s="1">
        <f t="shared" ref="AE33:AE52" si="30">ROUNDUP(Q33/$B$2*$B$4,0)</f>
        <v>13658</v>
      </c>
      <c r="AF33" s="1">
        <f t="shared" ref="AF33:AF52" si="31">ROUNDUP(AE33*$C$4/$B$4,0)</f>
        <v>8537</v>
      </c>
      <c r="AG33" s="1">
        <f t="shared" ref="AG33:AG52" si="32">ROUNDUP(AH33*$D$4/$B$4,0)</f>
        <v>2771</v>
      </c>
      <c r="AH33" s="1">
        <f t="shared" ref="AH33:AH52" si="33">ROUNDUP(T33/$B$2*$B$4,0)</f>
        <v>212</v>
      </c>
      <c r="AI33" s="1">
        <f t="shared" ref="AI33:AI52" si="34">ROUNDUP(AH33*$C$4/$B$4,0)</f>
        <v>133</v>
      </c>
      <c r="AJ33" s="9">
        <v>31</v>
      </c>
      <c r="AK33" s="30" t="s">
        <v>475</v>
      </c>
      <c r="AL33" s="31">
        <f t="shared" si="10"/>
        <v>194000</v>
      </c>
      <c r="AM33" s="32">
        <f t="shared" si="11"/>
        <v>11640</v>
      </c>
      <c r="AN33" s="33">
        <f t="shared" si="12"/>
        <v>9312</v>
      </c>
      <c r="AO33" s="31">
        <f t="shared" si="13"/>
        <v>3017</v>
      </c>
      <c r="AP33" s="32">
        <f t="shared" si="14"/>
        <v>181</v>
      </c>
      <c r="AQ33" s="33">
        <f t="shared" si="15"/>
        <v>145</v>
      </c>
    </row>
    <row r="34" spans="2:43" x14ac:dyDescent="0.25">
      <c r="B34" t="s">
        <v>334</v>
      </c>
      <c r="C34">
        <v>1.9</v>
      </c>
      <c r="E34" s="10">
        <f>G34*PRODUCT(C$33:C34)</f>
        <v>1.9379999999999999</v>
      </c>
      <c r="G34">
        <v>1.02</v>
      </c>
      <c r="I34" t="s">
        <v>531</v>
      </c>
      <c r="J34">
        <v>1.1499999999999999</v>
      </c>
      <c r="O34" s="1" t="s">
        <v>460</v>
      </c>
      <c r="P34" s="1">
        <f t="shared" si="9"/>
        <v>163981</v>
      </c>
      <c r="Q34" s="1">
        <f>ROUNDUP((Q37-Q32)*0.6/4+Q33,0)</f>
        <v>16890</v>
      </c>
      <c r="R34" s="1">
        <f t="shared" si="0"/>
        <v>8200</v>
      </c>
      <c r="S34" s="1">
        <f t="shared" si="1"/>
        <v>2554</v>
      </c>
      <c r="T34" s="1">
        <f>ROUNDUP((T37-T32)*0.6/4+T33,0)</f>
        <v>263</v>
      </c>
      <c r="U34" s="1">
        <f t="shared" si="2"/>
        <v>128</v>
      </c>
      <c r="V34" s="30" t="s">
        <v>460</v>
      </c>
      <c r="W34" s="30">
        <f t="shared" si="16"/>
        <v>204987</v>
      </c>
      <c r="X34" s="30">
        <f t="shared" si="22"/>
        <v>15251</v>
      </c>
      <c r="Y34" s="30">
        <f t="shared" si="18"/>
        <v>6888</v>
      </c>
      <c r="Z34" s="30">
        <f t="shared" si="21"/>
        <v>3199</v>
      </c>
      <c r="AA34" s="30">
        <f t="shared" si="23"/>
        <v>238</v>
      </c>
      <c r="AB34" s="30">
        <f t="shared" si="19"/>
        <v>108</v>
      </c>
      <c r="AC34" s="1" t="s">
        <v>460</v>
      </c>
      <c r="AD34" s="1">
        <f t="shared" si="29"/>
        <v>188587</v>
      </c>
      <c r="AE34" s="1">
        <f t="shared" si="30"/>
        <v>14431</v>
      </c>
      <c r="AF34" s="1">
        <f t="shared" si="31"/>
        <v>9020</v>
      </c>
      <c r="AG34" s="1">
        <f t="shared" si="32"/>
        <v>2941</v>
      </c>
      <c r="AH34" s="1">
        <f t="shared" si="33"/>
        <v>225</v>
      </c>
      <c r="AI34" s="1">
        <f t="shared" si="34"/>
        <v>141</v>
      </c>
      <c r="AJ34" s="9">
        <v>32</v>
      </c>
      <c r="AK34" s="30" t="s">
        <v>460</v>
      </c>
      <c r="AL34" s="31">
        <f t="shared" si="10"/>
        <v>204984</v>
      </c>
      <c r="AM34" s="32">
        <f t="shared" si="11"/>
        <v>12299</v>
      </c>
      <c r="AN34" s="33">
        <f t="shared" si="12"/>
        <v>9840</v>
      </c>
      <c r="AO34" s="31">
        <f t="shared" si="13"/>
        <v>3200</v>
      </c>
      <c r="AP34" s="32">
        <f t="shared" si="14"/>
        <v>192</v>
      </c>
      <c r="AQ34" s="33">
        <f t="shared" si="15"/>
        <v>154</v>
      </c>
    </row>
    <row r="35" spans="2:43" x14ac:dyDescent="0.25">
      <c r="B35" t="s">
        <v>335</v>
      </c>
      <c r="C35">
        <v>1.7</v>
      </c>
      <c r="E35" s="10">
        <f>G35*PRODUCT(C$33:C35)</f>
        <v>3.2623000000000002</v>
      </c>
      <c r="G35">
        <v>1.01</v>
      </c>
      <c r="I35" t="s">
        <v>532</v>
      </c>
      <c r="J35">
        <v>1.1499999999999999</v>
      </c>
      <c r="O35" s="1" t="s">
        <v>461</v>
      </c>
      <c r="P35" s="1">
        <f t="shared" si="9"/>
        <v>172767</v>
      </c>
      <c r="Q35" s="1">
        <f>ROUNDUP((Q37-Q32)*0.6/4+Q34,0)</f>
        <v>17795</v>
      </c>
      <c r="R35" s="1">
        <f t="shared" si="0"/>
        <v>8639</v>
      </c>
      <c r="S35" s="1">
        <f t="shared" si="1"/>
        <v>2700</v>
      </c>
      <c r="T35" s="1">
        <f>ROUNDUP((T37-T32)*0.6/4+T34,0)</f>
        <v>278</v>
      </c>
      <c r="U35" s="1">
        <f t="shared" si="2"/>
        <v>135</v>
      </c>
      <c r="V35" s="30" t="s">
        <v>461</v>
      </c>
      <c r="W35" s="30">
        <f t="shared" si="16"/>
        <v>215968</v>
      </c>
      <c r="X35" s="30">
        <f t="shared" si="22"/>
        <v>16068</v>
      </c>
      <c r="Y35" s="30">
        <f t="shared" si="18"/>
        <v>7257</v>
      </c>
      <c r="Z35" s="30">
        <f t="shared" si="21"/>
        <v>3388</v>
      </c>
      <c r="AA35" s="30">
        <f t="shared" si="23"/>
        <v>252</v>
      </c>
      <c r="AB35" s="30">
        <f t="shared" si="19"/>
        <v>114</v>
      </c>
      <c r="AC35" s="1" t="s">
        <v>461</v>
      </c>
      <c r="AD35" s="1">
        <f t="shared" si="29"/>
        <v>198689</v>
      </c>
      <c r="AE35" s="1">
        <f t="shared" si="30"/>
        <v>15204</v>
      </c>
      <c r="AF35" s="1">
        <f t="shared" si="31"/>
        <v>9503</v>
      </c>
      <c r="AG35" s="1">
        <f t="shared" si="32"/>
        <v>3111</v>
      </c>
      <c r="AH35" s="1">
        <f t="shared" si="33"/>
        <v>238</v>
      </c>
      <c r="AI35" s="1">
        <f t="shared" si="34"/>
        <v>149</v>
      </c>
      <c r="AJ35" s="9">
        <v>33</v>
      </c>
      <c r="AK35" s="30" t="s">
        <v>461</v>
      </c>
      <c r="AL35" s="31">
        <f t="shared" si="10"/>
        <v>215967</v>
      </c>
      <c r="AM35" s="32">
        <f t="shared" si="11"/>
        <v>12958</v>
      </c>
      <c r="AN35" s="33">
        <f t="shared" si="12"/>
        <v>10367</v>
      </c>
      <c r="AO35" s="31">
        <f t="shared" si="13"/>
        <v>3384</v>
      </c>
      <c r="AP35" s="32">
        <f t="shared" si="14"/>
        <v>203</v>
      </c>
      <c r="AQ35" s="33">
        <f t="shared" si="15"/>
        <v>163</v>
      </c>
    </row>
    <row r="36" spans="2:43" x14ac:dyDescent="0.25">
      <c r="B36" t="s">
        <v>336</v>
      </c>
      <c r="C36">
        <v>1.6</v>
      </c>
      <c r="E36" s="10">
        <f>G36*PRODUCT(C$33:C36)</f>
        <v>5.2196800000000003</v>
      </c>
      <c r="G36">
        <v>1.01</v>
      </c>
      <c r="I36" t="s">
        <v>533</v>
      </c>
      <c r="J36">
        <v>1.2</v>
      </c>
      <c r="O36" s="1" t="s">
        <v>462</v>
      </c>
      <c r="P36" s="1">
        <f t="shared" si="9"/>
        <v>181554</v>
      </c>
      <c r="Q36" s="1">
        <f>ROUNDUP((Q37-Q32)*0.6/4+Q35,0)</f>
        <v>18700</v>
      </c>
      <c r="R36" s="1">
        <f t="shared" si="0"/>
        <v>9078</v>
      </c>
      <c r="S36" s="1">
        <f t="shared" si="1"/>
        <v>2845</v>
      </c>
      <c r="T36" s="1">
        <f>ROUNDUP((T37-T32)*0.6/4+T35,0)</f>
        <v>293</v>
      </c>
      <c r="U36" s="1">
        <f t="shared" si="2"/>
        <v>143</v>
      </c>
      <c r="V36" s="30" t="s">
        <v>462</v>
      </c>
      <c r="W36" s="30">
        <f t="shared" si="16"/>
        <v>226949</v>
      </c>
      <c r="X36" s="30">
        <f t="shared" si="22"/>
        <v>16885</v>
      </c>
      <c r="Y36" s="30">
        <f t="shared" si="18"/>
        <v>7626</v>
      </c>
      <c r="Z36" s="30">
        <f t="shared" si="21"/>
        <v>3562</v>
      </c>
      <c r="AA36" s="30">
        <f t="shared" si="23"/>
        <v>265</v>
      </c>
      <c r="AB36" s="30">
        <f t="shared" si="19"/>
        <v>120</v>
      </c>
      <c r="AC36" s="1" t="s">
        <v>462</v>
      </c>
      <c r="AD36" s="1">
        <f t="shared" si="29"/>
        <v>208791</v>
      </c>
      <c r="AE36" s="1">
        <f t="shared" si="30"/>
        <v>15977</v>
      </c>
      <c r="AF36" s="1">
        <f t="shared" si="31"/>
        <v>9986</v>
      </c>
      <c r="AG36" s="1">
        <f t="shared" si="32"/>
        <v>3281</v>
      </c>
      <c r="AH36" s="1">
        <f t="shared" si="33"/>
        <v>251</v>
      </c>
      <c r="AI36" s="1">
        <f t="shared" si="34"/>
        <v>157</v>
      </c>
      <c r="AJ36" s="9">
        <v>34</v>
      </c>
      <c r="AK36" s="30" t="s">
        <v>462</v>
      </c>
      <c r="AL36" s="31">
        <f t="shared" si="10"/>
        <v>226950</v>
      </c>
      <c r="AM36" s="32">
        <f t="shared" si="11"/>
        <v>13617</v>
      </c>
      <c r="AN36" s="33">
        <f t="shared" si="12"/>
        <v>10894</v>
      </c>
      <c r="AO36" s="31">
        <f t="shared" si="13"/>
        <v>3567</v>
      </c>
      <c r="AP36" s="32">
        <f t="shared" si="14"/>
        <v>214</v>
      </c>
      <c r="AQ36" s="33">
        <f t="shared" si="15"/>
        <v>172</v>
      </c>
    </row>
    <row r="37" spans="2:43" x14ac:dyDescent="0.25">
      <c r="B37" t="s">
        <v>350</v>
      </c>
      <c r="C37">
        <v>1.3774999999999999</v>
      </c>
      <c r="E37" s="10">
        <f>G37*PRODUCT(C$33:C37)</f>
        <v>6.9053523999999999</v>
      </c>
      <c r="G37">
        <v>0.97</v>
      </c>
      <c r="H37" t="s">
        <v>535</v>
      </c>
      <c r="I37" t="s">
        <v>536</v>
      </c>
      <c r="J37">
        <f>1/1.1</f>
        <v>0.90909090909090906</v>
      </c>
      <c r="O37" s="1" t="s">
        <v>476</v>
      </c>
      <c r="P37" s="6">
        <f t="shared" si="9"/>
        <v>204971</v>
      </c>
      <c r="Q37" s="7">
        <f>ROUNDUP(Q32*$C$29,0)</f>
        <v>21112</v>
      </c>
      <c r="R37" s="8">
        <f t="shared" si="0"/>
        <v>10249</v>
      </c>
      <c r="S37" s="6">
        <f t="shared" si="1"/>
        <v>3175</v>
      </c>
      <c r="T37" s="7">
        <f>ROUNDUP(T32*$C$29,0)</f>
        <v>327</v>
      </c>
      <c r="U37" s="8">
        <f t="shared" si="2"/>
        <v>159</v>
      </c>
      <c r="V37" s="30" t="s">
        <v>476</v>
      </c>
      <c r="W37" s="31">
        <f t="shared" si="16"/>
        <v>256224</v>
      </c>
      <c r="X37" s="32">
        <f t="shared" si="22"/>
        <v>19063</v>
      </c>
      <c r="Y37" s="33">
        <f t="shared" si="18"/>
        <v>8610</v>
      </c>
      <c r="Z37" s="31">
        <f t="shared" si="21"/>
        <v>3979</v>
      </c>
      <c r="AA37" s="32">
        <f t="shared" si="23"/>
        <v>296</v>
      </c>
      <c r="AB37" s="33">
        <f t="shared" si="19"/>
        <v>134</v>
      </c>
      <c r="AC37" s="1" t="s">
        <v>476</v>
      </c>
      <c r="AD37" s="6">
        <f t="shared" si="29"/>
        <v>235724</v>
      </c>
      <c r="AE37" s="7">
        <f t="shared" si="30"/>
        <v>18038</v>
      </c>
      <c r="AF37" s="8">
        <f t="shared" si="31"/>
        <v>11274</v>
      </c>
      <c r="AG37" s="6">
        <f t="shared" si="32"/>
        <v>3660</v>
      </c>
      <c r="AH37" s="7">
        <f t="shared" si="33"/>
        <v>280</v>
      </c>
      <c r="AI37" s="8">
        <f t="shared" si="34"/>
        <v>175</v>
      </c>
      <c r="AJ37" s="9">
        <v>35</v>
      </c>
      <c r="AK37" s="30" t="s">
        <v>476</v>
      </c>
      <c r="AL37" s="31">
        <f t="shared" si="10"/>
        <v>256217</v>
      </c>
      <c r="AM37" s="32">
        <f t="shared" si="11"/>
        <v>15373</v>
      </c>
      <c r="AN37" s="33">
        <f t="shared" si="12"/>
        <v>12299</v>
      </c>
      <c r="AO37" s="31">
        <f t="shared" si="13"/>
        <v>3984</v>
      </c>
      <c r="AP37" s="32">
        <f t="shared" si="14"/>
        <v>239</v>
      </c>
      <c r="AQ37" s="33">
        <f t="shared" si="15"/>
        <v>192</v>
      </c>
    </row>
    <row r="38" spans="2:43" x14ac:dyDescent="0.25">
      <c r="B38" t="s">
        <v>351</v>
      </c>
      <c r="C38">
        <v>1.3299999999999998</v>
      </c>
      <c r="E38" s="10">
        <f>G38*PRODUCT(C$33:C38)</f>
        <v>8.7107105119999986</v>
      </c>
      <c r="G38">
        <v>0.92</v>
      </c>
      <c r="I38" t="s">
        <v>529</v>
      </c>
      <c r="J38">
        <v>1.02</v>
      </c>
      <c r="O38" s="1" t="s">
        <v>477</v>
      </c>
      <c r="P38" s="1">
        <f t="shared" si="9"/>
        <v>217272</v>
      </c>
      <c r="Q38" s="1">
        <f>ROUNDUP((Q42-Q37)*0.6/4+Q37,0)</f>
        <v>22379</v>
      </c>
      <c r="R38" s="1">
        <f t="shared" si="0"/>
        <v>10864</v>
      </c>
      <c r="S38" s="1">
        <f t="shared" si="1"/>
        <v>3369</v>
      </c>
      <c r="T38" s="1">
        <f>ROUNDUP((T42-T37)*0.6/4+T37,0)</f>
        <v>347</v>
      </c>
      <c r="U38" s="1">
        <f t="shared" si="2"/>
        <v>169</v>
      </c>
      <c r="V38" s="30" t="s">
        <v>477</v>
      </c>
      <c r="W38" s="30">
        <f t="shared" si="16"/>
        <v>271600</v>
      </c>
      <c r="X38" s="30">
        <f t="shared" si="22"/>
        <v>20207</v>
      </c>
      <c r="Y38" s="30">
        <f t="shared" si="18"/>
        <v>9126</v>
      </c>
      <c r="Z38" s="30">
        <f t="shared" si="21"/>
        <v>4221</v>
      </c>
      <c r="AA38" s="30">
        <f t="shared" si="23"/>
        <v>314</v>
      </c>
      <c r="AB38" s="30">
        <f t="shared" si="19"/>
        <v>142</v>
      </c>
      <c r="AC38" s="1" t="s">
        <v>477</v>
      </c>
      <c r="AD38" s="1">
        <f t="shared" si="29"/>
        <v>249864</v>
      </c>
      <c r="AE38" s="1">
        <f t="shared" si="30"/>
        <v>19120</v>
      </c>
      <c r="AF38" s="1">
        <f t="shared" si="31"/>
        <v>11950</v>
      </c>
      <c r="AG38" s="1">
        <f t="shared" si="32"/>
        <v>3882</v>
      </c>
      <c r="AH38" s="1">
        <f t="shared" si="33"/>
        <v>297</v>
      </c>
      <c r="AI38" s="1">
        <f t="shared" si="34"/>
        <v>186</v>
      </c>
      <c r="AJ38" s="9">
        <v>36</v>
      </c>
      <c r="AK38" s="30" t="s">
        <v>477</v>
      </c>
      <c r="AL38" s="31">
        <f t="shared" si="10"/>
        <v>271600</v>
      </c>
      <c r="AM38" s="32">
        <f t="shared" si="11"/>
        <v>16296</v>
      </c>
      <c r="AN38" s="33">
        <f t="shared" si="12"/>
        <v>13037</v>
      </c>
      <c r="AO38" s="31">
        <f t="shared" si="13"/>
        <v>4217</v>
      </c>
      <c r="AP38" s="32">
        <f t="shared" si="14"/>
        <v>253</v>
      </c>
      <c r="AQ38" s="33">
        <f t="shared" si="15"/>
        <v>203</v>
      </c>
    </row>
    <row r="39" spans="2:43" x14ac:dyDescent="0.25">
      <c r="B39" t="s">
        <v>390</v>
      </c>
      <c r="C39">
        <v>1.3299999999999998</v>
      </c>
      <c r="E39" s="10">
        <f>G39*PRODUCT(C$33:C39)</f>
        <v>11.333391829199996</v>
      </c>
      <c r="G39">
        <v>0.9</v>
      </c>
      <c r="I39" t="s">
        <v>530</v>
      </c>
      <c r="J39">
        <v>1.1499999999999999</v>
      </c>
      <c r="O39" s="1" t="s">
        <v>463</v>
      </c>
      <c r="P39" s="1">
        <f t="shared" si="9"/>
        <v>229573</v>
      </c>
      <c r="Q39" s="1">
        <f>ROUNDUP((Q42-Q37)*0.6/4+Q38,0)</f>
        <v>23646</v>
      </c>
      <c r="R39" s="1">
        <f t="shared" si="0"/>
        <v>11479</v>
      </c>
      <c r="S39" s="1">
        <f t="shared" si="1"/>
        <v>3564</v>
      </c>
      <c r="T39" s="1">
        <f>ROUNDUP((T42-T37)*0.6/4+T38,0)</f>
        <v>367</v>
      </c>
      <c r="U39" s="1">
        <f t="shared" si="2"/>
        <v>179</v>
      </c>
      <c r="V39" s="30" t="s">
        <v>463</v>
      </c>
      <c r="W39" s="30">
        <f t="shared" si="16"/>
        <v>286976</v>
      </c>
      <c r="X39" s="30">
        <f t="shared" si="22"/>
        <v>21351</v>
      </c>
      <c r="Y39" s="30">
        <f t="shared" si="18"/>
        <v>9643</v>
      </c>
      <c r="Z39" s="30">
        <f t="shared" si="21"/>
        <v>4463</v>
      </c>
      <c r="AA39" s="30">
        <f t="shared" si="23"/>
        <v>332</v>
      </c>
      <c r="AB39" s="30">
        <f t="shared" si="19"/>
        <v>150</v>
      </c>
      <c r="AC39" s="1" t="s">
        <v>463</v>
      </c>
      <c r="AD39" s="1">
        <f t="shared" si="29"/>
        <v>264017</v>
      </c>
      <c r="AE39" s="1">
        <f t="shared" si="30"/>
        <v>20203</v>
      </c>
      <c r="AF39" s="1">
        <f t="shared" si="31"/>
        <v>12627</v>
      </c>
      <c r="AG39" s="1">
        <f t="shared" si="32"/>
        <v>4104</v>
      </c>
      <c r="AH39" s="1">
        <f t="shared" si="33"/>
        <v>314</v>
      </c>
      <c r="AI39" s="1">
        <f t="shared" si="34"/>
        <v>197</v>
      </c>
      <c r="AJ39" s="9">
        <v>37</v>
      </c>
      <c r="AK39" s="30" t="s">
        <v>463</v>
      </c>
      <c r="AL39" s="31">
        <f t="shared" si="10"/>
        <v>286967</v>
      </c>
      <c r="AM39" s="32">
        <f t="shared" si="11"/>
        <v>17218</v>
      </c>
      <c r="AN39" s="33">
        <f t="shared" si="12"/>
        <v>13775</v>
      </c>
      <c r="AO39" s="31">
        <f t="shared" si="13"/>
        <v>4467</v>
      </c>
      <c r="AP39" s="32">
        <f t="shared" si="14"/>
        <v>268</v>
      </c>
      <c r="AQ39" s="33">
        <f t="shared" si="15"/>
        <v>215</v>
      </c>
    </row>
    <row r="40" spans="2:43" x14ac:dyDescent="0.25">
      <c r="B40" t="s">
        <v>440</v>
      </c>
      <c r="C40">
        <v>1.33</v>
      </c>
      <c r="E40" s="10">
        <f>G40*PRODUCT(C$33:C40)</f>
        <v>15.073411132835997</v>
      </c>
      <c r="G40">
        <v>0.9</v>
      </c>
      <c r="I40" t="s">
        <v>531</v>
      </c>
      <c r="J40">
        <v>1.26</v>
      </c>
      <c r="O40" s="1" t="s">
        <v>464</v>
      </c>
      <c r="P40" s="1">
        <f t="shared" si="9"/>
        <v>241874</v>
      </c>
      <c r="Q40" s="1">
        <f>ROUNDUP((Q42-Q37)*0.6/4+Q39,0)</f>
        <v>24913</v>
      </c>
      <c r="R40" s="1">
        <f t="shared" si="0"/>
        <v>12094</v>
      </c>
      <c r="S40" s="1">
        <f t="shared" si="1"/>
        <v>3758</v>
      </c>
      <c r="T40" s="1">
        <f>ROUNDUP((T42-T37)*0.6/4+T39,0)</f>
        <v>387</v>
      </c>
      <c r="U40" s="1">
        <f t="shared" si="2"/>
        <v>188</v>
      </c>
      <c r="V40" s="30" t="s">
        <v>464</v>
      </c>
      <c r="W40" s="30">
        <f t="shared" si="16"/>
        <v>302353</v>
      </c>
      <c r="X40" s="30">
        <f t="shared" si="22"/>
        <v>22495</v>
      </c>
      <c r="Y40" s="30">
        <f t="shared" si="18"/>
        <v>10160</v>
      </c>
      <c r="Z40" s="30">
        <f t="shared" si="21"/>
        <v>4705</v>
      </c>
      <c r="AA40" s="30">
        <f t="shared" si="23"/>
        <v>350</v>
      </c>
      <c r="AB40" s="30">
        <f t="shared" si="19"/>
        <v>159</v>
      </c>
      <c r="AC40" s="1" t="s">
        <v>464</v>
      </c>
      <c r="AD40" s="1">
        <f t="shared" si="29"/>
        <v>278157</v>
      </c>
      <c r="AE40" s="1">
        <f t="shared" si="30"/>
        <v>21285</v>
      </c>
      <c r="AF40" s="1">
        <f t="shared" si="31"/>
        <v>13304</v>
      </c>
      <c r="AG40" s="1">
        <f t="shared" si="32"/>
        <v>4326</v>
      </c>
      <c r="AH40" s="1">
        <f t="shared" si="33"/>
        <v>331</v>
      </c>
      <c r="AI40" s="1">
        <f t="shared" si="34"/>
        <v>207</v>
      </c>
      <c r="AJ40" s="9">
        <v>38</v>
      </c>
      <c r="AK40" s="30" t="s">
        <v>464</v>
      </c>
      <c r="AL40" s="31">
        <f t="shared" si="10"/>
        <v>302350</v>
      </c>
      <c r="AM40" s="32">
        <f t="shared" si="11"/>
        <v>18141</v>
      </c>
      <c r="AN40" s="33">
        <f t="shared" si="12"/>
        <v>14513</v>
      </c>
      <c r="AO40" s="31">
        <f t="shared" si="13"/>
        <v>4700</v>
      </c>
      <c r="AP40" s="32">
        <f t="shared" si="14"/>
        <v>282</v>
      </c>
      <c r="AQ40" s="33">
        <f t="shared" si="15"/>
        <v>226</v>
      </c>
    </row>
    <row r="41" spans="2:43" x14ac:dyDescent="0.25">
      <c r="B41" t="s">
        <v>441</v>
      </c>
      <c r="C41">
        <v>1.33</v>
      </c>
      <c r="E41" s="10">
        <f>G41*PRODUCT(C$33:C41)</f>
        <v>20.047636806671875</v>
      </c>
      <c r="G41">
        <v>0.9</v>
      </c>
      <c r="I41" t="s">
        <v>532</v>
      </c>
      <c r="J41">
        <v>1.22</v>
      </c>
      <c r="O41" s="1" t="s">
        <v>465</v>
      </c>
      <c r="P41" s="1">
        <f t="shared" si="9"/>
        <v>254175</v>
      </c>
      <c r="Q41" s="1">
        <f>ROUNDUP((Q42-Q37)*0.6/4+Q40,0)</f>
        <v>26180</v>
      </c>
      <c r="R41" s="1">
        <f t="shared" si="0"/>
        <v>12709</v>
      </c>
      <c r="S41" s="1">
        <f t="shared" si="1"/>
        <v>3952</v>
      </c>
      <c r="T41" s="1">
        <f>ROUNDUP((T42-T37)*0.6/4+T40,0)</f>
        <v>407</v>
      </c>
      <c r="U41" s="1">
        <f t="shared" si="2"/>
        <v>198</v>
      </c>
      <c r="V41" s="30" t="s">
        <v>465</v>
      </c>
      <c r="W41" s="30">
        <f t="shared" si="16"/>
        <v>317729</v>
      </c>
      <c r="X41" s="30">
        <f t="shared" si="22"/>
        <v>23639</v>
      </c>
      <c r="Y41" s="30">
        <f t="shared" si="18"/>
        <v>10676</v>
      </c>
      <c r="Z41" s="30">
        <f t="shared" si="21"/>
        <v>4947</v>
      </c>
      <c r="AA41" s="30">
        <f t="shared" si="23"/>
        <v>368</v>
      </c>
      <c r="AB41" s="30">
        <f t="shared" si="19"/>
        <v>167</v>
      </c>
      <c r="AC41" s="1" t="s">
        <v>465</v>
      </c>
      <c r="AD41" s="1">
        <f t="shared" si="29"/>
        <v>292310</v>
      </c>
      <c r="AE41" s="1">
        <f t="shared" si="30"/>
        <v>22368</v>
      </c>
      <c r="AF41" s="1">
        <f t="shared" si="31"/>
        <v>13980</v>
      </c>
      <c r="AG41" s="1">
        <f t="shared" si="32"/>
        <v>4548</v>
      </c>
      <c r="AH41" s="1">
        <f t="shared" si="33"/>
        <v>348</v>
      </c>
      <c r="AI41" s="1">
        <f t="shared" si="34"/>
        <v>218</v>
      </c>
      <c r="AJ41" s="9">
        <v>39</v>
      </c>
      <c r="AK41" s="30" t="s">
        <v>465</v>
      </c>
      <c r="AL41" s="31">
        <f t="shared" si="10"/>
        <v>317734</v>
      </c>
      <c r="AM41" s="32">
        <f t="shared" si="11"/>
        <v>19064</v>
      </c>
      <c r="AN41" s="33">
        <f t="shared" si="12"/>
        <v>15252</v>
      </c>
      <c r="AO41" s="31">
        <f t="shared" si="13"/>
        <v>4950</v>
      </c>
      <c r="AP41" s="32">
        <f t="shared" si="14"/>
        <v>297</v>
      </c>
      <c r="AQ41" s="33">
        <f t="shared" si="15"/>
        <v>238</v>
      </c>
    </row>
    <row r="42" spans="2:43" x14ac:dyDescent="0.25">
      <c r="B42" t="s">
        <v>442</v>
      </c>
      <c r="C42">
        <v>1.33</v>
      </c>
      <c r="E42" s="10">
        <f>G42*PRODUCT(C$33:C42)</f>
        <v>26.663356952873595</v>
      </c>
      <c r="G42">
        <v>0.9</v>
      </c>
      <c r="I42" t="s">
        <v>533</v>
      </c>
      <c r="J42">
        <v>1.3</v>
      </c>
      <c r="O42" s="1" t="s">
        <v>466</v>
      </c>
      <c r="P42" s="6">
        <f t="shared" si="9"/>
        <v>286962</v>
      </c>
      <c r="Q42" s="7">
        <f>ROUNDUP(Q37*$C$30,0)</f>
        <v>29557</v>
      </c>
      <c r="R42" s="8">
        <f t="shared" si="0"/>
        <v>14349</v>
      </c>
      <c r="S42" s="6">
        <f t="shared" si="1"/>
        <v>4447</v>
      </c>
      <c r="T42" s="7">
        <f>ROUNDUP(T37*$C$30,0)</f>
        <v>458</v>
      </c>
      <c r="U42" s="8">
        <f t="shared" si="2"/>
        <v>223</v>
      </c>
      <c r="V42" s="30" t="s">
        <v>466</v>
      </c>
      <c r="W42" s="31">
        <f t="shared" si="16"/>
        <v>358710</v>
      </c>
      <c r="X42" s="32">
        <f t="shared" si="22"/>
        <v>26688</v>
      </c>
      <c r="Y42" s="33">
        <f t="shared" si="18"/>
        <v>12053</v>
      </c>
      <c r="Z42" s="31">
        <f t="shared" si="21"/>
        <v>5565</v>
      </c>
      <c r="AA42" s="32">
        <f t="shared" si="23"/>
        <v>414</v>
      </c>
      <c r="AB42" s="33">
        <f t="shared" si="19"/>
        <v>187</v>
      </c>
      <c r="AC42" s="1" t="s">
        <v>466</v>
      </c>
      <c r="AD42" s="6">
        <f t="shared" si="29"/>
        <v>330011</v>
      </c>
      <c r="AE42" s="7">
        <f t="shared" si="30"/>
        <v>25253</v>
      </c>
      <c r="AF42" s="8">
        <f t="shared" si="31"/>
        <v>15784</v>
      </c>
      <c r="AG42" s="6">
        <f t="shared" si="32"/>
        <v>5123</v>
      </c>
      <c r="AH42" s="7">
        <f t="shared" si="33"/>
        <v>392</v>
      </c>
      <c r="AI42" s="8">
        <f t="shared" si="34"/>
        <v>245</v>
      </c>
      <c r="AJ42" s="9">
        <v>40</v>
      </c>
      <c r="AK42" s="30" t="s">
        <v>466</v>
      </c>
      <c r="AL42" s="31">
        <f t="shared" si="10"/>
        <v>358717</v>
      </c>
      <c r="AM42" s="32">
        <f t="shared" si="11"/>
        <v>21523</v>
      </c>
      <c r="AN42" s="33">
        <f t="shared" si="12"/>
        <v>17219</v>
      </c>
      <c r="AO42" s="31">
        <f t="shared" si="13"/>
        <v>5567</v>
      </c>
      <c r="AP42" s="32">
        <f t="shared" si="14"/>
        <v>334</v>
      </c>
      <c r="AQ42" s="33">
        <f t="shared" si="15"/>
        <v>268</v>
      </c>
    </row>
    <row r="43" spans="2:43" x14ac:dyDescent="0.25">
      <c r="B43" t="s">
        <v>443</v>
      </c>
      <c r="C43">
        <v>1.33</v>
      </c>
      <c r="E43" s="10">
        <f>G43*PRODUCT(C$33:C43)</f>
        <v>35.462264747321882</v>
      </c>
      <c r="G43">
        <v>0.9</v>
      </c>
      <c r="H43" t="s">
        <v>537</v>
      </c>
      <c r="I43" t="s">
        <v>536</v>
      </c>
      <c r="J43">
        <v>0.8</v>
      </c>
      <c r="O43" s="1" t="s">
        <v>478</v>
      </c>
      <c r="P43" s="1">
        <f t="shared" si="9"/>
        <v>302467</v>
      </c>
      <c r="Q43" s="1">
        <f>ROUNDUP((Q47-Q42)*0.6/4+Q42,0)</f>
        <v>31154</v>
      </c>
      <c r="R43" s="1">
        <f t="shared" si="0"/>
        <v>15124</v>
      </c>
      <c r="S43" s="1">
        <f t="shared" si="1"/>
        <v>4690</v>
      </c>
      <c r="T43" s="1">
        <f>ROUNDUP((T47-T42)*0.6/4+T42,0)</f>
        <v>483</v>
      </c>
      <c r="U43" s="1">
        <f t="shared" si="2"/>
        <v>235</v>
      </c>
      <c r="V43" s="30" t="s">
        <v>478</v>
      </c>
      <c r="W43" s="30">
        <f t="shared" si="16"/>
        <v>378092</v>
      </c>
      <c r="X43" s="30">
        <f t="shared" si="22"/>
        <v>28130</v>
      </c>
      <c r="Y43" s="30">
        <f t="shared" si="18"/>
        <v>12704</v>
      </c>
      <c r="Z43" s="30">
        <f t="shared" si="21"/>
        <v>5874</v>
      </c>
      <c r="AA43" s="30">
        <f t="shared" si="23"/>
        <v>437</v>
      </c>
      <c r="AB43" s="30">
        <f t="shared" si="19"/>
        <v>198</v>
      </c>
      <c r="AC43" s="1" t="s">
        <v>478</v>
      </c>
      <c r="AD43" s="1">
        <f t="shared" si="29"/>
        <v>347849</v>
      </c>
      <c r="AE43" s="1">
        <f t="shared" si="30"/>
        <v>26618</v>
      </c>
      <c r="AF43" s="1">
        <f t="shared" si="31"/>
        <v>16637</v>
      </c>
      <c r="AG43" s="1">
        <f t="shared" si="32"/>
        <v>5398</v>
      </c>
      <c r="AH43" s="1">
        <f t="shared" si="33"/>
        <v>413</v>
      </c>
      <c r="AI43" s="1">
        <f t="shared" si="34"/>
        <v>259</v>
      </c>
      <c r="AJ43" s="9">
        <v>41</v>
      </c>
      <c r="AK43" s="30" t="s">
        <v>478</v>
      </c>
      <c r="AL43" s="31">
        <f t="shared" si="10"/>
        <v>378084</v>
      </c>
      <c r="AM43" s="32">
        <f t="shared" si="11"/>
        <v>22685</v>
      </c>
      <c r="AN43" s="33">
        <f t="shared" si="12"/>
        <v>18148</v>
      </c>
      <c r="AO43" s="31">
        <f t="shared" si="13"/>
        <v>5867</v>
      </c>
      <c r="AP43" s="32">
        <f t="shared" si="14"/>
        <v>352</v>
      </c>
      <c r="AQ43" s="33">
        <f t="shared" si="15"/>
        <v>282</v>
      </c>
    </row>
    <row r="44" spans="2:43" x14ac:dyDescent="0.25">
      <c r="B44" t="s">
        <v>337</v>
      </c>
      <c r="C44">
        <v>1</v>
      </c>
      <c r="E44" s="37">
        <f>C44*J$33/B$8</f>
        <v>0.91666666666666674</v>
      </c>
      <c r="F44">
        <f>IF(E44&gt;E33,1,0)</f>
        <v>0</v>
      </c>
      <c r="G44">
        <f>E33/E44</f>
        <v>1.0909090909090908</v>
      </c>
      <c r="I44" t="s">
        <v>529</v>
      </c>
      <c r="J44">
        <v>1.02</v>
      </c>
      <c r="O44" s="1" t="s">
        <v>467</v>
      </c>
      <c r="P44" s="1">
        <f t="shared" si="9"/>
        <v>317971</v>
      </c>
      <c r="Q44" s="1">
        <f>ROUNDUP((Q47-Q42)*0.6/4+Q43,0)</f>
        <v>32751</v>
      </c>
      <c r="R44" s="1">
        <f t="shared" si="0"/>
        <v>15899</v>
      </c>
      <c r="S44" s="1">
        <f t="shared" si="1"/>
        <v>4933</v>
      </c>
      <c r="T44" s="1">
        <f>ROUNDUP((T47-T42)*0.6/4+T43,0)</f>
        <v>508</v>
      </c>
      <c r="U44" s="1">
        <f t="shared" si="2"/>
        <v>247</v>
      </c>
      <c r="V44" s="30" t="s">
        <v>467</v>
      </c>
      <c r="W44" s="30">
        <f t="shared" si="16"/>
        <v>397474</v>
      </c>
      <c r="X44" s="30">
        <f t="shared" si="22"/>
        <v>29572</v>
      </c>
      <c r="Y44" s="30">
        <f t="shared" si="18"/>
        <v>13356</v>
      </c>
      <c r="Z44" s="30">
        <f t="shared" si="21"/>
        <v>6170</v>
      </c>
      <c r="AA44" s="30">
        <f t="shared" si="23"/>
        <v>459</v>
      </c>
      <c r="AB44" s="30">
        <f t="shared" si="19"/>
        <v>208</v>
      </c>
      <c r="AC44" s="1" t="s">
        <v>467</v>
      </c>
      <c r="AD44" s="1">
        <f t="shared" si="29"/>
        <v>365674</v>
      </c>
      <c r="AE44" s="1">
        <f t="shared" si="30"/>
        <v>27982</v>
      </c>
      <c r="AF44" s="1">
        <f t="shared" si="31"/>
        <v>17489</v>
      </c>
      <c r="AG44" s="1">
        <f t="shared" si="32"/>
        <v>5685</v>
      </c>
      <c r="AH44" s="1">
        <f t="shared" si="33"/>
        <v>435</v>
      </c>
      <c r="AI44" s="1">
        <f t="shared" si="34"/>
        <v>272</v>
      </c>
      <c r="AJ44" s="9">
        <v>42</v>
      </c>
      <c r="AK44" s="30" t="s">
        <v>467</v>
      </c>
      <c r="AL44" s="31">
        <f t="shared" si="10"/>
        <v>397467</v>
      </c>
      <c r="AM44" s="32">
        <f t="shared" si="11"/>
        <v>23848</v>
      </c>
      <c r="AN44" s="33">
        <f t="shared" si="12"/>
        <v>19079</v>
      </c>
      <c r="AO44" s="31">
        <f t="shared" si="13"/>
        <v>6167</v>
      </c>
      <c r="AP44" s="32">
        <f t="shared" si="14"/>
        <v>370</v>
      </c>
      <c r="AQ44" s="33">
        <f t="shared" si="15"/>
        <v>296</v>
      </c>
    </row>
    <row r="45" spans="2:43" x14ac:dyDescent="0.25">
      <c r="B45" t="s">
        <v>338</v>
      </c>
      <c r="C45">
        <v>2</v>
      </c>
      <c r="E45" s="37">
        <f>J$33/B$8*PRODUCT(C$44:C45)</f>
        <v>1.8333333333333335</v>
      </c>
      <c r="F45">
        <f t="shared" ref="F45:F54" si="35">IF(E45&gt;E34,1,0)</f>
        <v>0</v>
      </c>
      <c r="G45">
        <f t="shared" ref="G45:G54" si="36">E34/E45</f>
        <v>1.0570909090909091</v>
      </c>
      <c r="I45" t="s">
        <v>530</v>
      </c>
      <c r="J45">
        <v>1.1499999999999999</v>
      </c>
      <c r="O45" s="1" t="s">
        <v>468</v>
      </c>
      <c r="P45" s="1">
        <f t="shared" si="9"/>
        <v>333476</v>
      </c>
      <c r="Q45" s="1">
        <f>ROUNDUP((Q47-Q42)*0.6/4+Q44,0)</f>
        <v>34348</v>
      </c>
      <c r="R45" s="1">
        <f t="shared" si="0"/>
        <v>16674</v>
      </c>
      <c r="S45" s="1">
        <f t="shared" si="1"/>
        <v>5175</v>
      </c>
      <c r="T45" s="1">
        <f>ROUNDUP((T47-T42)*0.6/4+T44,0)</f>
        <v>533</v>
      </c>
      <c r="U45" s="1">
        <f t="shared" si="2"/>
        <v>259</v>
      </c>
      <c r="V45" s="30" t="s">
        <v>468</v>
      </c>
      <c r="W45" s="30">
        <f t="shared" si="16"/>
        <v>416855</v>
      </c>
      <c r="X45" s="30">
        <f t="shared" si="22"/>
        <v>31014</v>
      </c>
      <c r="Y45" s="30">
        <f t="shared" si="18"/>
        <v>14007</v>
      </c>
      <c r="Z45" s="30">
        <f t="shared" si="21"/>
        <v>6479</v>
      </c>
      <c r="AA45" s="30">
        <f t="shared" si="23"/>
        <v>482</v>
      </c>
      <c r="AB45" s="30">
        <f t="shared" si="19"/>
        <v>218</v>
      </c>
      <c r="AC45" s="1" t="s">
        <v>468</v>
      </c>
      <c r="AD45" s="1">
        <f t="shared" si="29"/>
        <v>383499</v>
      </c>
      <c r="AE45" s="1">
        <f t="shared" si="30"/>
        <v>29346</v>
      </c>
      <c r="AF45" s="1">
        <f t="shared" si="31"/>
        <v>18342</v>
      </c>
      <c r="AG45" s="1">
        <f t="shared" si="32"/>
        <v>5960</v>
      </c>
      <c r="AH45" s="1">
        <f t="shared" si="33"/>
        <v>456</v>
      </c>
      <c r="AI45" s="1">
        <f t="shared" si="34"/>
        <v>285</v>
      </c>
      <c r="AJ45" s="9">
        <v>43</v>
      </c>
      <c r="AK45" s="30" t="s">
        <v>468</v>
      </c>
      <c r="AL45" s="31">
        <f t="shared" si="10"/>
        <v>416850</v>
      </c>
      <c r="AM45" s="32">
        <f t="shared" si="11"/>
        <v>25011</v>
      </c>
      <c r="AN45" s="33">
        <f t="shared" si="12"/>
        <v>20009</v>
      </c>
      <c r="AO45" s="31">
        <f t="shared" si="13"/>
        <v>6484</v>
      </c>
      <c r="AP45" s="32">
        <f t="shared" si="14"/>
        <v>389</v>
      </c>
      <c r="AQ45" s="33">
        <f t="shared" si="15"/>
        <v>312</v>
      </c>
    </row>
    <row r="46" spans="2:43" x14ac:dyDescent="0.25">
      <c r="B46" t="s">
        <v>339</v>
      </c>
      <c r="C46">
        <v>1.7</v>
      </c>
      <c r="E46" s="37">
        <f>J$33/B$8*PRODUCT(C$44:C46)</f>
        <v>3.1166666666666667</v>
      </c>
      <c r="F46">
        <f t="shared" si="35"/>
        <v>0</v>
      </c>
      <c r="G46">
        <f t="shared" si="36"/>
        <v>1.0467272727272727</v>
      </c>
      <c r="I46" t="s">
        <v>531</v>
      </c>
      <c r="J46">
        <v>1.26</v>
      </c>
      <c r="O46" s="1" t="s">
        <v>469</v>
      </c>
      <c r="P46" s="1">
        <f t="shared" si="9"/>
        <v>348981</v>
      </c>
      <c r="Q46" s="1">
        <f>ROUNDUP((Q47-Q42)*0.6/4+Q45,0)</f>
        <v>35945</v>
      </c>
      <c r="R46" s="1">
        <f t="shared" si="0"/>
        <v>17450</v>
      </c>
      <c r="S46" s="1">
        <f t="shared" si="1"/>
        <v>5418</v>
      </c>
      <c r="T46" s="1">
        <f>ROUNDUP((T47-T42)*0.6/4+T45,0)</f>
        <v>558</v>
      </c>
      <c r="U46" s="1">
        <f t="shared" si="2"/>
        <v>271</v>
      </c>
      <c r="V46" s="30" t="s">
        <v>469</v>
      </c>
      <c r="W46" s="30">
        <f t="shared" si="16"/>
        <v>436237</v>
      </c>
      <c r="X46" s="30">
        <f t="shared" si="22"/>
        <v>32456</v>
      </c>
      <c r="Y46" s="30">
        <f t="shared" si="18"/>
        <v>14658</v>
      </c>
      <c r="Z46" s="30">
        <f t="shared" si="21"/>
        <v>6775</v>
      </c>
      <c r="AA46" s="30">
        <f t="shared" si="23"/>
        <v>504</v>
      </c>
      <c r="AB46" s="30">
        <f t="shared" si="19"/>
        <v>228</v>
      </c>
      <c r="AC46" s="1" t="s">
        <v>469</v>
      </c>
      <c r="AD46" s="1">
        <f t="shared" si="29"/>
        <v>401337</v>
      </c>
      <c r="AE46" s="1">
        <f t="shared" si="30"/>
        <v>30711</v>
      </c>
      <c r="AF46" s="1">
        <f t="shared" si="31"/>
        <v>19195</v>
      </c>
      <c r="AG46" s="1">
        <f t="shared" si="32"/>
        <v>6234</v>
      </c>
      <c r="AH46" s="1">
        <f t="shared" si="33"/>
        <v>477</v>
      </c>
      <c r="AI46" s="1">
        <f t="shared" si="34"/>
        <v>299</v>
      </c>
      <c r="AJ46" s="9">
        <v>44</v>
      </c>
      <c r="AK46" s="30" t="s">
        <v>469</v>
      </c>
      <c r="AL46" s="31">
        <f t="shared" si="10"/>
        <v>436234</v>
      </c>
      <c r="AM46" s="32">
        <f t="shared" si="11"/>
        <v>26174</v>
      </c>
      <c r="AN46" s="33">
        <f t="shared" si="12"/>
        <v>20940</v>
      </c>
      <c r="AO46" s="31">
        <f t="shared" si="13"/>
        <v>6784</v>
      </c>
      <c r="AP46" s="32">
        <f t="shared" si="14"/>
        <v>407</v>
      </c>
      <c r="AQ46" s="33">
        <f t="shared" si="15"/>
        <v>326</v>
      </c>
    </row>
    <row r="47" spans="2:43" x14ac:dyDescent="0.25">
      <c r="B47" t="s">
        <v>340</v>
      </c>
      <c r="C47">
        <v>1.6</v>
      </c>
      <c r="E47" s="37">
        <f>J$33/B$8*PRODUCT(C$44:C47)</f>
        <v>4.9866666666666672</v>
      </c>
      <c r="F47">
        <f t="shared" si="35"/>
        <v>0</v>
      </c>
      <c r="G47">
        <f t="shared" si="36"/>
        <v>1.0467272727272727</v>
      </c>
      <c r="I47" t="s">
        <v>532</v>
      </c>
      <c r="J47">
        <v>1.22</v>
      </c>
      <c r="O47" s="1" t="s">
        <v>470</v>
      </c>
      <c r="P47" s="6">
        <f t="shared" si="9"/>
        <v>390272</v>
      </c>
      <c r="Q47" s="7">
        <f>ROUNDUP(Q42*$C$31,0)</f>
        <v>40198</v>
      </c>
      <c r="R47" s="8">
        <f t="shared" si="0"/>
        <v>19514</v>
      </c>
      <c r="S47" s="6">
        <f t="shared" si="1"/>
        <v>6049</v>
      </c>
      <c r="T47" s="7">
        <f>ROUNDUP(T42*$C$31,0)</f>
        <v>623</v>
      </c>
      <c r="U47" s="8">
        <f t="shared" si="2"/>
        <v>303</v>
      </c>
      <c r="V47" s="30" t="s">
        <v>470</v>
      </c>
      <c r="W47" s="31">
        <f t="shared" si="16"/>
        <v>487850</v>
      </c>
      <c r="X47" s="32">
        <f t="shared" si="22"/>
        <v>36296</v>
      </c>
      <c r="Y47" s="33">
        <f t="shared" si="18"/>
        <v>16392</v>
      </c>
      <c r="Z47" s="31">
        <f t="shared" si="21"/>
        <v>7568</v>
      </c>
      <c r="AA47" s="32">
        <f t="shared" si="23"/>
        <v>563</v>
      </c>
      <c r="AB47" s="33">
        <f t="shared" si="19"/>
        <v>255</v>
      </c>
      <c r="AC47" s="1" t="s">
        <v>470</v>
      </c>
      <c r="AD47" s="6">
        <f t="shared" si="29"/>
        <v>448814</v>
      </c>
      <c r="AE47" s="7">
        <f t="shared" si="30"/>
        <v>34344</v>
      </c>
      <c r="AF47" s="8">
        <f t="shared" si="31"/>
        <v>21465</v>
      </c>
      <c r="AG47" s="6">
        <f t="shared" si="32"/>
        <v>6966</v>
      </c>
      <c r="AH47" s="7">
        <f t="shared" si="33"/>
        <v>533</v>
      </c>
      <c r="AI47" s="8">
        <f t="shared" si="34"/>
        <v>334</v>
      </c>
      <c r="AJ47" s="9">
        <v>45</v>
      </c>
      <c r="AK47" s="30" t="s">
        <v>470</v>
      </c>
      <c r="AL47" s="31">
        <f t="shared" si="10"/>
        <v>487850</v>
      </c>
      <c r="AM47" s="32">
        <f t="shared" si="11"/>
        <v>29271</v>
      </c>
      <c r="AN47" s="33">
        <f t="shared" si="12"/>
        <v>23417</v>
      </c>
      <c r="AO47" s="31">
        <f t="shared" si="13"/>
        <v>7567</v>
      </c>
      <c r="AP47" s="32">
        <f t="shared" si="14"/>
        <v>454</v>
      </c>
      <c r="AQ47" s="33">
        <f t="shared" si="15"/>
        <v>364</v>
      </c>
    </row>
    <row r="48" spans="2:43" x14ac:dyDescent="0.25">
      <c r="B48" t="s">
        <v>352</v>
      </c>
      <c r="C48">
        <v>1.2349999999999999</v>
      </c>
      <c r="E48" s="37">
        <f>J$33/B$8*PRODUCT(C$44:C48)</f>
        <v>6.1585333333333336</v>
      </c>
      <c r="F48">
        <f t="shared" si="35"/>
        <v>0</v>
      </c>
      <c r="G48">
        <f t="shared" si="36"/>
        <v>1.1212657342657342</v>
      </c>
      <c r="I48" t="s">
        <v>533</v>
      </c>
      <c r="J48">
        <v>1.3</v>
      </c>
      <c r="O48" s="1" t="s">
        <v>479</v>
      </c>
      <c r="P48" s="1">
        <f t="shared" si="9"/>
        <v>410185</v>
      </c>
      <c r="Q48" s="1">
        <f>ROUNDUP((Q52-Q47)*0.6/4+Q47,0)</f>
        <v>42249</v>
      </c>
      <c r="R48" s="1">
        <f t="shared" si="0"/>
        <v>20510</v>
      </c>
      <c r="S48" s="1">
        <f t="shared" si="1"/>
        <v>6360</v>
      </c>
      <c r="T48" s="1">
        <f>ROUNDUP((T52-T47)*0.6/4+T47,0)</f>
        <v>655</v>
      </c>
      <c r="U48" s="1">
        <f t="shared" si="2"/>
        <v>318</v>
      </c>
      <c r="V48" s="30" t="s">
        <v>479</v>
      </c>
      <c r="W48" s="30">
        <f t="shared" si="16"/>
        <v>512742</v>
      </c>
      <c r="X48" s="30">
        <f t="shared" si="22"/>
        <v>38148</v>
      </c>
      <c r="Y48" s="30">
        <f t="shared" si="18"/>
        <v>17229</v>
      </c>
      <c r="Z48" s="30">
        <f t="shared" si="21"/>
        <v>7957</v>
      </c>
      <c r="AA48" s="30">
        <f t="shared" si="23"/>
        <v>592</v>
      </c>
      <c r="AB48" s="30">
        <f t="shared" si="19"/>
        <v>268</v>
      </c>
      <c r="AC48" s="1" t="s">
        <v>479</v>
      </c>
      <c r="AD48" s="1">
        <f t="shared" si="29"/>
        <v>471723</v>
      </c>
      <c r="AE48" s="1">
        <f t="shared" si="30"/>
        <v>36097</v>
      </c>
      <c r="AF48" s="1">
        <f t="shared" si="31"/>
        <v>22561</v>
      </c>
      <c r="AG48" s="1">
        <f t="shared" si="32"/>
        <v>7319</v>
      </c>
      <c r="AH48" s="1">
        <f t="shared" si="33"/>
        <v>560</v>
      </c>
      <c r="AI48" s="1">
        <f t="shared" si="34"/>
        <v>350</v>
      </c>
      <c r="AJ48" s="9">
        <v>46</v>
      </c>
      <c r="AK48" s="30" t="s">
        <v>479</v>
      </c>
      <c r="AL48" s="31">
        <f t="shared" si="10"/>
        <v>512734</v>
      </c>
      <c r="AM48" s="32">
        <f t="shared" si="11"/>
        <v>30764</v>
      </c>
      <c r="AN48" s="33">
        <f t="shared" si="12"/>
        <v>24612</v>
      </c>
      <c r="AO48" s="31">
        <f t="shared" si="13"/>
        <v>7950</v>
      </c>
      <c r="AP48" s="32">
        <f t="shared" si="14"/>
        <v>477</v>
      </c>
      <c r="AQ48" s="33">
        <f t="shared" si="15"/>
        <v>382</v>
      </c>
    </row>
    <row r="49" spans="2:49" x14ac:dyDescent="0.25">
      <c r="B49" t="s">
        <v>353</v>
      </c>
      <c r="C49">
        <v>1.2349999999999999</v>
      </c>
      <c r="E49" s="37">
        <f>J$33/B$8*PRODUCT(C$44:C49)</f>
        <v>7.6057886666666672</v>
      </c>
      <c r="F49">
        <f t="shared" si="35"/>
        <v>0</v>
      </c>
      <c r="G49">
        <f t="shared" si="36"/>
        <v>1.1452738031199567</v>
      </c>
      <c r="H49" t="s">
        <v>538</v>
      </c>
      <c r="I49" t="s">
        <v>536</v>
      </c>
      <c r="J49">
        <f>1/1.1</f>
        <v>0.90909090909090906</v>
      </c>
      <c r="O49" s="1" t="s">
        <v>471</v>
      </c>
      <c r="P49" s="1">
        <f t="shared" si="9"/>
        <v>430098</v>
      </c>
      <c r="Q49" s="1">
        <f>ROUNDUP((Q52-Q47)*0.6/4+Q48,0)</f>
        <v>44300</v>
      </c>
      <c r="R49" s="1">
        <f t="shared" si="0"/>
        <v>21505</v>
      </c>
      <c r="S49" s="1">
        <f t="shared" si="1"/>
        <v>6670</v>
      </c>
      <c r="T49" s="1">
        <f>ROUNDUP((T52-T47)*0.6/4+T48,0)</f>
        <v>687</v>
      </c>
      <c r="U49" s="1">
        <f t="shared" si="2"/>
        <v>334</v>
      </c>
      <c r="V49" s="30" t="s">
        <v>471</v>
      </c>
      <c r="W49" s="30">
        <f t="shared" si="16"/>
        <v>537635</v>
      </c>
      <c r="X49" s="30">
        <f t="shared" si="22"/>
        <v>40000</v>
      </c>
      <c r="Y49" s="30">
        <f t="shared" si="18"/>
        <v>18065</v>
      </c>
      <c r="Z49" s="30">
        <f t="shared" si="21"/>
        <v>8347</v>
      </c>
      <c r="AA49" s="30">
        <f t="shared" si="23"/>
        <v>621</v>
      </c>
      <c r="AB49" s="30">
        <f t="shared" si="19"/>
        <v>281</v>
      </c>
      <c r="AC49" s="1" t="s">
        <v>471</v>
      </c>
      <c r="AD49" s="1">
        <f t="shared" si="29"/>
        <v>494618</v>
      </c>
      <c r="AE49" s="1">
        <f t="shared" si="30"/>
        <v>37849</v>
      </c>
      <c r="AF49" s="1">
        <f t="shared" si="31"/>
        <v>23656</v>
      </c>
      <c r="AG49" s="1">
        <f t="shared" si="32"/>
        <v>7672</v>
      </c>
      <c r="AH49" s="1">
        <f t="shared" si="33"/>
        <v>587</v>
      </c>
      <c r="AI49" s="1">
        <f t="shared" si="34"/>
        <v>367</v>
      </c>
      <c r="AJ49" s="9">
        <v>47</v>
      </c>
      <c r="AK49" s="30" t="s">
        <v>471</v>
      </c>
      <c r="AL49" s="31">
        <f t="shared" si="10"/>
        <v>537634</v>
      </c>
      <c r="AM49" s="32">
        <f t="shared" si="11"/>
        <v>32258</v>
      </c>
      <c r="AN49" s="33">
        <f t="shared" si="12"/>
        <v>25807</v>
      </c>
      <c r="AO49" s="31">
        <f t="shared" si="13"/>
        <v>8350</v>
      </c>
      <c r="AP49" s="32">
        <f t="shared" si="14"/>
        <v>501</v>
      </c>
      <c r="AQ49" s="33">
        <f t="shared" si="15"/>
        <v>401</v>
      </c>
    </row>
    <row r="50" spans="2:49" x14ac:dyDescent="0.25">
      <c r="B50" t="s">
        <v>391</v>
      </c>
      <c r="C50">
        <v>1.2349999999999999</v>
      </c>
      <c r="E50" s="37">
        <f>J$33/B$8*PRODUCT(C$44:C50)</f>
        <v>9.3931490033333347</v>
      </c>
      <c r="F50">
        <f t="shared" si="35"/>
        <v>0</v>
      </c>
      <c r="G50">
        <f t="shared" si="36"/>
        <v>1.2065593578019609</v>
      </c>
      <c r="I50" t="s">
        <v>529</v>
      </c>
      <c r="J50">
        <v>1.02</v>
      </c>
      <c r="O50" s="1" t="s">
        <v>472</v>
      </c>
      <c r="P50" s="1">
        <f t="shared" si="9"/>
        <v>450010</v>
      </c>
      <c r="Q50" s="1">
        <f>ROUNDUP((Q52-Q47)*0.6/4+Q49,0)</f>
        <v>46351</v>
      </c>
      <c r="R50" s="1">
        <f t="shared" si="0"/>
        <v>22501</v>
      </c>
      <c r="S50" s="1">
        <f t="shared" si="1"/>
        <v>6981</v>
      </c>
      <c r="T50" s="1">
        <f>ROUNDUP((T52-T47)*0.6/4+T49,0)</f>
        <v>719</v>
      </c>
      <c r="U50" s="1">
        <f t="shared" si="2"/>
        <v>350</v>
      </c>
      <c r="V50" s="30" t="s">
        <v>472</v>
      </c>
      <c r="W50" s="30">
        <f t="shared" si="16"/>
        <v>562514</v>
      </c>
      <c r="X50" s="30">
        <f t="shared" si="22"/>
        <v>41851</v>
      </c>
      <c r="Y50" s="30">
        <f t="shared" si="18"/>
        <v>18901</v>
      </c>
      <c r="Z50" s="30">
        <f t="shared" si="21"/>
        <v>8737</v>
      </c>
      <c r="AA50" s="30">
        <f t="shared" si="23"/>
        <v>650</v>
      </c>
      <c r="AB50" s="30">
        <f t="shared" si="19"/>
        <v>294</v>
      </c>
      <c r="AC50" s="1" t="s">
        <v>472</v>
      </c>
      <c r="AD50" s="1">
        <f t="shared" si="29"/>
        <v>517514</v>
      </c>
      <c r="AE50" s="1">
        <f t="shared" si="30"/>
        <v>39601</v>
      </c>
      <c r="AF50" s="1">
        <f t="shared" si="31"/>
        <v>24751</v>
      </c>
      <c r="AG50" s="1">
        <f t="shared" si="32"/>
        <v>8037</v>
      </c>
      <c r="AH50" s="1">
        <f t="shared" si="33"/>
        <v>615</v>
      </c>
      <c r="AI50" s="1">
        <f t="shared" si="34"/>
        <v>385</v>
      </c>
      <c r="AJ50" s="9">
        <v>48</v>
      </c>
      <c r="AK50" s="30" t="s">
        <v>472</v>
      </c>
      <c r="AL50" s="31">
        <f t="shared" si="10"/>
        <v>562517</v>
      </c>
      <c r="AM50" s="32">
        <f t="shared" si="11"/>
        <v>33751</v>
      </c>
      <c r="AN50" s="33">
        <f t="shared" si="12"/>
        <v>27001</v>
      </c>
      <c r="AO50" s="31">
        <f t="shared" si="13"/>
        <v>8734</v>
      </c>
      <c r="AP50" s="32">
        <f t="shared" si="14"/>
        <v>524</v>
      </c>
      <c r="AQ50" s="33">
        <f t="shared" si="15"/>
        <v>420</v>
      </c>
    </row>
    <row r="51" spans="2:49" x14ac:dyDescent="0.25">
      <c r="B51" t="s">
        <v>444</v>
      </c>
      <c r="C51">
        <v>1.2350000000000001</v>
      </c>
      <c r="E51" s="37">
        <f>J$33/B$8*PRODUCT(C$44:C51)</f>
        <v>11.600539019116669</v>
      </c>
      <c r="F51">
        <f t="shared" si="35"/>
        <v>0</v>
      </c>
      <c r="G51">
        <f t="shared" si="36"/>
        <v>1.2993716160944193</v>
      </c>
      <c r="I51" t="s">
        <v>530</v>
      </c>
      <c r="J51">
        <v>1.1499999999999999</v>
      </c>
      <c r="M51">
        <f>1.05/0.87997</f>
        <v>1.1932224962214621</v>
      </c>
      <c r="O51" s="1" t="s">
        <v>473</v>
      </c>
      <c r="P51" s="1">
        <f t="shared" si="9"/>
        <v>469923</v>
      </c>
      <c r="Q51" s="1">
        <f>ROUNDUP((Q52-Q47)*0.6/4+Q50,0)</f>
        <v>48402</v>
      </c>
      <c r="R51" s="1">
        <f t="shared" si="0"/>
        <v>23497</v>
      </c>
      <c r="S51" s="1">
        <f t="shared" si="1"/>
        <v>7292</v>
      </c>
      <c r="T51" s="1">
        <f>ROUNDUP((T52-T47)*0.6/4+T50,0)</f>
        <v>751</v>
      </c>
      <c r="U51" s="1">
        <f t="shared" si="2"/>
        <v>365</v>
      </c>
      <c r="V51" s="30" t="s">
        <v>473</v>
      </c>
      <c r="W51" s="30">
        <f t="shared" si="16"/>
        <v>587406</v>
      </c>
      <c r="X51" s="30">
        <f t="shared" si="22"/>
        <v>43703</v>
      </c>
      <c r="Y51" s="30">
        <f t="shared" si="18"/>
        <v>19737</v>
      </c>
      <c r="Z51" s="30">
        <f t="shared" si="21"/>
        <v>9127</v>
      </c>
      <c r="AA51" s="30">
        <f t="shared" si="23"/>
        <v>679</v>
      </c>
      <c r="AB51" s="30">
        <f t="shared" si="19"/>
        <v>307</v>
      </c>
      <c r="AC51" s="1" t="s">
        <v>473</v>
      </c>
      <c r="AD51" s="1">
        <f t="shared" si="29"/>
        <v>540422</v>
      </c>
      <c r="AE51" s="1">
        <f t="shared" si="30"/>
        <v>41354</v>
      </c>
      <c r="AF51" s="1">
        <f t="shared" si="31"/>
        <v>25847</v>
      </c>
      <c r="AG51" s="1">
        <f t="shared" si="32"/>
        <v>8390</v>
      </c>
      <c r="AH51" s="1">
        <f t="shared" si="33"/>
        <v>642</v>
      </c>
      <c r="AI51" s="1">
        <f t="shared" si="34"/>
        <v>402</v>
      </c>
      <c r="AJ51" s="9">
        <v>49</v>
      </c>
      <c r="AK51" s="30" t="s">
        <v>473</v>
      </c>
      <c r="AL51" s="31">
        <f t="shared" si="10"/>
        <v>587417</v>
      </c>
      <c r="AM51" s="32">
        <f t="shared" si="11"/>
        <v>35245</v>
      </c>
      <c r="AN51" s="33">
        <f t="shared" si="12"/>
        <v>28196</v>
      </c>
      <c r="AO51" s="31">
        <f t="shared" si="13"/>
        <v>9117</v>
      </c>
      <c r="AP51" s="32">
        <f t="shared" si="14"/>
        <v>547</v>
      </c>
      <c r="AQ51" s="33">
        <f t="shared" si="15"/>
        <v>438</v>
      </c>
    </row>
    <row r="52" spans="2:49" x14ac:dyDescent="0.25">
      <c r="B52" t="s">
        <v>445</v>
      </c>
      <c r="C52">
        <v>1.2350000000000001</v>
      </c>
      <c r="E52" s="37">
        <f>J$33/B$8*PRODUCT(C$44:C52)</f>
        <v>14.326665688609086</v>
      </c>
      <c r="F52">
        <f t="shared" si="35"/>
        <v>0</v>
      </c>
      <c r="G52">
        <f t="shared" si="36"/>
        <v>1.3993232788709131</v>
      </c>
      <c r="I52" t="s">
        <v>531</v>
      </c>
      <c r="J52">
        <v>1.26</v>
      </c>
      <c r="O52" s="1" t="s">
        <v>480</v>
      </c>
      <c r="P52" s="6">
        <f t="shared" si="9"/>
        <v>522971</v>
      </c>
      <c r="Q52" s="7">
        <f>ROUNDUP(Q47*$C$32,0)</f>
        <v>53866</v>
      </c>
      <c r="R52" s="8">
        <f t="shared" si="0"/>
        <v>26149</v>
      </c>
      <c r="S52" s="6">
        <f t="shared" si="1"/>
        <v>8107</v>
      </c>
      <c r="T52" s="7">
        <f>ROUNDUP(T47*$C$32,0)</f>
        <v>835</v>
      </c>
      <c r="U52" s="8">
        <f t="shared" si="2"/>
        <v>406</v>
      </c>
      <c r="V52" s="30" t="s">
        <v>480</v>
      </c>
      <c r="W52" s="31">
        <f t="shared" si="16"/>
        <v>653724</v>
      </c>
      <c r="X52" s="32">
        <f t="shared" ref="X52" si="37">ROUNDUP(Q52/$B$2*$B$5,0)</f>
        <v>48637</v>
      </c>
      <c r="Y52" s="33">
        <f t="shared" si="18"/>
        <v>21966</v>
      </c>
      <c r="Z52" s="31">
        <f t="shared" si="21"/>
        <v>10135</v>
      </c>
      <c r="AA52" s="32">
        <f t="shared" ref="AA52" si="38">ROUNDUP(T52/$B$2*$B$5,0)</f>
        <v>754</v>
      </c>
      <c r="AB52" s="33">
        <f t="shared" si="19"/>
        <v>341</v>
      </c>
      <c r="AC52" s="1" t="s">
        <v>480</v>
      </c>
      <c r="AD52" s="6">
        <f t="shared" si="29"/>
        <v>601424</v>
      </c>
      <c r="AE52" s="7">
        <f t="shared" si="30"/>
        <v>46022</v>
      </c>
      <c r="AF52" s="8">
        <f t="shared" si="31"/>
        <v>28764</v>
      </c>
      <c r="AG52" s="6">
        <f t="shared" si="32"/>
        <v>9331</v>
      </c>
      <c r="AH52" s="7">
        <f t="shared" si="33"/>
        <v>714</v>
      </c>
      <c r="AI52" s="8">
        <f t="shared" si="34"/>
        <v>447</v>
      </c>
      <c r="AJ52" s="9">
        <v>50</v>
      </c>
      <c r="AK52" s="30" t="s">
        <v>480</v>
      </c>
      <c r="AL52" s="31">
        <f t="shared" si="10"/>
        <v>653717</v>
      </c>
      <c r="AM52" s="32">
        <f t="shared" si="11"/>
        <v>39223</v>
      </c>
      <c r="AN52" s="33">
        <f t="shared" si="12"/>
        <v>31379</v>
      </c>
      <c r="AO52" s="31">
        <f t="shared" si="13"/>
        <v>10150</v>
      </c>
      <c r="AP52" s="32">
        <f t="shared" si="14"/>
        <v>609</v>
      </c>
      <c r="AQ52" s="33">
        <f t="shared" si="15"/>
        <v>488</v>
      </c>
      <c r="AR52" t="s">
        <v>540</v>
      </c>
    </row>
    <row r="53" spans="2:49" x14ac:dyDescent="0.25">
      <c r="B53" t="s">
        <v>446</v>
      </c>
      <c r="C53">
        <v>1.2350000000000001</v>
      </c>
      <c r="E53" s="37">
        <f>J$33/B$8*PRODUCT(C$44:C53)</f>
        <v>17.693432125432224</v>
      </c>
      <c r="F53">
        <f t="shared" si="35"/>
        <v>0</v>
      </c>
      <c r="G53">
        <f t="shared" si="36"/>
        <v>1.5069635310917524</v>
      </c>
      <c r="I53" t="s">
        <v>532</v>
      </c>
      <c r="J53">
        <v>1.22</v>
      </c>
      <c r="O53" s="1" t="s">
        <v>365</v>
      </c>
      <c r="P53" s="6">
        <f t="shared" ref="P53:P68" si="39">ROUNDUP(Q53*$D$2/$B$2,0)</f>
        <v>8573</v>
      </c>
      <c r="Q53" s="7">
        <v>883</v>
      </c>
      <c r="R53" s="8">
        <f t="shared" ref="R53:R68" si="40">ROUNDUP(Q53*$C$2/$B$2,0)</f>
        <v>429</v>
      </c>
      <c r="S53" s="6">
        <f t="shared" ref="S53:S68" si="41">ROUNDUP(T53*$D$2/$B$2,0)</f>
        <v>127</v>
      </c>
      <c r="T53" s="7">
        <v>13</v>
      </c>
      <c r="U53" s="8">
        <f t="shared" ref="U53:U68" si="42">ROUNDUP(T53*$C$2/$B$2,0)</f>
        <v>7</v>
      </c>
      <c r="V53" s="30" t="s">
        <v>365</v>
      </c>
      <c r="W53" s="31">
        <f t="shared" ref="W53:W68" si="43">ROUNDUP(X53*$D$3/$B$3,0)</f>
        <v>10717</v>
      </c>
      <c r="X53" s="32">
        <f t="shared" ref="X53:X83" si="44">ROUNDUP(Q53/$B$2*$B$3,0)</f>
        <v>643</v>
      </c>
      <c r="Y53" s="33">
        <f t="shared" ref="Y53:Y68" si="45">ROUNDUP(X53*$C$3/$B$3,0)</f>
        <v>515</v>
      </c>
      <c r="Z53" s="31">
        <f t="shared" ref="Z53:Z68" si="46">ROUNDUP(AA53*$D$3/$B$3,0)</f>
        <v>167</v>
      </c>
      <c r="AA53" s="32">
        <f t="shared" ref="AA53:AA83" si="47">ROUNDUP(T53/$B$2*$B$3,0)</f>
        <v>10</v>
      </c>
      <c r="AB53" s="33">
        <f t="shared" ref="AB53:AB68" si="48">ROUNDUP(AA53*$C$3/$B$3,0)</f>
        <v>8</v>
      </c>
      <c r="AC53" s="1" t="s">
        <v>365</v>
      </c>
      <c r="AD53" s="6">
        <f t="shared" ref="AD53:AD68" si="49">ROUNDUP(AE53*$D$4/$B$4,0)</f>
        <v>9867</v>
      </c>
      <c r="AE53" s="7">
        <f t="shared" si="4"/>
        <v>755</v>
      </c>
      <c r="AF53" s="8">
        <f t="shared" ref="AF53:AF68" si="50">ROUNDUP(AE53*$C$4/$B$4,0)</f>
        <v>472</v>
      </c>
      <c r="AG53" s="6">
        <f t="shared" ref="AG53:AG68" si="51">ROUNDUP(AH53*$D$4/$B$4,0)</f>
        <v>157</v>
      </c>
      <c r="AH53" s="7">
        <f t="shared" si="7"/>
        <v>12</v>
      </c>
      <c r="AI53" s="8">
        <f t="shared" ref="AI53:AI68" si="52">ROUNDUP(AH53*$C$4/$B$4,0)</f>
        <v>8</v>
      </c>
      <c r="AJ53" s="9">
        <v>0</v>
      </c>
      <c r="AQ53" s="9">
        <f>G$33</f>
        <v>1</v>
      </c>
      <c r="AR53" s="6">
        <f t="shared" ref="AR53" si="53">ROUNDUP(AS53*$D$4/$B$4,0)</f>
        <v>9867</v>
      </c>
      <c r="AS53" s="7">
        <f>ROUNDUP(Q53/$B$2*$B$4*AQ53,0)</f>
        <v>755</v>
      </c>
      <c r="AT53" s="8">
        <f t="shared" ref="AT53" si="54">ROUNDUP(AS53*$C$4/$B$4,0)</f>
        <v>472</v>
      </c>
      <c r="AU53" s="6">
        <f t="shared" ref="AU53" si="55">ROUNDUP(AV53*$D$4/$B$4,0)</f>
        <v>157</v>
      </c>
      <c r="AV53" s="7">
        <f>ROUNDUP(T53/$B$2*$B$4*$AQ53,0)</f>
        <v>12</v>
      </c>
      <c r="AW53" s="8">
        <f t="shared" ref="AW53" si="56">ROUNDUP(AV53*$C$4/$B$4,0)</f>
        <v>8</v>
      </c>
    </row>
    <row r="54" spans="2:49" x14ac:dyDescent="0.25">
      <c r="B54" t="s">
        <v>447</v>
      </c>
      <c r="C54">
        <v>1.2350000000000001</v>
      </c>
      <c r="E54" s="37">
        <f>J$33/B$8*PRODUCT(C$44:C54)</f>
        <v>21.851388674908797</v>
      </c>
      <c r="F54">
        <f t="shared" si="35"/>
        <v>0</v>
      </c>
      <c r="G54">
        <f t="shared" si="36"/>
        <v>1.622883802714195</v>
      </c>
      <c r="I54" t="s">
        <v>533</v>
      </c>
      <c r="J54">
        <v>1.3</v>
      </c>
      <c r="O54" s="1" t="s">
        <v>366</v>
      </c>
      <c r="P54" s="1">
        <f t="shared" si="39"/>
        <v>9738</v>
      </c>
      <c r="Q54" s="1">
        <f>ROUNDUP((Q58-Q53)*0.6/4+Q53,0)</f>
        <v>1003</v>
      </c>
      <c r="R54" s="1">
        <f t="shared" si="40"/>
        <v>487</v>
      </c>
      <c r="S54" s="1">
        <f t="shared" si="41"/>
        <v>146</v>
      </c>
      <c r="T54" s="1">
        <f>ROUNDUP((T58-T53)*0.6/4+T53,0)</f>
        <v>15</v>
      </c>
      <c r="U54" s="1">
        <f t="shared" si="42"/>
        <v>8</v>
      </c>
      <c r="V54" s="30" t="s">
        <v>366</v>
      </c>
      <c r="W54" s="30">
        <f t="shared" si="43"/>
        <v>12167</v>
      </c>
      <c r="X54" s="1">
        <f>ROUNDUP((X58-X53)*0.6/4+X53,0)</f>
        <v>730</v>
      </c>
      <c r="Y54" s="30">
        <f t="shared" si="45"/>
        <v>584</v>
      </c>
      <c r="Z54" s="30">
        <f t="shared" si="46"/>
        <v>200</v>
      </c>
      <c r="AA54" s="1">
        <f>ROUNDUP((AA58-AA53)*0.6/4+AA53,0)</f>
        <v>12</v>
      </c>
      <c r="AB54" s="30">
        <f>ROUND(AA54*$C$3/$B$3,0)</f>
        <v>10</v>
      </c>
      <c r="AC54" s="1" t="s">
        <v>366</v>
      </c>
      <c r="AD54" s="1">
        <f t="shared" si="49"/>
        <v>11200</v>
      </c>
      <c r="AE54" s="1">
        <f t="shared" ref="AE54:AE105" si="57">ROUNDUP(Q54/$B$2*$B$4,0)</f>
        <v>857</v>
      </c>
      <c r="AF54" s="1">
        <f t="shared" si="50"/>
        <v>536</v>
      </c>
      <c r="AG54" s="1">
        <f t="shared" si="51"/>
        <v>170</v>
      </c>
      <c r="AH54" s="1">
        <f t="shared" ref="AH54:AH105" si="58">ROUNDUP(T54/$B$2*$B$4,0)</f>
        <v>13</v>
      </c>
      <c r="AI54" s="1">
        <f t="shared" si="52"/>
        <v>9</v>
      </c>
      <c r="AJ54" s="9">
        <v>1</v>
      </c>
      <c r="AQ54" s="9">
        <f t="shared" ref="AQ54:AQ57" si="59">G$33</f>
        <v>1</v>
      </c>
      <c r="AR54" s="1">
        <f>ROUNDUP((AR58-AR53)*0.6/4+AR53,0)</f>
        <v>11255</v>
      </c>
      <c r="AS54" s="1">
        <f>ROUNDUP((AS58-AS53)*0.6/4+AS53,0)</f>
        <v>862</v>
      </c>
      <c r="AT54" s="1">
        <f t="shared" ref="AT54:AU54" si="60">ROUNDUP((AT58-AT53)*0.6/4+AT53,0)</f>
        <v>539</v>
      </c>
      <c r="AU54" s="1">
        <f t="shared" si="60"/>
        <v>177</v>
      </c>
      <c r="AV54" s="1">
        <f>ROUND((AV58-AV53)*0.6/4+AV53,0)</f>
        <v>14</v>
      </c>
      <c r="AW54" s="1">
        <f>ROUND((AW58-AW53)*0.6/4,0)+AW53</f>
        <v>9</v>
      </c>
    </row>
    <row r="55" spans="2:49" x14ac:dyDescent="0.25">
      <c r="B55" t="s">
        <v>341</v>
      </c>
      <c r="C55">
        <v>1</v>
      </c>
      <c r="O55" s="1" t="s">
        <v>107</v>
      </c>
      <c r="P55" s="1">
        <f t="shared" si="39"/>
        <v>10903</v>
      </c>
      <c r="Q55" s="1">
        <f>ROUNDUP((Q58-Q53)*0.6/4+Q54,0)</f>
        <v>1123</v>
      </c>
      <c r="R55" s="1">
        <f t="shared" si="40"/>
        <v>546</v>
      </c>
      <c r="S55" s="1">
        <f t="shared" si="41"/>
        <v>166</v>
      </c>
      <c r="T55" s="1">
        <f>ROUNDUP((T58-T53)*0.6/4+T54,0)</f>
        <v>17</v>
      </c>
      <c r="U55" s="1">
        <f t="shared" si="42"/>
        <v>9</v>
      </c>
      <c r="V55" s="30" t="s">
        <v>107</v>
      </c>
      <c r="W55" s="30">
        <f t="shared" si="43"/>
        <v>13617</v>
      </c>
      <c r="X55" s="1">
        <f>ROUNDUP((X58-X53)*0.6/4+X54,0)</f>
        <v>817</v>
      </c>
      <c r="Y55" s="30">
        <f t="shared" si="45"/>
        <v>654</v>
      </c>
      <c r="Z55" s="30">
        <f t="shared" si="46"/>
        <v>234</v>
      </c>
      <c r="AA55" s="1">
        <f>ROUNDUP((AA58-AA53)*0.6/4+AA54,0)</f>
        <v>14</v>
      </c>
      <c r="AB55" s="30">
        <f t="shared" ref="AB55:AB57" si="61">ROUND(AA55*$C$3/$B$3,0)</f>
        <v>11</v>
      </c>
      <c r="AC55" s="1" t="s">
        <v>107</v>
      </c>
      <c r="AD55" s="1">
        <f t="shared" si="49"/>
        <v>12546</v>
      </c>
      <c r="AE55" s="1">
        <f t="shared" si="57"/>
        <v>960</v>
      </c>
      <c r="AF55" s="1">
        <f t="shared" si="50"/>
        <v>600</v>
      </c>
      <c r="AG55" s="1">
        <f t="shared" si="51"/>
        <v>197</v>
      </c>
      <c r="AH55" s="1">
        <f t="shared" si="58"/>
        <v>15</v>
      </c>
      <c r="AI55" s="1">
        <f t="shared" si="52"/>
        <v>10</v>
      </c>
      <c r="AJ55" s="9">
        <v>2</v>
      </c>
      <c r="AQ55" s="9">
        <f t="shared" si="59"/>
        <v>1</v>
      </c>
      <c r="AR55" s="1">
        <f>ROUNDUP((AR58-AR53)*0.6/4+AR54,0)</f>
        <v>12643</v>
      </c>
      <c r="AS55" s="1">
        <f>ROUNDUP((AS58-AS53)*0.6/4+AS54,0)</f>
        <v>969</v>
      </c>
      <c r="AT55" s="1">
        <f t="shared" ref="AT55:AV55" si="62">ROUNDUP((AT58-AT53)*0.6/4+AT54,0)</f>
        <v>606</v>
      </c>
      <c r="AU55" s="1">
        <f t="shared" si="62"/>
        <v>197</v>
      </c>
      <c r="AV55" s="1">
        <f t="shared" si="62"/>
        <v>16</v>
      </c>
      <c r="AW55" s="1">
        <f>ROUND((AW58-AW53)*0.6/4,0)+AW54</f>
        <v>10</v>
      </c>
    </row>
    <row r="56" spans="2:49" x14ac:dyDescent="0.25">
      <c r="B56" t="s">
        <v>51</v>
      </c>
      <c r="C56">
        <v>2</v>
      </c>
      <c r="O56" s="1" t="s">
        <v>153</v>
      </c>
      <c r="P56" s="1">
        <f t="shared" si="39"/>
        <v>12068</v>
      </c>
      <c r="Q56" s="1">
        <f>ROUNDUP((Q58-Q53)*0.6/4+Q55,0)</f>
        <v>1243</v>
      </c>
      <c r="R56" s="1">
        <f t="shared" si="40"/>
        <v>604</v>
      </c>
      <c r="S56" s="1">
        <f t="shared" si="41"/>
        <v>185</v>
      </c>
      <c r="T56" s="1">
        <f>ROUNDUP((T58-T53)*0.6/4+T55,0)</f>
        <v>19</v>
      </c>
      <c r="U56" s="1">
        <f t="shared" si="42"/>
        <v>10</v>
      </c>
      <c r="V56" s="30" t="s">
        <v>153</v>
      </c>
      <c r="W56" s="30">
        <f t="shared" si="43"/>
        <v>15067</v>
      </c>
      <c r="X56" s="1">
        <f>ROUNDUP((X58-X53)*0.6/4+X55,0)</f>
        <v>904</v>
      </c>
      <c r="Y56" s="30">
        <f t="shared" si="45"/>
        <v>724</v>
      </c>
      <c r="Z56" s="30">
        <f t="shared" si="46"/>
        <v>267</v>
      </c>
      <c r="AA56" s="1">
        <f>ROUNDUP((AA58-AA53)*0.6/4+AA55,0)</f>
        <v>16</v>
      </c>
      <c r="AB56" s="30">
        <f t="shared" si="61"/>
        <v>13</v>
      </c>
      <c r="AC56" s="1" t="s">
        <v>153</v>
      </c>
      <c r="AD56" s="1">
        <f t="shared" si="49"/>
        <v>13879</v>
      </c>
      <c r="AE56" s="1">
        <f t="shared" si="57"/>
        <v>1062</v>
      </c>
      <c r="AF56" s="1">
        <f t="shared" si="50"/>
        <v>664</v>
      </c>
      <c r="AG56" s="1">
        <f t="shared" si="51"/>
        <v>223</v>
      </c>
      <c r="AH56" s="1">
        <f t="shared" si="58"/>
        <v>17</v>
      </c>
      <c r="AI56" s="1">
        <f t="shared" si="52"/>
        <v>11</v>
      </c>
      <c r="AJ56" s="9">
        <v>3</v>
      </c>
      <c r="AQ56" s="9">
        <f t="shared" si="59"/>
        <v>1</v>
      </c>
      <c r="AR56" s="1">
        <f>ROUNDUP((AR58-AR53)*0.6/4+AR55,0)</f>
        <v>14031</v>
      </c>
      <c r="AS56" s="1">
        <f>ROUNDUP((AS58-AS53)*0.6/4+AS55,0)</f>
        <v>1076</v>
      </c>
      <c r="AT56" s="1">
        <f t="shared" ref="AT56:AV56" si="63">ROUNDUP((AT58-AT53)*0.6/4+AT55,0)</f>
        <v>673</v>
      </c>
      <c r="AU56" s="1">
        <f t="shared" si="63"/>
        <v>217</v>
      </c>
      <c r="AV56" s="1">
        <f t="shared" si="63"/>
        <v>18</v>
      </c>
      <c r="AW56" s="1">
        <f>ROUND((AW58-AW53)*0.6/4,0)+AW55</f>
        <v>11</v>
      </c>
    </row>
    <row r="57" spans="2:49" x14ac:dyDescent="0.25">
      <c r="B57" t="s">
        <v>52</v>
      </c>
      <c r="C57">
        <v>1.8</v>
      </c>
      <c r="O57" s="1" t="s">
        <v>154</v>
      </c>
      <c r="P57" s="1">
        <f t="shared" si="39"/>
        <v>13234</v>
      </c>
      <c r="Q57" s="1">
        <f>ROUNDUP((Q58-Q53)*0.6/4+Q56,0)</f>
        <v>1363</v>
      </c>
      <c r="R57" s="1">
        <f t="shared" si="40"/>
        <v>662</v>
      </c>
      <c r="S57" s="1">
        <f t="shared" si="41"/>
        <v>204</v>
      </c>
      <c r="T57" s="1">
        <f>ROUNDUP((T58-T53)*0.6/4+T56,0)</f>
        <v>21</v>
      </c>
      <c r="U57" s="1">
        <f t="shared" si="42"/>
        <v>11</v>
      </c>
      <c r="V57" s="30" t="s">
        <v>154</v>
      </c>
      <c r="W57" s="30">
        <f t="shared" si="43"/>
        <v>16517</v>
      </c>
      <c r="X57" s="1">
        <f>ROUNDUP((X58-X53)*0.6/4+X56,0)</f>
        <v>991</v>
      </c>
      <c r="Y57" s="30">
        <f t="shared" si="45"/>
        <v>793</v>
      </c>
      <c r="Z57" s="30">
        <f t="shared" si="46"/>
        <v>300</v>
      </c>
      <c r="AA57" s="1">
        <f>ROUNDUP((AA58-AA53)*0.6/4+AA56,0)</f>
        <v>18</v>
      </c>
      <c r="AB57" s="30">
        <f t="shared" si="61"/>
        <v>14</v>
      </c>
      <c r="AC57" s="1" t="s">
        <v>154</v>
      </c>
      <c r="AD57" s="1">
        <f t="shared" si="49"/>
        <v>15225</v>
      </c>
      <c r="AE57" s="1">
        <f t="shared" si="57"/>
        <v>1165</v>
      </c>
      <c r="AF57" s="1">
        <f t="shared" si="50"/>
        <v>729</v>
      </c>
      <c r="AG57" s="1">
        <f t="shared" si="51"/>
        <v>236</v>
      </c>
      <c r="AH57" s="1">
        <f t="shared" si="58"/>
        <v>18</v>
      </c>
      <c r="AI57" s="1">
        <f t="shared" si="52"/>
        <v>12</v>
      </c>
      <c r="AJ57" s="9">
        <v>4</v>
      </c>
      <c r="AQ57" s="9">
        <f t="shared" si="59"/>
        <v>1</v>
      </c>
      <c r="AR57" s="1">
        <f>ROUNDUP((AR58-AR53)*0.6/4+AR56,0)</f>
        <v>15419</v>
      </c>
      <c r="AS57" s="1">
        <f>ROUNDUP((AS58-AS53)*0.6/4+AS56,0)</f>
        <v>1183</v>
      </c>
      <c r="AT57" s="1">
        <f t="shared" ref="AT57:AV57" si="64">ROUNDUP((AT58-AT53)*0.6/4+AT56,0)</f>
        <v>740</v>
      </c>
      <c r="AU57" s="1">
        <f t="shared" si="64"/>
        <v>237</v>
      </c>
      <c r="AV57" s="1">
        <f t="shared" si="64"/>
        <v>20</v>
      </c>
      <c r="AW57" s="1">
        <f>ROUND((AW58-AW53)*0.6/4,0)+AW56</f>
        <v>12</v>
      </c>
    </row>
    <row r="58" spans="2:49" x14ac:dyDescent="0.25">
      <c r="B58" t="s">
        <v>53</v>
      </c>
      <c r="C58">
        <v>1.6</v>
      </c>
      <c r="O58" s="1" t="s">
        <v>44</v>
      </c>
      <c r="P58" s="6">
        <f t="shared" si="39"/>
        <v>16292</v>
      </c>
      <c r="Q58" s="7">
        <f>ROUNDUP(Q53*$C$34,0)</f>
        <v>1678</v>
      </c>
      <c r="R58" s="8">
        <f t="shared" si="40"/>
        <v>815</v>
      </c>
      <c r="S58" s="6">
        <f t="shared" si="41"/>
        <v>243</v>
      </c>
      <c r="T58" s="7">
        <f>ROUNDUP(T53*$C$34,0)</f>
        <v>25</v>
      </c>
      <c r="U58" s="8">
        <f t="shared" si="42"/>
        <v>13</v>
      </c>
      <c r="V58" s="30" t="s">
        <v>44</v>
      </c>
      <c r="W58" s="31">
        <f t="shared" si="43"/>
        <v>20367</v>
      </c>
      <c r="X58" s="32">
        <f t="shared" si="44"/>
        <v>1222</v>
      </c>
      <c r="Y58" s="33">
        <f t="shared" si="45"/>
        <v>978</v>
      </c>
      <c r="Z58" s="31">
        <f t="shared" si="46"/>
        <v>317</v>
      </c>
      <c r="AA58" s="32">
        <f t="shared" si="47"/>
        <v>19</v>
      </c>
      <c r="AB58" s="33">
        <f t="shared" si="48"/>
        <v>16</v>
      </c>
      <c r="AC58" s="1" t="s">
        <v>44</v>
      </c>
      <c r="AD58" s="6">
        <f t="shared" si="49"/>
        <v>18740</v>
      </c>
      <c r="AE58" s="7">
        <f t="shared" si="57"/>
        <v>1434</v>
      </c>
      <c r="AF58" s="8">
        <f t="shared" si="50"/>
        <v>897</v>
      </c>
      <c r="AG58" s="6">
        <f t="shared" si="51"/>
        <v>288</v>
      </c>
      <c r="AH58" s="7">
        <f t="shared" si="58"/>
        <v>22</v>
      </c>
      <c r="AI58" s="8">
        <f t="shared" si="52"/>
        <v>14</v>
      </c>
      <c r="AJ58" s="9">
        <v>5</v>
      </c>
      <c r="AQ58" s="9">
        <f>G$34</f>
        <v>1.02</v>
      </c>
      <c r="AR58" s="6">
        <f t="shared" ref="AR58" si="65">ROUNDUP(AS58*$D$4/$B$4,0)</f>
        <v>19119</v>
      </c>
      <c r="AS58" s="7">
        <f>ROUNDUP(Q58/$B$2*$B$4*AQ58,0)</f>
        <v>1463</v>
      </c>
      <c r="AT58" s="8">
        <f t="shared" ref="AT58" si="66">ROUNDUP(AS58*$C$4/$B$4,0)</f>
        <v>915</v>
      </c>
      <c r="AU58" s="6">
        <f t="shared" ref="AU58" si="67">ROUNDUP(AV58*$D$4/$B$4,0)</f>
        <v>288</v>
      </c>
      <c r="AV58" s="7">
        <f>ROUND(T58/$B$2*$B$4*$AQ58,0)</f>
        <v>22</v>
      </c>
      <c r="AW58" s="8">
        <f t="shared" ref="AW58" si="68">ROUNDUP(AV58*$C$4/$B$4,0)</f>
        <v>14</v>
      </c>
    </row>
    <row r="59" spans="2:49" x14ac:dyDescent="0.25">
      <c r="B59" t="s">
        <v>354</v>
      </c>
      <c r="C59">
        <v>1.3</v>
      </c>
      <c r="O59" s="1" t="s">
        <v>367</v>
      </c>
      <c r="P59" s="1">
        <f t="shared" si="39"/>
        <v>18010</v>
      </c>
      <c r="Q59" s="1">
        <f>ROUNDUP((Q63-Q58)*0.6/4+Q58,0)</f>
        <v>1855</v>
      </c>
      <c r="R59" s="1">
        <f t="shared" si="40"/>
        <v>901</v>
      </c>
      <c r="S59" s="1">
        <f t="shared" si="41"/>
        <v>272</v>
      </c>
      <c r="T59" s="1">
        <f>ROUNDUP((T63-T58)*0.6/4+T58,0)</f>
        <v>28</v>
      </c>
      <c r="U59" s="1">
        <f t="shared" si="42"/>
        <v>14</v>
      </c>
      <c r="V59" s="30" t="s">
        <v>367</v>
      </c>
      <c r="W59" s="30">
        <f t="shared" ref="W59:W62" si="69">ROUNDUP(X59*$D$3/$B$3,0)</f>
        <v>22517</v>
      </c>
      <c r="X59" s="1">
        <f>ROUNDUP((X63-X58)*0.6/4+X58,0)</f>
        <v>1351</v>
      </c>
      <c r="Y59" s="30">
        <f t="shared" ref="Y59:Y62" si="70">ROUNDUP(X59*$C$3/$B$3,0)</f>
        <v>1081</v>
      </c>
      <c r="Z59" s="30">
        <f t="shared" ref="Z59:Z62" si="71">ROUNDUP(AA59*$D$3/$B$3,0)</f>
        <v>350</v>
      </c>
      <c r="AA59" s="1">
        <f>ROUNDUP((AA63-AA58)*0.6/4+AA58,0)</f>
        <v>21</v>
      </c>
      <c r="AB59" s="30">
        <f>ROUND(AA59*$C$3/$B$3,0)</f>
        <v>17</v>
      </c>
      <c r="AC59" s="1" t="s">
        <v>367</v>
      </c>
      <c r="AD59" s="1">
        <f t="shared" si="49"/>
        <v>20714</v>
      </c>
      <c r="AE59" s="1">
        <f t="shared" si="57"/>
        <v>1585</v>
      </c>
      <c r="AF59" s="1">
        <f t="shared" si="50"/>
        <v>991</v>
      </c>
      <c r="AG59" s="1">
        <f t="shared" si="51"/>
        <v>314</v>
      </c>
      <c r="AH59" s="1">
        <f t="shared" si="58"/>
        <v>24</v>
      </c>
      <c r="AI59" s="1">
        <f t="shared" si="52"/>
        <v>15</v>
      </c>
      <c r="AJ59" s="9">
        <v>6</v>
      </c>
      <c r="AQ59" s="9">
        <f t="shared" ref="AQ59:AQ62" si="72">G$34</f>
        <v>1.02</v>
      </c>
      <c r="AR59" s="1">
        <f>ROUNDUP((AR63-AR58)*0.6/4+AR58,0)</f>
        <v>21078</v>
      </c>
      <c r="AS59" s="1">
        <f>ROUNDUP((AS63-AS58)*0.6/4+AS58,0)</f>
        <v>1613</v>
      </c>
      <c r="AT59" s="1">
        <f t="shared" ref="AT59:AU59" si="73">ROUNDUP((AT63-AT58)*0.6/4+AT58,0)</f>
        <v>1009</v>
      </c>
      <c r="AU59" s="1">
        <f t="shared" si="73"/>
        <v>318</v>
      </c>
      <c r="AV59" s="1">
        <f>ROUND((AV63-AV58)*0.6/4+AV58,0)</f>
        <v>24</v>
      </c>
      <c r="AW59" s="1">
        <f>ROUND((AW63-AW58)*0.6/4,0)+AW58</f>
        <v>15</v>
      </c>
    </row>
    <row r="60" spans="2:49" x14ac:dyDescent="0.25">
      <c r="B60" t="s">
        <v>355</v>
      </c>
      <c r="C60">
        <v>1.3</v>
      </c>
      <c r="O60" s="1" t="s">
        <v>108</v>
      </c>
      <c r="P60" s="1">
        <f t="shared" si="39"/>
        <v>19729</v>
      </c>
      <c r="Q60" s="1">
        <f>ROUNDUP((Q63-Q58)*0.6/4+Q59,0)</f>
        <v>2032</v>
      </c>
      <c r="R60" s="1">
        <f t="shared" si="40"/>
        <v>987</v>
      </c>
      <c r="S60" s="1">
        <f t="shared" si="41"/>
        <v>301</v>
      </c>
      <c r="T60" s="1">
        <f>ROUNDUP((T63-T58)*0.6/4+T59,0)</f>
        <v>31</v>
      </c>
      <c r="U60" s="1">
        <f t="shared" si="42"/>
        <v>16</v>
      </c>
      <c r="V60" s="30" t="s">
        <v>108</v>
      </c>
      <c r="W60" s="30">
        <f t="shared" si="69"/>
        <v>24667</v>
      </c>
      <c r="X60" s="1">
        <f>ROUNDUP((X63-X58)*0.6/4+X59,0)</f>
        <v>1480</v>
      </c>
      <c r="Y60" s="30">
        <f t="shared" si="70"/>
        <v>1184</v>
      </c>
      <c r="Z60" s="30">
        <f t="shared" si="71"/>
        <v>384</v>
      </c>
      <c r="AA60" s="1">
        <f>ROUNDUP((AA63-AA58)*0.6/4+AA59,0)</f>
        <v>23</v>
      </c>
      <c r="AB60" s="30">
        <f t="shared" ref="AB60:AB62" si="74">ROUND(AA60*$C$3/$B$3,0)</f>
        <v>18</v>
      </c>
      <c r="AC60" s="1" t="s">
        <v>108</v>
      </c>
      <c r="AD60" s="1">
        <f t="shared" si="49"/>
        <v>22700</v>
      </c>
      <c r="AE60" s="1">
        <f t="shared" si="57"/>
        <v>1737</v>
      </c>
      <c r="AF60" s="1">
        <f t="shared" si="50"/>
        <v>1086</v>
      </c>
      <c r="AG60" s="1">
        <f t="shared" si="51"/>
        <v>353</v>
      </c>
      <c r="AH60" s="1">
        <f t="shared" si="58"/>
        <v>27</v>
      </c>
      <c r="AI60" s="1">
        <f t="shared" si="52"/>
        <v>17</v>
      </c>
      <c r="AJ60" s="9">
        <v>7</v>
      </c>
      <c r="AQ60" s="9">
        <f t="shared" si="72"/>
        <v>1.02</v>
      </c>
      <c r="AR60" s="1">
        <f>ROUNDUP((AR63-AR58)*0.6/4+AR59,0)</f>
        <v>23037</v>
      </c>
      <c r="AS60" s="1">
        <f>ROUNDUP((AS63-AS58)*0.6/4+AS59,0)</f>
        <v>1763</v>
      </c>
      <c r="AT60" s="1">
        <f t="shared" ref="AT60:AV60" si="75">ROUNDUP((AT63-AT58)*0.6/4+AT59,0)</f>
        <v>1103</v>
      </c>
      <c r="AU60" s="1">
        <f t="shared" si="75"/>
        <v>348</v>
      </c>
      <c r="AV60" s="1">
        <f t="shared" si="75"/>
        <v>27</v>
      </c>
      <c r="AW60" s="1">
        <f>ROUND((AW63-AW58)*0.6/4,0)+AW59</f>
        <v>16</v>
      </c>
    </row>
    <row r="61" spans="2:49" x14ac:dyDescent="0.25">
      <c r="B61" t="s">
        <v>392</v>
      </c>
      <c r="C61">
        <v>1.3</v>
      </c>
      <c r="O61" s="1" t="s">
        <v>109</v>
      </c>
      <c r="P61" s="1">
        <f t="shared" si="39"/>
        <v>21447</v>
      </c>
      <c r="Q61" s="1">
        <f>ROUNDUP((Q63-Q58)*0.6/4+Q60,0)</f>
        <v>2209</v>
      </c>
      <c r="R61" s="1">
        <f t="shared" si="40"/>
        <v>1073</v>
      </c>
      <c r="S61" s="1">
        <f t="shared" si="41"/>
        <v>331</v>
      </c>
      <c r="T61" s="1">
        <f>ROUNDUP((T63-T58)*0.6/4+T60,0)</f>
        <v>34</v>
      </c>
      <c r="U61" s="1">
        <f t="shared" si="42"/>
        <v>17</v>
      </c>
      <c r="V61" s="30" t="s">
        <v>109</v>
      </c>
      <c r="W61" s="30">
        <f t="shared" si="69"/>
        <v>26817</v>
      </c>
      <c r="X61" s="1">
        <f>ROUNDUP((X63-X58)*0.6/4+X60,0)</f>
        <v>1609</v>
      </c>
      <c r="Y61" s="30">
        <f t="shared" si="70"/>
        <v>1288</v>
      </c>
      <c r="Z61" s="30">
        <f t="shared" si="71"/>
        <v>417</v>
      </c>
      <c r="AA61" s="1">
        <f>ROUNDUP((AA63-AA58)*0.6/4+AA60,0)</f>
        <v>25</v>
      </c>
      <c r="AB61" s="30">
        <f t="shared" si="74"/>
        <v>20</v>
      </c>
      <c r="AC61" s="1" t="s">
        <v>109</v>
      </c>
      <c r="AD61" s="1">
        <f t="shared" si="49"/>
        <v>24673</v>
      </c>
      <c r="AE61" s="1">
        <f t="shared" si="57"/>
        <v>1888</v>
      </c>
      <c r="AF61" s="1">
        <f t="shared" si="50"/>
        <v>1180</v>
      </c>
      <c r="AG61" s="1">
        <f t="shared" si="51"/>
        <v>393</v>
      </c>
      <c r="AH61" s="1">
        <f t="shared" si="58"/>
        <v>30</v>
      </c>
      <c r="AI61" s="1">
        <f t="shared" si="52"/>
        <v>19</v>
      </c>
      <c r="AJ61" s="9">
        <v>8</v>
      </c>
      <c r="AQ61" s="9">
        <f t="shared" si="72"/>
        <v>1.02</v>
      </c>
      <c r="AR61" s="1">
        <f>ROUNDUP((AR63-AR58)*0.6/4+AR60,0)</f>
        <v>24996</v>
      </c>
      <c r="AS61" s="1">
        <f>ROUNDUP((AS63-AS58)*0.6/4+AS60,0)</f>
        <v>1913</v>
      </c>
      <c r="AT61" s="1">
        <f t="shared" ref="AT61:AV61" si="76">ROUNDUP((AT63-AT58)*0.6/4+AT60,0)</f>
        <v>1197</v>
      </c>
      <c r="AU61" s="1">
        <f t="shared" si="76"/>
        <v>378</v>
      </c>
      <c r="AV61" s="1">
        <f t="shared" si="76"/>
        <v>30</v>
      </c>
      <c r="AW61" s="1">
        <f>ROUND((AW63-AW58)*0.6/4,0)+AW60</f>
        <v>17</v>
      </c>
    </row>
    <row r="62" spans="2:49" x14ac:dyDescent="0.25">
      <c r="B62" t="s">
        <v>448</v>
      </c>
      <c r="C62">
        <v>1.3</v>
      </c>
      <c r="O62" s="1" t="s">
        <v>149</v>
      </c>
      <c r="P62" s="1">
        <f t="shared" si="39"/>
        <v>23166</v>
      </c>
      <c r="Q62" s="1">
        <f>ROUNDUP((Q63-Q58)*0.6/4+Q61,0)</f>
        <v>2386</v>
      </c>
      <c r="R62" s="1">
        <f t="shared" si="40"/>
        <v>1159</v>
      </c>
      <c r="S62" s="1">
        <f t="shared" si="41"/>
        <v>360</v>
      </c>
      <c r="T62" s="1">
        <f>ROUNDUP((T63-T58)*0.6/4+T61,0)</f>
        <v>37</v>
      </c>
      <c r="U62" s="1">
        <f t="shared" si="42"/>
        <v>18</v>
      </c>
      <c r="V62" s="30" t="s">
        <v>149</v>
      </c>
      <c r="W62" s="30">
        <f t="shared" si="69"/>
        <v>28967</v>
      </c>
      <c r="X62" s="1">
        <f>ROUNDUP((X63-X58)*0.6/4+X61,0)</f>
        <v>1738</v>
      </c>
      <c r="Y62" s="30">
        <f t="shared" si="70"/>
        <v>1391</v>
      </c>
      <c r="Z62" s="30">
        <f t="shared" si="71"/>
        <v>450</v>
      </c>
      <c r="AA62" s="1">
        <f>ROUNDUP((AA63-AA58)*0.6/4+AA61,0)</f>
        <v>27</v>
      </c>
      <c r="AB62" s="30">
        <f t="shared" si="74"/>
        <v>22</v>
      </c>
      <c r="AC62" s="1" t="s">
        <v>149</v>
      </c>
      <c r="AD62" s="1">
        <f t="shared" si="49"/>
        <v>26647</v>
      </c>
      <c r="AE62" s="1">
        <f t="shared" si="57"/>
        <v>2039</v>
      </c>
      <c r="AF62" s="1">
        <f t="shared" si="50"/>
        <v>1275</v>
      </c>
      <c r="AG62" s="1">
        <f t="shared" si="51"/>
        <v>419</v>
      </c>
      <c r="AH62" s="1">
        <f t="shared" si="58"/>
        <v>32</v>
      </c>
      <c r="AI62" s="1">
        <f t="shared" si="52"/>
        <v>20</v>
      </c>
      <c r="AJ62" s="9">
        <v>9</v>
      </c>
      <c r="AQ62" s="9">
        <f t="shared" si="72"/>
        <v>1.02</v>
      </c>
      <c r="AR62" s="1">
        <f>ROUNDUP((AR63-AR58)*0.6/4+AR61,0)</f>
        <v>26955</v>
      </c>
      <c r="AS62" s="1">
        <f>ROUNDUP((AS63-AS58)*0.6/4+AS61,0)</f>
        <v>2063</v>
      </c>
      <c r="AT62" s="1">
        <f t="shared" ref="AT62:AV62" si="77">ROUNDUP((AT63-AT58)*0.6/4+AT61,0)</f>
        <v>1291</v>
      </c>
      <c r="AU62" s="1">
        <f t="shared" si="77"/>
        <v>408</v>
      </c>
      <c r="AV62" s="1">
        <f t="shared" si="77"/>
        <v>33</v>
      </c>
      <c r="AW62" s="1">
        <f>ROUND((AW63-AW58)*0.6/4,0)+AW61</f>
        <v>18</v>
      </c>
    </row>
    <row r="63" spans="2:49" x14ac:dyDescent="0.25">
      <c r="B63" t="s">
        <v>449</v>
      </c>
      <c r="C63">
        <v>1.3</v>
      </c>
      <c r="O63" s="1" t="s">
        <v>45</v>
      </c>
      <c r="P63" s="6">
        <f t="shared" si="39"/>
        <v>27700</v>
      </c>
      <c r="Q63" s="7">
        <f>ROUNDUP(Q58*$C$35,0)</f>
        <v>2853</v>
      </c>
      <c r="R63" s="8">
        <f t="shared" si="40"/>
        <v>1385</v>
      </c>
      <c r="S63" s="6">
        <f t="shared" si="41"/>
        <v>418</v>
      </c>
      <c r="T63" s="7">
        <f>ROUNDUP(T58*$C$35,0)</f>
        <v>43</v>
      </c>
      <c r="U63" s="8">
        <f t="shared" si="42"/>
        <v>21</v>
      </c>
      <c r="V63" s="30" t="s">
        <v>45</v>
      </c>
      <c r="W63" s="31">
        <f t="shared" si="43"/>
        <v>34634</v>
      </c>
      <c r="X63" s="32">
        <f t="shared" si="44"/>
        <v>2078</v>
      </c>
      <c r="Y63" s="33">
        <f t="shared" si="45"/>
        <v>1663</v>
      </c>
      <c r="Z63" s="31">
        <f t="shared" si="46"/>
        <v>534</v>
      </c>
      <c r="AA63" s="32">
        <f t="shared" si="47"/>
        <v>32</v>
      </c>
      <c r="AB63" s="33">
        <f t="shared" si="48"/>
        <v>26</v>
      </c>
      <c r="AC63" s="1" t="s">
        <v>45</v>
      </c>
      <c r="AD63" s="6">
        <f t="shared" si="49"/>
        <v>31861</v>
      </c>
      <c r="AE63" s="7">
        <f t="shared" si="57"/>
        <v>2438</v>
      </c>
      <c r="AF63" s="8">
        <f t="shared" si="50"/>
        <v>1524</v>
      </c>
      <c r="AG63" s="6">
        <f t="shared" si="51"/>
        <v>484</v>
      </c>
      <c r="AH63" s="7">
        <f t="shared" si="58"/>
        <v>37</v>
      </c>
      <c r="AI63" s="8">
        <f t="shared" si="52"/>
        <v>24</v>
      </c>
      <c r="AJ63" s="9">
        <v>10</v>
      </c>
      <c r="AQ63" s="9">
        <f>G$35</f>
        <v>1.01</v>
      </c>
      <c r="AR63" s="6">
        <f t="shared" ref="AR63" si="78">ROUNDUP(AS63*$D$4/$B$4,0)</f>
        <v>32174</v>
      </c>
      <c r="AS63" s="7">
        <f>ROUNDUP(Q63/$B$2*$B$4*AQ63,0)</f>
        <v>2462</v>
      </c>
      <c r="AT63" s="8">
        <f t="shared" ref="AT63" si="79">ROUNDUP(AS63*$C$4/$B$4,0)</f>
        <v>1539</v>
      </c>
      <c r="AU63" s="6">
        <f t="shared" ref="AU63" si="80">ROUNDUP(AV63*$D$4/$B$4,0)</f>
        <v>484</v>
      </c>
      <c r="AV63" s="7">
        <f>ROUND(T63/$B$2*$B$4*$AQ63,0)</f>
        <v>37</v>
      </c>
      <c r="AW63" s="8">
        <f>ROUND(AV63*$C$4/$B$4,0)</f>
        <v>23</v>
      </c>
    </row>
    <row r="64" spans="2:49" x14ac:dyDescent="0.25">
      <c r="B64" t="s">
        <v>450</v>
      </c>
      <c r="C64">
        <v>1.3</v>
      </c>
      <c r="O64" s="1" t="s">
        <v>368</v>
      </c>
      <c r="P64" s="1">
        <f t="shared" si="39"/>
        <v>30195</v>
      </c>
      <c r="Q64" s="1">
        <f>ROUNDUP((Q68-Q63)*0.6/4+Q63,0)</f>
        <v>3110</v>
      </c>
      <c r="R64" s="1">
        <f t="shared" si="40"/>
        <v>1510</v>
      </c>
      <c r="S64" s="1">
        <f t="shared" si="41"/>
        <v>457</v>
      </c>
      <c r="T64" s="1">
        <f>ROUNDUP((T68-T63)*0.6/4+T63,0)</f>
        <v>47</v>
      </c>
      <c r="U64" s="1">
        <f t="shared" si="42"/>
        <v>23</v>
      </c>
      <c r="V64" s="30" t="s">
        <v>368</v>
      </c>
      <c r="W64" s="30">
        <f t="shared" ref="W64:W67" si="81">ROUNDUP(X64*$D$3/$B$3,0)</f>
        <v>37767</v>
      </c>
      <c r="X64" s="1">
        <f>ROUNDUP((X68-X63)*0.6/4+X63,0)</f>
        <v>2266</v>
      </c>
      <c r="Y64" s="30">
        <f t="shared" ref="Y64:Y67" si="82">ROUNDUP(X64*$C$3/$B$3,0)</f>
        <v>1813</v>
      </c>
      <c r="Z64" s="30">
        <f t="shared" ref="Z64:Z67" si="83">ROUNDUP(AA64*$D$3/$B$3,0)</f>
        <v>584</v>
      </c>
      <c r="AA64" s="1">
        <f>ROUNDUP((AA68-AA63)*0.6/4+AA63,0)</f>
        <v>35</v>
      </c>
      <c r="AB64" s="30">
        <f>ROUND(AA64*$C$3/$B$3,0)</f>
        <v>28</v>
      </c>
      <c r="AC64" s="1" t="s">
        <v>368</v>
      </c>
      <c r="AD64" s="1">
        <f t="shared" si="49"/>
        <v>34736</v>
      </c>
      <c r="AE64" s="1">
        <f t="shared" si="57"/>
        <v>2658</v>
      </c>
      <c r="AF64" s="1">
        <f t="shared" si="50"/>
        <v>1662</v>
      </c>
      <c r="AG64" s="1">
        <f t="shared" si="51"/>
        <v>536</v>
      </c>
      <c r="AH64" s="1">
        <f t="shared" si="58"/>
        <v>41</v>
      </c>
      <c r="AI64" s="1">
        <f t="shared" si="52"/>
        <v>26</v>
      </c>
      <c r="AJ64" s="9">
        <v>11</v>
      </c>
      <c r="AQ64" s="9">
        <f t="shared" ref="AQ64:AQ67" si="84">G$35</f>
        <v>1.01</v>
      </c>
      <c r="AR64" s="1">
        <f>ROUNDUP((AR68-AR63)*0.6/4+AR63,0)</f>
        <v>35072</v>
      </c>
      <c r="AS64" s="1">
        <f>ROUNDUP((AS68-AS63)*0.6/4+AS63,0)</f>
        <v>2684</v>
      </c>
      <c r="AT64" s="1">
        <f t="shared" ref="AT64:AU64" si="85">ROUNDUP((AT68-AT63)*0.6/4+AT63,0)</f>
        <v>1678</v>
      </c>
      <c r="AU64" s="1">
        <f t="shared" si="85"/>
        <v>530</v>
      </c>
      <c r="AV64" s="1">
        <f>ROUND((AV68-AV63)*0.6/4+AV63,0)</f>
        <v>40</v>
      </c>
      <c r="AW64" s="1">
        <f>ROUND((AW68-AW63)*0.6/4+AW63,0)</f>
        <v>25</v>
      </c>
    </row>
    <row r="65" spans="2:49" x14ac:dyDescent="0.25">
      <c r="B65" t="s">
        <v>451</v>
      </c>
      <c r="C65">
        <v>1.3</v>
      </c>
      <c r="O65" s="1" t="s">
        <v>110</v>
      </c>
      <c r="P65" s="1">
        <f t="shared" si="39"/>
        <v>32690</v>
      </c>
      <c r="Q65" s="1">
        <f>ROUNDUP((Q68-Q63)*0.6/4+Q64,0)</f>
        <v>3367</v>
      </c>
      <c r="R65" s="1">
        <f t="shared" si="40"/>
        <v>1635</v>
      </c>
      <c r="S65" s="1">
        <f t="shared" si="41"/>
        <v>496</v>
      </c>
      <c r="T65" s="1">
        <f>ROUNDUP((T68-T63)*0.6/4+T64,0)</f>
        <v>51</v>
      </c>
      <c r="U65" s="1">
        <f t="shared" si="42"/>
        <v>25</v>
      </c>
      <c r="V65" s="30" t="s">
        <v>110</v>
      </c>
      <c r="W65" s="30">
        <f t="shared" si="81"/>
        <v>40900</v>
      </c>
      <c r="X65" s="1">
        <f>ROUNDUP((X68-X63)*0.6/4+X64,0)</f>
        <v>2454</v>
      </c>
      <c r="Y65" s="30">
        <f t="shared" si="82"/>
        <v>1964</v>
      </c>
      <c r="Z65" s="30">
        <f t="shared" si="83"/>
        <v>634</v>
      </c>
      <c r="AA65" s="1">
        <f>ROUNDUP((AA68-AA63)*0.6/4+AA64,0)</f>
        <v>38</v>
      </c>
      <c r="AB65" s="30">
        <f t="shared" ref="AB65:AB67" si="86">ROUND(AA65*$C$3/$B$3,0)</f>
        <v>30</v>
      </c>
      <c r="AC65" s="1" t="s">
        <v>110</v>
      </c>
      <c r="AD65" s="1">
        <f t="shared" si="49"/>
        <v>37598</v>
      </c>
      <c r="AE65" s="1">
        <f t="shared" si="57"/>
        <v>2877</v>
      </c>
      <c r="AF65" s="1">
        <f t="shared" si="50"/>
        <v>1799</v>
      </c>
      <c r="AG65" s="1">
        <f t="shared" si="51"/>
        <v>575</v>
      </c>
      <c r="AH65" s="1">
        <f t="shared" si="58"/>
        <v>44</v>
      </c>
      <c r="AI65" s="1">
        <f t="shared" si="52"/>
        <v>28</v>
      </c>
      <c r="AJ65" s="9">
        <v>12</v>
      </c>
      <c r="AQ65" s="9">
        <f t="shared" si="84"/>
        <v>1.01</v>
      </c>
      <c r="AR65" s="1">
        <f>ROUNDUP((AR68-AR63)*0.6/4+AR64,0)</f>
        <v>37970</v>
      </c>
      <c r="AS65" s="1">
        <f>ROUNDUP((AS68-AS63)*0.6/4+AS64,0)</f>
        <v>2906</v>
      </c>
      <c r="AT65" s="1">
        <f t="shared" ref="AT65:AV65" si="87">ROUNDUP((AT68-AT63)*0.6/4+AT64,0)</f>
        <v>1817</v>
      </c>
      <c r="AU65" s="1">
        <f t="shared" si="87"/>
        <v>576</v>
      </c>
      <c r="AV65" s="1">
        <f t="shared" si="87"/>
        <v>44</v>
      </c>
      <c r="AW65" s="1">
        <f t="shared" ref="AW65" si="88">ROUNDUP((AW68-AW63)*0.6/4+AW64,0)</f>
        <v>28</v>
      </c>
    </row>
    <row r="66" spans="2:49" x14ac:dyDescent="0.25">
      <c r="B66" t="s">
        <v>342</v>
      </c>
      <c r="C66">
        <v>1</v>
      </c>
      <c r="O66" s="1" t="s">
        <v>111</v>
      </c>
      <c r="P66" s="1">
        <f t="shared" si="39"/>
        <v>35185</v>
      </c>
      <c r="Q66" s="1">
        <f>ROUNDUP((Q68-Q63)*0.6/4+Q65,0)</f>
        <v>3624</v>
      </c>
      <c r="R66" s="1">
        <f t="shared" si="40"/>
        <v>1760</v>
      </c>
      <c r="S66" s="1">
        <f t="shared" si="41"/>
        <v>534</v>
      </c>
      <c r="T66" s="1">
        <f>ROUNDUP((T68-T63)*0.6/4+T65,0)</f>
        <v>55</v>
      </c>
      <c r="U66" s="1">
        <f t="shared" si="42"/>
        <v>27</v>
      </c>
      <c r="V66" s="30" t="s">
        <v>111</v>
      </c>
      <c r="W66" s="30">
        <f t="shared" si="81"/>
        <v>44034</v>
      </c>
      <c r="X66" s="1">
        <f>ROUNDUP((X68-X63)*0.6/4+X65,0)</f>
        <v>2642</v>
      </c>
      <c r="Y66" s="30">
        <f t="shared" si="82"/>
        <v>2114</v>
      </c>
      <c r="Z66" s="30">
        <f t="shared" si="83"/>
        <v>684</v>
      </c>
      <c r="AA66" s="1">
        <f>ROUNDUP((AA68-AA63)*0.6/4+AA65,0)</f>
        <v>41</v>
      </c>
      <c r="AB66" s="30">
        <f t="shared" si="86"/>
        <v>33</v>
      </c>
      <c r="AC66" s="1" t="s">
        <v>111</v>
      </c>
      <c r="AD66" s="1">
        <f t="shared" si="49"/>
        <v>40473</v>
      </c>
      <c r="AE66" s="1">
        <f t="shared" si="57"/>
        <v>3097</v>
      </c>
      <c r="AF66" s="1">
        <f t="shared" si="50"/>
        <v>1936</v>
      </c>
      <c r="AG66" s="1">
        <f t="shared" si="51"/>
        <v>615</v>
      </c>
      <c r="AH66" s="1">
        <f t="shared" si="58"/>
        <v>47</v>
      </c>
      <c r="AI66" s="1">
        <f t="shared" si="52"/>
        <v>30</v>
      </c>
      <c r="AJ66" s="9">
        <v>13</v>
      </c>
      <c r="AQ66" s="9">
        <f t="shared" si="84"/>
        <v>1.01</v>
      </c>
      <c r="AR66" s="1">
        <f>ROUNDUP((AR68-AR63)*0.6/4+AR65,0)</f>
        <v>40868</v>
      </c>
      <c r="AS66" s="1">
        <f>ROUNDUP((AS68-AS63)*0.6/4+AS65,0)</f>
        <v>3128</v>
      </c>
      <c r="AT66" s="1">
        <f t="shared" ref="AT66:AV66" si="89">ROUNDUP((AT68-AT63)*0.6/4+AT65,0)</f>
        <v>1956</v>
      </c>
      <c r="AU66" s="1">
        <f t="shared" si="89"/>
        <v>622</v>
      </c>
      <c r="AV66" s="1">
        <f t="shared" si="89"/>
        <v>48</v>
      </c>
      <c r="AW66" s="1">
        <f t="shared" ref="AW66" si="90">ROUNDUP((AW68-AW63)*0.6/4+AW65,0)</f>
        <v>31</v>
      </c>
    </row>
    <row r="67" spans="2:49" x14ac:dyDescent="0.25">
      <c r="B67" t="s">
        <v>55</v>
      </c>
      <c r="C67">
        <v>2</v>
      </c>
      <c r="O67" s="1" t="s">
        <v>112</v>
      </c>
      <c r="P67" s="1">
        <f t="shared" si="39"/>
        <v>37680</v>
      </c>
      <c r="Q67" s="1">
        <f>ROUNDUP((Q68-Q63)*0.6/4+Q66,0)</f>
        <v>3881</v>
      </c>
      <c r="R67" s="1">
        <f t="shared" si="40"/>
        <v>1884</v>
      </c>
      <c r="S67" s="1">
        <f t="shared" si="41"/>
        <v>573</v>
      </c>
      <c r="T67" s="1">
        <f>ROUNDUP((T68-T63)*0.6/4+T66,0)</f>
        <v>59</v>
      </c>
      <c r="U67" s="1">
        <f t="shared" si="42"/>
        <v>29</v>
      </c>
      <c r="V67" s="30" t="s">
        <v>112</v>
      </c>
      <c r="W67" s="30">
        <f t="shared" si="81"/>
        <v>47167</v>
      </c>
      <c r="X67" s="1">
        <f>ROUNDUP((X68-X63)*0.6/4+X66,0)</f>
        <v>2830</v>
      </c>
      <c r="Y67" s="30">
        <f t="shared" si="82"/>
        <v>2264</v>
      </c>
      <c r="Z67" s="30">
        <f t="shared" si="83"/>
        <v>734</v>
      </c>
      <c r="AA67" s="1">
        <f>ROUNDUP((AA68-AA63)*0.6/4+AA66,0)</f>
        <v>44</v>
      </c>
      <c r="AB67" s="30">
        <f t="shared" si="86"/>
        <v>35</v>
      </c>
      <c r="AC67" s="1" t="s">
        <v>112</v>
      </c>
      <c r="AD67" s="1">
        <f t="shared" si="49"/>
        <v>43335</v>
      </c>
      <c r="AE67" s="1">
        <f t="shared" si="57"/>
        <v>3316</v>
      </c>
      <c r="AF67" s="1">
        <f t="shared" si="50"/>
        <v>2073</v>
      </c>
      <c r="AG67" s="1">
        <f t="shared" si="51"/>
        <v>667</v>
      </c>
      <c r="AH67" s="1">
        <f t="shared" si="58"/>
        <v>51</v>
      </c>
      <c r="AI67" s="1">
        <f t="shared" si="52"/>
        <v>32</v>
      </c>
      <c r="AJ67" s="9">
        <v>14</v>
      </c>
      <c r="AQ67" s="9">
        <f t="shared" si="84"/>
        <v>1.01</v>
      </c>
      <c r="AR67" s="1">
        <f>ROUNDUP((AR68-AR63)*0.6/4+AR66,0)</f>
        <v>43766</v>
      </c>
      <c r="AS67" s="1">
        <f>ROUNDUP((AS68-AS63)*0.6/4+AS66,0)</f>
        <v>3350</v>
      </c>
      <c r="AT67" s="1">
        <f t="shared" ref="AT67:AV67" si="91">ROUNDUP((AT68-AT63)*0.6/4+AT66,0)</f>
        <v>2095</v>
      </c>
      <c r="AU67" s="1">
        <f t="shared" si="91"/>
        <v>668</v>
      </c>
      <c r="AV67" s="1">
        <f t="shared" si="91"/>
        <v>52</v>
      </c>
      <c r="AW67" s="1">
        <f t="shared" ref="AW67" si="92">ROUNDUP((AW68-AW63)*0.6/4+AW66,0)</f>
        <v>34</v>
      </c>
    </row>
    <row r="68" spans="2:49" x14ac:dyDescent="0.25">
      <c r="B68" t="s">
        <v>56</v>
      </c>
      <c r="C68">
        <v>1.8</v>
      </c>
      <c r="O68" s="1" t="s">
        <v>46</v>
      </c>
      <c r="P68" s="6">
        <f t="shared" si="39"/>
        <v>44321</v>
      </c>
      <c r="Q68" s="7">
        <f>ROUNDUP(Q63*$C$36,0)</f>
        <v>4565</v>
      </c>
      <c r="R68" s="8">
        <f t="shared" si="40"/>
        <v>2217</v>
      </c>
      <c r="S68" s="6">
        <f t="shared" si="41"/>
        <v>670</v>
      </c>
      <c r="T68" s="7">
        <f>ROUNDUP(T63*$C$36,0)</f>
        <v>69</v>
      </c>
      <c r="U68" s="8">
        <f t="shared" si="42"/>
        <v>34</v>
      </c>
      <c r="V68" s="30" t="s">
        <v>46</v>
      </c>
      <c r="W68" s="31">
        <f t="shared" si="43"/>
        <v>55417</v>
      </c>
      <c r="X68" s="32">
        <f t="shared" si="44"/>
        <v>3325</v>
      </c>
      <c r="Y68" s="33">
        <f t="shared" si="45"/>
        <v>2660</v>
      </c>
      <c r="Z68" s="31">
        <f t="shared" si="46"/>
        <v>850</v>
      </c>
      <c r="AA68" s="32">
        <f t="shared" si="47"/>
        <v>51</v>
      </c>
      <c r="AB68" s="33">
        <f t="shared" si="48"/>
        <v>41</v>
      </c>
      <c r="AC68" s="1" t="s">
        <v>46</v>
      </c>
      <c r="AD68" s="6">
        <f t="shared" si="49"/>
        <v>50979</v>
      </c>
      <c r="AE68" s="7">
        <f t="shared" si="57"/>
        <v>3901</v>
      </c>
      <c r="AF68" s="8">
        <f t="shared" si="50"/>
        <v>2439</v>
      </c>
      <c r="AG68" s="6">
        <f t="shared" si="51"/>
        <v>772</v>
      </c>
      <c r="AH68" s="7">
        <f t="shared" si="58"/>
        <v>59</v>
      </c>
      <c r="AI68" s="8">
        <f t="shared" si="52"/>
        <v>37</v>
      </c>
      <c r="AJ68" s="9">
        <v>15</v>
      </c>
      <c r="AQ68" s="9">
        <f>G$36</f>
        <v>1.01</v>
      </c>
      <c r="AR68" s="6">
        <f t="shared" ref="AR68" si="93">ROUNDUP(AS68*$D$4/$B$4,0)</f>
        <v>51489</v>
      </c>
      <c r="AS68" s="7">
        <f>ROUNDUP(Q68/$B$2*$B$4*AQ68,0)</f>
        <v>3940</v>
      </c>
      <c r="AT68" s="8">
        <f t="shared" ref="AT68" si="94">ROUNDUP(AS68*$C$4/$B$4,0)</f>
        <v>2463</v>
      </c>
      <c r="AU68" s="6">
        <f t="shared" ref="AU68" si="95">ROUNDUP(AV68*$D$4/$B$4,0)</f>
        <v>785</v>
      </c>
      <c r="AV68" s="7">
        <f>ROUND(T68/$B$2*$B$4*$AQ68,0)</f>
        <v>60</v>
      </c>
      <c r="AW68" s="8">
        <f t="shared" ref="AW68" si="96">ROUNDUP(AV68*$C$4/$B$4,0)</f>
        <v>38</v>
      </c>
    </row>
    <row r="69" spans="2:49" x14ac:dyDescent="0.25">
      <c r="B69" t="s">
        <v>57</v>
      </c>
      <c r="C69">
        <v>1.6</v>
      </c>
      <c r="O69" s="1" t="s">
        <v>196</v>
      </c>
      <c r="P69" s="1">
        <f t="shared" ref="P69:P102" si="97">ROUNDUP(Q69*$D$2/$B$2,0)</f>
        <v>46835</v>
      </c>
      <c r="Q69" s="1">
        <f>ROUNDUP((Q73-Q68)*0.6/4+Q68,0)</f>
        <v>4824</v>
      </c>
      <c r="R69" s="1">
        <f t="shared" ref="R69:R102" si="98">ROUNDUP(Q69*$C$2/$B$2,0)</f>
        <v>2342</v>
      </c>
      <c r="S69" s="1">
        <f t="shared" ref="S69:S102" si="99">ROUNDUP(T69*$D$2/$B$2,0)</f>
        <v>719</v>
      </c>
      <c r="T69" s="1">
        <f>ROUNDUP((T73-T68)*0.6/4+T68,0)</f>
        <v>74</v>
      </c>
      <c r="U69" s="1">
        <f t="shared" ref="U69:U102" si="100">ROUNDUP(T69*$C$2/$B$2,0)</f>
        <v>36</v>
      </c>
      <c r="V69" s="30" t="s">
        <v>196</v>
      </c>
      <c r="W69" s="30">
        <f t="shared" ref="W69:W72" si="101">ROUNDUP(X69*$D$3/$B$3,0)</f>
        <v>58567</v>
      </c>
      <c r="X69" s="1">
        <f>ROUNDUP((X73-X68)*0.6/4+X68,0)</f>
        <v>3514</v>
      </c>
      <c r="Y69" s="30">
        <f t="shared" ref="Y69:Y72" si="102">ROUNDUP(X69*$C$3/$B$3,0)</f>
        <v>2812</v>
      </c>
      <c r="Z69" s="30">
        <f t="shared" ref="Z69:Z72" si="103">ROUNDUP(AA69*$D$3/$B$3,0)</f>
        <v>900</v>
      </c>
      <c r="AA69" s="1">
        <f>ROUNDUP((AA73-AA68)*0.6/4+AA68,0)</f>
        <v>54</v>
      </c>
      <c r="AB69" s="30">
        <f>ROUND(AA69*$C$3/$B$3,0)</f>
        <v>43</v>
      </c>
      <c r="AC69" s="1" t="s">
        <v>196</v>
      </c>
      <c r="AD69" s="1">
        <f t="shared" ref="AD69:AD83" si="104">ROUNDUP(AE69*$D$4/$B$4,0)</f>
        <v>53868</v>
      </c>
      <c r="AE69" s="1">
        <f t="shared" si="57"/>
        <v>4122</v>
      </c>
      <c r="AF69" s="1">
        <f t="shared" ref="AF69:AF83" si="105">ROUNDUP(AE69*$C$4/$B$4,0)</f>
        <v>2577</v>
      </c>
      <c r="AG69" s="1">
        <f t="shared" ref="AG69:AG83" si="106">ROUNDUP(AH69*$D$4/$B$4,0)</f>
        <v>837</v>
      </c>
      <c r="AH69" s="1">
        <f t="shared" si="58"/>
        <v>64</v>
      </c>
      <c r="AI69" s="1">
        <f t="shared" ref="AI69:AI83" si="107">ROUNDUP(AH69*$C$4/$B$4,0)</f>
        <v>40</v>
      </c>
      <c r="AJ69" s="9">
        <v>16</v>
      </c>
      <c r="AQ69" s="9">
        <f t="shared" ref="AQ69:AQ72" si="108">G$36</f>
        <v>1.01</v>
      </c>
      <c r="AR69" s="1">
        <f>ROUNDUP((AR73-AR68)*0.6/4+AR68,0)</f>
        <v>53983</v>
      </c>
      <c r="AS69" s="1">
        <f>ROUNDUP((AS73-AS68)*0.6/4+AS68,0)</f>
        <v>4131</v>
      </c>
      <c r="AT69" s="1">
        <f t="shared" ref="AT69:AU69" si="109">ROUNDUP((AT73-AT68)*0.6/4+AT68,0)</f>
        <v>2583</v>
      </c>
      <c r="AU69" s="1">
        <f t="shared" si="109"/>
        <v>825</v>
      </c>
      <c r="AV69" s="1">
        <f>ROUND((AV73-AV68)*0.6/4+AV68,0)</f>
        <v>63</v>
      </c>
      <c r="AW69" s="1">
        <f>ROUND((AW73-AW68)*0.6/4+AW68,0)</f>
        <v>40</v>
      </c>
    </row>
    <row r="70" spans="2:49" x14ac:dyDescent="0.25">
      <c r="B70" t="s">
        <v>356</v>
      </c>
      <c r="C70">
        <v>1.3</v>
      </c>
      <c r="O70" s="1" t="s">
        <v>197</v>
      </c>
      <c r="P70" s="1">
        <f t="shared" si="97"/>
        <v>49350</v>
      </c>
      <c r="Q70" s="1">
        <f>ROUNDUP((Q73-Q68)*0.6/4+Q69,0)</f>
        <v>5083</v>
      </c>
      <c r="R70" s="1">
        <f t="shared" si="98"/>
        <v>2468</v>
      </c>
      <c r="S70" s="1">
        <f t="shared" si="99"/>
        <v>767</v>
      </c>
      <c r="T70" s="1">
        <f>ROUNDUP((T73-T68)*0.6/4+T69,0)</f>
        <v>79</v>
      </c>
      <c r="U70" s="1">
        <f t="shared" si="100"/>
        <v>39</v>
      </c>
      <c r="V70" s="30" t="s">
        <v>197</v>
      </c>
      <c r="W70" s="30">
        <f t="shared" si="101"/>
        <v>61717</v>
      </c>
      <c r="X70" s="1">
        <f>ROUNDUP((X73-X68)*0.6/4+X69,0)</f>
        <v>3703</v>
      </c>
      <c r="Y70" s="30">
        <f t="shared" si="102"/>
        <v>2963</v>
      </c>
      <c r="Z70" s="30">
        <f t="shared" si="103"/>
        <v>950</v>
      </c>
      <c r="AA70" s="1">
        <f>ROUNDUP((AA73-AA68)*0.6/4+AA69,0)</f>
        <v>57</v>
      </c>
      <c r="AB70" s="30">
        <f t="shared" ref="AB70:AB72" si="110">ROUND(AA70*$C$3/$B$3,0)</f>
        <v>46</v>
      </c>
      <c r="AC70" s="1" t="s">
        <v>197</v>
      </c>
      <c r="AD70" s="1">
        <f t="shared" si="104"/>
        <v>56756</v>
      </c>
      <c r="AE70" s="1">
        <f t="shared" si="57"/>
        <v>4343</v>
      </c>
      <c r="AF70" s="1">
        <f t="shared" si="105"/>
        <v>2715</v>
      </c>
      <c r="AG70" s="1">
        <f t="shared" si="106"/>
        <v>889</v>
      </c>
      <c r="AH70" s="1">
        <f t="shared" si="58"/>
        <v>68</v>
      </c>
      <c r="AI70" s="1">
        <f t="shared" si="107"/>
        <v>43</v>
      </c>
      <c r="AJ70" s="9">
        <v>17</v>
      </c>
      <c r="AQ70" s="9">
        <f t="shared" si="108"/>
        <v>1.01</v>
      </c>
      <c r="AR70" s="1">
        <f>ROUNDUP((AR73-AR68)*0.6/4+AR69,0)</f>
        <v>56477</v>
      </c>
      <c r="AS70" s="1">
        <f>ROUNDUP((AS73-AS68)*0.6/4+AS69,0)</f>
        <v>4322</v>
      </c>
      <c r="AT70" s="1">
        <f t="shared" ref="AT70:AV70" si="111">ROUNDUP((AT73-AT68)*0.6/4+AT69,0)</f>
        <v>2703</v>
      </c>
      <c r="AU70" s="1">
        <f t="shared" si="111"/>
        <v>865</v>
      </c>
      <c r="AV70" s="1">
        <f t="shared" si="111"/>
        <v>66</v>
      </c>
      <c r="AW70" s="1">
        <f t="shared" ref="AW70" si="112">ROUNDUP((AW73-AW68)*0.6/4+AW69,0)</f>
        <v>42</v>
      </c>
    </row>
    <row r="71" spans="2:49" x14ac:dyDescent="0.25">
      <c r="B71" t="s">
        <v>357</v>
      </c>
      <c r="C71">
        <v>1.3</v>
      </c>
      <c r="O71" s="1" t="s">
        <v>198</v>
      </c>
      <c r="P71" s="1">
        <f t="shared" si="97"/>
        <v>51865</v>
      </c>
      <c r="Q71" s="1">
        <f>ROUNDUP((Q73-Q68)*0.6/4+Q70,0)</f>
        <v>5342</v>
      </c>
      <c r="R71" s="1">
        <f t="shared" si="98"/>
        <v>2594</v>
      </c>
      <c r="S71" s="1">
        <f t="shared" si="99"/>
        <v>816</v>
      </c>
      <c r="T71" s="1">
        <f>ROUNDUP((T73-T68)*0.6/4+T70,0)</f>
        <v>84</v>
      </c>
      <c r="U71" s="1">
        <f t="shared" si="100"/>
        <v>41</v>
      </c>
      <c r="V71" s="30" t="s">
        <v>198</v>
      </c>
      <c r="W71" s="30">
        <f t="shared" si="101"/>
        <v>64867</v>
      </c>
      <c r="X71" s="1">
        <f>ROUNDUP((X73-X68)*0.6/4+X70,0)</f>
        <v>3892</v>
      </c>
      <c r="Y71" s="30">
        <f t="shared" si="102"/>
        <v>3114</v>
      </c>
      <c r="Z71" s="30">
        <f t="shared" si="103"/>
        <v>1000</v>
      </c>
      <c r="AA71" s="1">
        <f>ROUNDUP((AA73-AA68)*0.6/4+AA70,0)</f>
        <v>60</v>
      </c>
      <c r="AB71" s="30">
        <f t="shared" si="110"/>
        <v>48</v>
      </c>
      <c r="AC71" s="1" t="s">
        <v>198</v>
      </c>
      <c r="AD71" s="1">
        <f t="shared" si="104"/>
        <v>59657</v>
      </c>
      <c r="AE71" s="1">
        <f t="shared" si="57"/>
        <v>4565</v>
      </c>
      <c r="AF71" s="1">
        <f t="shared" si="105"/>
        <v>2854</v>
      </c>
      <c r="AG71" s="1">
        <f t="shared" si="106"/>
        <v>941</v>
      </c>
      <c r="AH71" s="1">
        <f t="shared" si="58"/>
        <v>72</v>
      </c>
      <c r="AI71" s="1">
        <f t="shared" si="107"/>
        <v>45</v>
      </c>
      <c r="AJ71" s="9">
        <v>18</v>
      </c>
      <c r="AQ71" s="9">
        <f t="shared" si="108"/>
        <v>1.01</v>
      </c>
      <c r="AR71" s="1">
        <f>ROUNDUP((AR73-AR68)*0.6/4+AR70,0)</f>
        <v>58971</v>
      </c>
      <c r="AS71" s="1">
        <f>ROUNDUP((AS73-AS68)*0.6/4+AS70,0)</f>
        <v>4513</v>
      </c>
      <c r="AT71" s="1">
        <f t="shared" ref="AT71:AV71" si="113">ROUNDUP((AT73-AT68)*0.6/4+AT70,0)</f>
        <v>2823</v>
      </c>
      <c r="AU71" s="1">
        <f t="shared" si="113"/>
        <v>905</v>
      </c>
      <c r="AV71" s="1">
        <f t="shared" si="113"/>
        <v>69</v>
      </c>
      <c r="AW71" s="1">
        <f t="shared" ref="AW71" si="114">ROUNDUP((AW73-AW68)*0.6/4+AW70,0)</f>
        <v>44</v>
      </c>
    </row>
    <row r="72" spans="2:49" x14ac:dyDescent="0.25">
      <c r="B72" t="s">
        <v>393</v>
      </c>
      <c r="C72">
        <v>1.3</v>
      </c>
      <c r="O72" s="1" t="s">
        <v>199</v>
      </c>
      <c r="P72" s="1">
        <f t="shared" si="97"/>
        <v>54379</v>
      </c>
      <c r="Q72" s="1">
        <f>ROUNDUP((Q73-Q68)*0.6/4+Q71,0)</f>
        <v>5601</v>
      </c>
      <c r="R72" s="1">
        <f t="shared" si="98"/>
        <v>2719</v>
      </c>
      <c r="S72" s="1">
        <f t="shared" si="99"/>
        <v>865</v>
      </c>
      <c r="T72" s="1">
        <f>ROUNDUP((T73-T68)*0.6/4+T71,0)</f>
        <v>89</v>
      </c>
      <c r="U72" s="1">
        <f t="shared" si="100"/>
        <v>44</v>
      </c>
      <c r="V72" s="30" t="s">
        <v>199</v>
      </c>
      <c r="W72" s="30">
        <f t="shared" si="101"/>
        <v>68017</v>
      </c>
      <c r="X72" s="1">
        <f>ROUNDUP((X73-X68)*0.6/4+X71,0)</f>
        <v>4081</v>
      </c>
      <c r="Y72" s="30">
        <f t="shared" si="102"/>
        <v>3265</v>
      </c>
      <c r="Z72" s="30">
        <f t="shared" si="103"/>
        <v>1050</v>
      </c>
      <c r="AA72" s="1">
        <f>ROUNDUP((AA73-AA68)*0.6/4+AA71,0)</f>
        <v>63</v>
      </c>
      <c r="AB72" s="30">
        <f t="shared" si="110"/>
        <v>50</v>
      </c>
      <c r="AC72" s="1" t="s">
        <v>199</v>
      </c>
      <c r="AD72" s="1">
        <f t="shared" si="104"/>
        <v>62545</v>
      </c>
      <c r="AE72" s="1">
        <f t="shared" si="57"/>
        <v>4786</v>
      </c>
      <c r="AF72" s="1">
        <f t="shared" si="105"/>
        <v>2992</v>
      </c>
      <c r="AG72" s="1">
        <f t="shared" si="106"/>
        <v>1007</v>
      </c>
      <c r="AH72" s="1">
        <f t="shared" si="58"/>
        <v>77</v>
      </c>
      <c r="AI72" s="1">
        <f t="shared" si="107"/>
        <v>49</v>
      </c>
      <c r="AJ72" s="9">
        <v>19</v>
      </c>
      <c r="AQ72" s="9">
        <f t="shared" si="108"/>
        <v>1.01</v>
      </c>
      <c r="AR72" s="1">
        <f>ROUNDUP((AR73-AR68)*0.6/4+AR71,0)</f>
        <v>61465</v>
      </c>
      <c r="AS72" s="1">
        <f>ROUNDUP((AS73-AS68)*0.6/4+AS71,0)</f>
        <v>4704</v>
      </c>
      <c r="AT72" s="1">
        <f t="shared" ref="AT72:AV72" si="115">ROUNDUP((AT73-AT68)*0.6/4+AT71,0)</f>
        <v>2943</v>
      </c>
      <c r="AU72" s="1">
        <f t="shared" si="115"/>
        <v>945</v>
      </c>
      <c r="AV72" s="1">
        <f t="shared" si="115"/>
        <v>72</v>
      </c>
      <c r="AW72" s="1">
        <f t="shared" ref="AW72" si="116">ROUNDUP((AW73-AW68)*0.6/4+AW71,0)</f>
        <v>46</v>
      </c>
    </row>
    <row r="73" spans="2:49" x14ac:dyDescent="0.25">
      <c r="B73" t="s">
        <v>452</v>
      </c>
      <c r="C73">
        <v>1.3</v>
      </c>
      <c r="O73" s="1" t="s">
        <v>200</v>
      </c>
      <c r="P73" s="6">
        <f t="shared" si="97"/>
        <v>61059</v>
      </c>
      <c r="Q73" s="7">
        <f>ROUNDUP(Q68*$C$37,0)</f>
        <v>6289</v>
      </c>
      <c r="R73" s="8">
        <f t="shared" si="98"/>
        <v>3053</v>
      </c>
      <c r="S73" s="6">
        <f t="shared" si="99"/>
        <v>933</v>
      </c>
      <c r="T73" s="7">
        <f>ROUNDUP(T68*$C$37,0)</f>
        <v>96</v>
      </c>
      <c r="U73" s="8">
        <f t="shared" si="100"/>
        <v>47</v>
      </c>
      <c r="V73" s="30" t="s">
        <v>200</v>
      </c>
      <c r="W73" s="31">
        <f t="shared" ref="W73:W87" si="117">ROUNDUP(X73*$D$3/$B$3,0)</f>
        <v>76334</v>
      </c>
      <c r="X73" s="32">
        <f t="shared" si="44"/>
        <v>4580</v>
      </c>
      <c r="Y73" s="33">
        <f t="shared" ref="Y73:Y87" si="118">ROUNDUP(X73*$C$3/$B$3,0)</f>
        <v>3664</v>
      </c>
      <c r="Z73" s="31">
        <f t="shared" ref="Z73:Z87" si="119">ROUNDUP(AA73*$D$3/$B$3,0)</f>
        <v>1167</v>
      </c>
      <c r="AA73" s="32">
        <f t="shared" si="47"/>
        <v>70</v>
      </c>
      <c r="AB73" s="33">
        <f t="shared" ref="AB73:AB83" si="120">ROUNDUP(AA73*$C$3/$B$3,0)</f>
        <v>56</v>
      </c>
      <c r="AC73" s="1" t="s">
        <v>200</v>
      </c>
      <c r="AD73" s="6">
        <f t="shared" si="104"/>
        <v>70229</v>
      </c>
      <c r="AE73" s="7">
        <f t="shared" si="57"/>
        <v>5374</v>
      </c>
      <c r="AF73" s="8">
        <f t="shared" si="105"/>
        <v>3359</v>
      </c>
      <c r="AG73" s="6">
        <f t="shared" si="106"/>
        <v>1085</v>
      </c>
      <c r="AH73" s="7">
        <f t="shared" si="58"/>
        <v>83</v>
      </c>
      <c r="AI73" s="8">
        <f t="shared" si="107"/>
        <v>52</v>
      </c>
      <c r="AJ73" s="9">
        <v>20</v>
      </c>
      <c r="AQ73" s="9">
        <f>G$37</f>
        <v>0.97</v>
      </c>
      <c r="AR73" s="6">
        <f t="shared" ref="AR73" si="121">ROUNDUP(AS73*$D$4/$B$4,0)</f>
        <v>68112</v>
      </c>
      <c r="AS73" s="7">
        <f>ROUNDUP(Q73/$B$2*$B$4*AQ73,0)</f>
        <v>5212</v>
      </c>
      <c r="AT73" s="8">
        <f t="shared" ref="AT73" si="122">ROUNDUP(AS73*$C$4/$B$4,0)</f>
        <v>3258</v>
      </c>
      <c r="AU73" s="6">
        <f t="shared" ref="AU73" si="123">ROUNDUP(AV73*$D$4/$B$4,0)</f>
        <v>1046</v>
      </c>
      <c r="AV73" s="7">
        <f>ROUND(T73/$B$2*$B$4*$AQ73,0)</f>
        <v>80</v>
      </c>
      <c r="AW73" s="8">
        <f t="shared" ref="AW73" si="124">ROUNDUP(AV73*$C$4/$B$4,0)</f>
        <v>50</v>
      </c>
    </row>
    <row r="74" spans="2:49" x14ac:dyDescent="0.25">
      <c r="B74" t="s">
        <v>453</v>
      </c>
      <c r="C74">
        <v>1.3</v>
      </c>
      <c r="O74" s="1" t="s">
        <v>201</v>
      </c>
      <c r="P74" s="1">
        <f t="shared" si="97"/>
        <v>64088</v>
      </c>
      <c r="Q74" s="1">
        <f>ROUNDUP((Q78-Q73)*0.6/4+Q73,0)</f>
        <v>6601</v>
      </c>
      <c r="R74" s="1">
        <f t="shared" si="98"/>
        <v>3205</v>
      </c>
      <c r="S74" s="1">
        <f t="shared" si="99"/>
        <v>981</v>
      </c>
      <c r="T74" s="1">
        <f>ROUNDUP((T78-T73)*0.6/4+T73,0)</f>
        <v>101</v>
      </c>
      <c r="U74" s="1">
        <f t="shared" si="100"/>
        <v>50</v>
      </c>
      <c r="V74" s="30" t="s">
        <v>201</v>
      </c>
      <c r="W74" s="30">
        <f t="shared" si="117"/>
        <v>80117</v>
      </c>
      <c r="X74" s="1">
        <f>ROUNDUP((X78-X73)*0.6/4+X73,0)</f>
        <v>4807</v>
      </c>
      <c r="Y74" s="30">
        <f t="shared" si="118"/>
        <v>3846</v>
      </c>
      <c r="Z74" s="30">
        <f t="shared" si="119"/>
        <v>1234</v>
      </c>
      <c r="AA74" s="1">
        <f>ROUNDUP((AA78-AA73)*0.6/4+AA73,0)</f>
        <v>74</v>
      </c>
      <c r="AB74" s="30">
        <f>ROUND(AA74*$C$3/$B$3,0)</f>
        <v>59</v>
      </c>
      <c r="AC74" s="1" t="s">
        <v>201</v>
      </c>
      <c r="AD74" s="1">
        <f t="shared" si="104"/>
        <v>73705</v>
      </c>
      <c r="AE74" s="1">
        <f t="shared" si="57"/>
        <v>5640</v>
      </c>
      <c r="AF74" s="1">
        <f t="shared" si="105"/>
        <v>3525</v>
      </c>
      <c r="AG74" s="1">
        <f t="shared" si="106"/>
        <v>1137</v>
      </c>
      <c r="AH74" s="1">
        <f t="shared" si="58"/>
        <v>87</v>
      </c>
      <c r="AI74" s="1">
        <f t="shared" si="107"/>
        <v>55</v>
      </c>
      <c r="AJ74" s="9">
        <v>21</v>
      </c>
      <c r="AQ74" s="9">
        <f t="shared" ref="AQ74:AQ77" si="125">G$37</f>
        <v>0.97</v>
      </c>
      <c r="AR74" s="1">
        <f>ROUNDUP((AR78-AR73)*0.6/4+AR73,0)</f>
        <v>70786</v>
      </c>
      <c r="AS74" s="1">
        <f>ROUNDUP((AS78-AS73)*0.6/4+AS73,0)</f>
        <v>5417</v>
      </c>
      <c r="AT74" s="1">
        <f t="shared" ref="AT74:AU74" si="126">ROUNDUP((AT78-AT73)*0.6/4+AT73,0)</f>
        <v>3386</v>
      </c>
      <c r="AU74" s="1">
        <f t="shared" si="126"/>
        <v>1088</v>
      </c>
      <c r="AV74" s="1">
        <f>ROUND((AV78-AV73)*0.6/4+AV73,0)</f>
        <v>83</v>
      </c>
      <c r="AW74" s="1">
        <f>ROUND((AW78-AW73)*0.6/4+AW73,0)</f>
        <v>52</v>
      </c>
    </row>
    <row r="75" spans="2:49" x14ac:dyDescent="0.25">
      <c r="B75" t="s">
        <v>454</v>
      </c>
      <c r="C75">
        <v>1.3</v>
      </c>
      <c r="O75" s="1" t="s">
        <v>202</v>
      </c>
      <c r="P75" s="1">
        <f t="shared" si="97"/>
        <v>67117</v>
      </c>
      <c r="Q75" s="1">
        <f>ROUNDUP((Q78-Q73)*0.6/4+Q74,0)</f>
        <v>6913</v>
      </c>
      <c r="R75" s="1">
        <f t="shared" si="98"/>
        <v>3356</v>
      </c>
      <c r="S75" s="1">
        <f t="shared" si="99"/>
        <v>1030</v>
      </c>
      <c r="T75" s="1">
        <f>ROUNDUP((T78-T73)*0.6/4+T74,0)</f>
        <v>106</v>
      </c>
      <c r="U75" s="1">
        <f t="shared" si="100"/>
        <v>52</v>
      </c>
      <c r="V75" s="30" t="s">
        <v>202</v>
      </c>
      <c r="W75" s="30">
        <f t="shared" si="117"/>
        <v>83900</v>
      </c>
      <c r="X75" s="1">
        <f>ROUNDUP((X78-X73)*0.6/4+X74,0)</f>
        <v>5034</v>
      </c>
      <c r="Y75" s="30">
        <f t="shared" si="118"/>
        <v>4028</v>
      </c>
      <c r="Z75" s="30">
        <f t="shared" si="119"/>
        <v>1300</v>
      </c>
      <c r="AA75" s="1">
        <f>ROUNDUP((AA78-AA73)*0.6/4+AA74,0)</f>
        <v>78</v>
      </c>
      <c r="AB75" s="30">
        <f t="shared" ref="AB75:AB77" si="127">ROUND(AA75*$C$3/$B$3,0)</f>
        <v>62</v>
      </c>
      <c r="AC75" s="1" t="s">
        <v>202</v>
      </c>
      <c r="AD75" s="1">
        <f t="shared" si="104"/>
        <v>77194</v>
      </c>
      <c r="AE75" s="1">
        <f t="shared" si="57"/>
        <v>5907</v>
      </c>
      <c r="AF75" s="1">
        <f t="shared" si="105"/>
        <v>3692</v>
      </c>
      <c r="AG75" s="1">
        <f t="shared" si="106"/>
        <v>1190</v>
      </c>
      <c r="AH75" s="1">
        <f t="shared" si="58"/>
        <v>91</v>
      </c>
      <c r="AI75" s="1">
        <f t="shared" si="107"/>
        <v>57</v>
      </c>
      <c r="AJ75" s="9">
        <v>22</v>
      </c>
      <c r="AQ75" s="9">
        <f t="shared" si="125"/>
        <v>0.97</v>
      </c>
      <c r="AR75" s="1">
        <f>ROUNDUP((AR78-AR73)*0.6/4+AR74,0)</f>
        <v>73460</v>
      </c>
      <c r="AS75" s="1">
        <f>ROUNDUP((AS78-AS73)*0.6/4+AS74,0)</f>
        <v>5622</v>
      </c>
      <c r="AT75" s="1">
        <f t="shared" ref="AT75:AV75" si="128">ROUNDUP((AT78-AT73)*0.6/4+AT74,0)</f>
        <v>3514</v>
      </c>
      <c r="AU75" s="1">
        <f t="shared" si="128"/>
        <v>1130</v>
      </c>
      <c r="AV75" s="1">
        <f t="shared" si="128"/>
        <v>87</v>
      </c>
      <c r="AW75" s="1">
        <f t="shared" ref="AW75" si="129">ROUNDUP((AW78-AW73)*0.6/4+AW74,0)</f>
        <v>55</v>
      </c>
    </row>
    <row r="76" spans="2:49" x14ac:dyDescent="0.25">
      <c r="B76" t="s">
        <v>455</v>
      </c>
      <c r="C76">
        <v>1.3</v>
      </c>
      <c r="O76" s="1" t="s">
        <v>203</v>
      </c>
      <c r="P76" s="1">
        <f t="shared" si="97"/>
        <v>70146</v>
      </c>
      <c r="Q76" s="1">
        <f>ROUNDUP((Q78-Q73)*0.6/4+Q75,0)</f>
        <v>7225</v>
      </c>
      <c r="R76" s="1">
        <f t="shared" si="98"/>
        <v>3508</v>
      </c>
      <c r="S76" s="1">
        <f t="shared" si="99"/>
        <v>1078</v>
      </c>
      <c r="T76" s="1">
        <f>ROUNDUP((T78-T73)*0.6/4+T75,0)</f>
        <v>111</v>
      </c>
      <c r="U76" s="1">
        <f t="shared" si="100"/>
        <v>54</v>
      </c>
      <c r="V76" s="30" t="s">
        <v>203</v>
      </c>
      <c r="W76" s="30">
        <f t="shared" si="117"/>
        <v>87684</v>
      </c>
      <c r="X76" s="1">
        <f>ROUNDUP((X78-X73)*0.6/4+X75,0)</f>
        <v>5261</v>
      </c>
      <c r="Y76" s="30">
        <f t="shared" si="118"/>
        <v>4209</v>
      </c>
      <c r="Z76" s="30">
        <f t="shared" si="119"/>
        <v>1367</v>
      </c>
      <c r="AA76" s="1">
        <f>ROUNDUP((AA78-AA73)*0.6/4+AA75,0)</f>
        <v>82</v>
      </c>
      <c r="AB76" s="30">
        <f t="shared" si="127"/>
        <v>66</v>
      </c>
      <c r="AC76" s="1" t="s">
        <v>203</v>
      </c>
      <c r="AD76" s="1">
        <f t="shared" si="104"/>
        <v>80670</v>
      </c>
      <c r="AE76" s="1">
        <f t="shared" si="57"/>
        <v>6173</v>
      </c>
      <c r="AF76" s="1">
        <f t="shared" si="105"/>
        <v>3859</v>
      </c>
      <c r="AG76" s="1">
        <f t="shared" si="106"/>
        <v>1242</v>
      </c>
      <c r="AH76" s="1">
        <f t="shared" si="58"/>
        <v>95</v>
      </c>
      <c r="AI76" s="1">
        <f t="shared" si="107"/>
        <v>60</v>
      </c>
      <c r="AJ76" s="9">
        <v>23</v>
      </c>
      <c r="AQ76" s="9">
        <f t="shared" si="125"/>
        <v>0.97</v>
      </c>
      <c r="AR76" s="1">
        <f>ROUNDUP((AR78-AR73)*0.6/4+AR75,0)</f>
        <v>76134</v>
      </c>
      <c r="AS76" s="1">
        <f>ROUNDUP((AS78-AS73)*0.6/4+AS75,0)</f>
        <v>5827</v>
      </c>
      <c r="AT76" s="1">
        <f t="shared" ref="AT76:AV76" si="130">ROUNDUP((AT78-AT73)*0.6/4+AT75,0)</f>
        <v>3642</v>
      </c>
      <c r="AU76" s="1">
        <f t="shared" si="130"/>
        <v>1172</v>
      </c>
      <c r="AV76" s="1">
        <f t="shared" si="130"/>
        <v>91</v>
      </c>
      <c r="AW76" s="1">
        <f t="shared" ref="AW76" si="131">ROUNDUP((AW78-AW73)*0.6/4+AW75,0)</f>
        <v>58</v>
      </c>
    </row>
    <row r="77" spans="2:49" x14ac:dyDescent="0.25">
      <c r="B77" t="s">
        <v>343</v>
      </c>
      <c r="C77">
        <v>1</v>
      </c>
      <c r="O77" s="1" t="s">
        <v>204</v>
      </c>
      <c r="P77" s="1">
        <f t="shared" si="97"/>
        <v>73175</v>
      </c>
      <c r="Q77" s="1">
        <f>ROUNDUP((Q78-Q73)*0.6/4+Q76,0)</f>
        <v>7537</v>
      </c>
      <c r="R77" s="1">
        <f t="shared" si="98"/>
        <v>3659</v>
      </c>
      <c r="S77" s="1">
        <f t="shared" si="99"/>
        <v>1127</v>
      </c>
      <c r="T77" s="1">
        <f>ROUNDUP((T78-T73)*0.6/4+T76,0)</f>
        <v>116</v>
      </c>
      <c r="U77" s="1">
        <f t="shared" si="100"/>
        <v>57</v>
      </c>
      <c r="V77" s="30" t="s">
        <v>204</v>
      </c>
      <c r="W77" s="30">
        <f t="shared" si="117"/>
        <v>91467</v>
      </c>
      <c r="X77" s="1">
        <f>ROUNDUP((X78-X73)*0.6/4+X76,0)</f>
        <v>5488</v>
      </c>
      <c r="Y77" s="30">
        <f t="shared" si="118"/>
        <v>4391</v>
      </c>
      <c r="Z77" s="30">
        <f t="shared" si="119"/>
        <v>1434</v>
      </c>
      <c r="AA77" s="1">
        <f>ROUNDUP((AA78-AA73)*0.6/4+AA76,0)</f>
        <v>86</v>
      </c>
      <c r="AB77" s="30">
        <f t="shared" si="127"/>
        <v>69</v>
      </c>
      <c r="AC77" s="1" t="s">
        <v>204</v>
      </c>
      <c r="AD77" s="1">
        <f t="shared" si="104"/>
        <v>84160</v>
      </c>
      <c r="AE77" s="1">
        <f t="shared" si="57"/>
        <v>6440</v>
      </c>
      <c r="AF77" s="1">
        <f t="shared" si="105"/>
        <v>4025</v>
      </c>
      <c r="AG77" s="1">
        <f t="shared" si="106"/>
        <v>1307</v>
      </c>
      <c r="AH77" s="1">
        <f t="shared" si="58"/>
        <v>100</v>
      </c>
      <c r="AI77" s="1">
        <f t="shared" si="107"/>
        <v>63</v>
      </c>
      <c r="AJ77" s="9">
        <v>24</v>
      </c>
      <c r="AQ77" s="9">
        <f t="shared" si="125"/>
        <v>0.97</v>
      </c>
      <c r="AR77" s="1">
        <f>ROUNDUP((AR78-AR73)*0.6/4+AR76,0)</f>
        <v>78808</v>
      </c>
      <c r="AS77" s="1">
        <f>ROUNDUP((AS78-AS73)*0.6/4+AS76,0)</f>
        <v>6032</v>
      </c>
      <c r="AT77" s="1">
        <f t="shared" ref="AT77:AV77" si="132">ROUNDUP((AT78-AT73)*0.6/4+AT76,0)</f>
        <v>3770</v>
      </c>
      <c r="AU77" s="1">
        <f t="shared" si="132"/>
        <v>1214</v>
      </c>
      <c r="AV77" s="1">
        <f t="shared" si="132"/>
        <v>95</v>
      </c>
      <c r="AW77" s="1">
        <f t="shared" ref="AW77" si="133">ROUNDUP((AW78-AW73)*0.6/4+AW76,0)</f>
        <v>61</v>
      </c>
    </row>
    <row r="78" spans="2:49" x14ac:dyDescent="0.25">
      <c r="B78" t="s">
        <v>59</v>
      </c>
      <c r="C78">
        <v>2</v>
      </c>
      <c r="O78" s="1" t="s">
        <v>205</v>
      </c>
      <c r="P78" s="6">
        <f t="shared" si="97"/>
        <v>81214</v>
      </c>
      <c r="Q78" s="7">
        <f>ROUNDUP(Q73*$C$38,0)</f>
        <v>8365</v>
      </c>
      <c r="R78" s="8">
        <f t="shared" si="98"/>
        <v>4061</v>
      </c>
      <c r="S78" s="6">
        <f t="shared" si="99"/>
        <v>1243</v>
      </c>
      <c r="T78" s="7">
        <f>ROUNDUP(T73*$C$38,0)</f>
        <v>128</v>
      </c>
      <c r="U78" s="8">
        <f t="shared" si="100"/>
        <v>63</v>
      </c>
      <c r="V78" s="30" t="s">
        <v>205</v>
      </c>
      <c r="W78" s="31">
        <f t="shared" si="117"/>
        <v>101534</v>
      </c>
      <c r="X78" s="32">
        <f t="shared" si="44"/>
        <v>6092</v>
      </c>
      <c r="Y78" s="33">
        <f t="shared" si="118"/>
        <v>4874</v>
      </c>
      <c r="Z78" s="31">
        <f t="shared" si="119"/>
        <v>1567</v>
      </c>
      <c r="AA78" s="32">
        <f t="shared" si="47"/>
        <v>94</v>
      </c>
      <c r="AB78" s="33">
        <f t="shared" si="120"/>
        <v>76</v>
      </c>
      <c r="AC78" s="1" t="s">
        <v>205</v>
      </c>
      <c r="AD78" s="6">
        <f t="shared" si="104"/>
        <v>93399</v>
      </c>
      <c r="AE78" s="7">
        <f t="shared" si="57"/>
        <v>7147</v>
      </c>
      <c r="AF78" s="8">
        <f t="shared" si="105"/>
        <v>4467</v>
      </c>
      <c r="AG78" s="6">
        <f t="shared" si="106"/>
        <v>1438</v>
      </c>
      <c r="AH78" s="7">
        <f t="shared" si="58"/>
        <v>110</v>
      </c>
      <c r="AI78" s="8">
        <f t="shared" si="107"/>
        <v>69</v>
      </c>
      <c r="AJ78" s="9">
        <v>25</v>
      </c>
      <c r="AQ78" s="9">
        <f>G$38</f>
        <v>0.92</v>
      </c>
      <c r="AR78" s="6">
        <f t="shared" ref="AR78" si="134">ROUNDUP(AS78*$D$4/$B$4,0)</f>
        <v>85937</v>
      </c>
      <c r="AS78" s="7">
        <f>ROUNDUP(Q78/$B$2*$B$4*AQ78,0)</f>
        <v>6576</v>
      </c>
      <c r="AT78" s="8">
        <f t="shared" ref="AT78" si="135">ROUNDUP(AS78*$C$4/$B$4,0)</f>
        <v>4110</v>
      </c>
      <c r="AU78" s="6">
        <f t="shared" ref="AU78" si="136">ROUNDUP(AV78*$D$4/$B$4,0)</f>
        <v>1320</v>
      </c>
      <c r="AV78" s="7">
        <f>ROUND(T78/$B$2*$B$4*$AQ78,0)</f>
        <v>101</v>
      </c>
      <c r="AW78" s="8">
        <f t="shared" ref="AW78" si="137">ROUNDUP(AV78*$C$4/$B$4,0)</f>
        <v>64</v>
      </c>
    </row>
    <row r="79" spans="2:49" x14ac:dyDescent="0.25">
      <c r="B79" t="s">
        <v>60</v>
      </c>
      <c r="C79">
        <v>1.8</v>
      </c>
      <c r="O79" s="1" t="s">
        <v>206</v>
      </c>
      <c r="P79" s="1">
        <f t="shared" si="97"/>
        <v>85243</v>
      </c>
      <c r="Q79" s="1">
        <f>ROUNDUP((Q83-Q78)*0.6/4+Q78,0)</f>
        <v>8780</v>
      </c>
      <c r="R79" s="1">
        <f t="shared" si="98"/>
        <v>4263</v>
      </c>
      <c r="S79" s="1">
        <f t="shared" si="99"/>
        <v>1311</v>
      </c>
      <c r="T79" s="1">
        <f>ROUNDUP((T83-T78)*0.6/4+T78,0)</f>
        <v>135</v>
      </c>
      <c r="U79" s="1">
        <f t="shared" si="100"/>
        <v>66</v>
      </c>
      <c r="V79" s="30" t="s">
        <v>206</v>
      </c>
      <c r="W79" s="30">
        <f t="shared" si="117"/>
        <v>106567</v>
      </c>
      <c r="X79" s="1">
        <f>ROUNDUP((X83-X78)*0.6/4+X78,0)</f>
        <v>6394</v>
      </c>
      <c r="Y79" s="30">
        <f t="shared" si="118"/>
        <v>5116</v>
      </c>
      <c r="Z79" s="30">
        <f t="shared" si="119"/>
        <v>1650</v>
      </c>
      <c r="AA79" s="1">
        <f>ROUNDUP((AA83-AA78)*0.6/4+AA78,0)</f>
        <v>99</v>
      </c>
      <c r="AB79" s="30">
        <f>ROUND(AA79*$C$3/$B$3,0)</f>
        <v>79</v>
      </c>
      <c r="AC79" s="1" t="s">
        <v>206</v>
      </c>
      <c r="AD79" s="1">
        <f t="shared" si="104"/>
        <v>98038</v>
      </c>
      <c r="AE79" s="1">
        <f t="shared" si="57"/>
        <v>7502</v>
      </c>
      <c r="AF79" s="1">
        <f t="shared" si="105"/>
        <v>4689</v>
      </c>
      <c r="AG79" s="1">
        <f t="shared" si="106"/>
        <v>1516</v>
      </c>
      <c r="AH79" s="1">
        <f t="shared" si="58"/>
        <v>116</v>
      </c>
      <c r="AI79" s="1">
        <f t="shared" si="107"/>
        <v>73</v>
      </c>
      <c r="AJ79" s="9">
        <v>26</v>
      </c>
      <c r="AQ79" s="9">
        <f t="shared" ref="AQ79:AQ82" si="138">G$38</f>
        <v>0.92</v>
      </c>
      <c r="AR79" s="1">
        <f>ROUNDUP((AR83-AR78)*0.6/4+AR78,0)</f>
        <v>89819</v>
      </c>
      <c r="AS79" s="1">
        <f>ROUNDUP((AS83-AS78)*0.6/4+AS78,0)</f>
        <v>6873</v>
      </c>
      <c r="AT79" s="1">
        <f t="shared" ref="AT79:AU79" si="139">ROUNDUP((AT83-AT78)*0.6/4+AT78,0)</f>
        <v>4296</v>
      </c>
      <c r="AU79" s="1">
        <f t="shared" si="139"/>
        <v>1379</v>
      </c>
      <c r="AV79" s="1">
        <f>ROUND((AV83-AV78)*0.6/4+AV78,0)</f>
        <v>106</v>
      </c>
      <c r="AW79" s="1">
        <f>ROUND((AW83-AW78)*0.6/4+AW78,0)</f>
        <v>67</v>
      </c>
    </row>
    <row r="80" spans="2:49" x14ac:dyDescent="0.25">
      <c r="B80" t="s">
        <v>61</v>
      </c>
      <c r="C80">
        <v>1.6</v>
      </c>
      <c r="O80" s="1" t="s">
        <v>207</v>
      </c>
      <c r="P80" s="1">
        <f t="shared" si="97"/>
        <v>89272</v>
      </c>
      <c r="Q80" s="1">
        <f>ROUNDUP((Q83-Q78)*0.6/4+Q79,0)</f>
        <v>9195</v>
      </c>
      <c r="R80" s="1">
        <f t="shared" si="98"/>
        <v>4464</v>
      </c>
      <c r="S80" s="1">
        <f t="shared" si="99"/>
        <v>1379</v>
      </c>
      <c r="T80" s="1">
        <f>ROUNDUP((T83-T78)*0.6/4+T79,0)</f>
        <v>142</v>
      </c>
      <c r="U80" s="1">
        <f t="shared" si="100"/>
        <v>69</v>
      </c>
      <c r="V80" s="30" t="s">
        <v>207</v>
      </c>
      <c r="W80" s="30">
        <f t="shared" si="117"/>
        <v>111600</v>
      </c>
      <c r="X80" s="1">
        <f>ROUNDUP((X83-X78)*0.6/4+X79,0)</f>
        <v>6696</v>
      </c>
      <c r="Y80" s="30">
        <f t="shared" si="118"/>
        <v>5357</v>
      </c>
      <c r="Z80" s="30">
        <f t="shared" si="119"/>
        <v>1734</v>
      </c>
      <c r="AA80" s="1">
        <f>ROUNDUP((AA83-AA78)*0.6/4+AA79,0)</f>
        <v>104</v>
      </c>
      <c r="AB80" s="30">
        <f t="shared" ref="AB80:AB82" si="140">ROUND(AA80*$C$3/$B$3,0)</f>
        <v>83</v>
      </c>
      <c r="AC80" s="1" t="s">
        <v>207</v>
      </c>
      <c r="AD80" s="1">
        <f t="shared" si="104"/>
        <v>102664</v>
      </c>
      <c r="AE80" s="1">
        <f t="shared" si="57"/>
        <v>7856</v>
      </c>
      <c r="AF80" s="1">
        <f t="shared" si="105"/>
        <v>4910</v>
      </c>
      <c r="AG80" s="1">
        <f t="shared" si="106"/>
        <v>1595</v>
      </c>
      <c r="AH80" s="1">
        <f t="shared" si="58"/>
        <v>122</v>
      </c>
      <c r="AI80" s="1">
        <f t="shared" si="107"/>
        <v>77</v>
      </c>
      <c r="AJ80" s="9">
        <v>27</v>
      </c>
      <c r="AQ80" s="9">
        <f t="shared" si="138"/>
        <v>0.92</v>
      </c>
      <c r="AR80" s="1">
        <f>ROUNDUP((AR83-AR78)*0.6/4+AR79,0)</f>
        <v>93701</v>
      </c>
      <c r="AS80" s="1">
        <f>ROUNDUP((AS83-AS78)*0.6/4+AS79,0)</f>
        <v>7170</v>
      </c>
      <c r="AT80" s="1">
        <f t="shared" ref="AT80:AW80" si="141">ROUNDUP((AT83-AT78)*0.6/4+AT79,0)</f>
        <v>4482</v>
      </c>
      <c r="AU80" s="1">
        <f t="shared" si="141"/>
        <v>1438</v>
      </c>
      <c r="AV80" s="1">
        <f t="shared" si="141"/>
        <v>111</v>
      </c>
      <c r="AW80" s="1">
        <f t="shared" si="141"/>
        <v>70</v>
      </c>
    </row>
    <row r="81" spans="2:49" x14ac:dyDescent="0.25">
      <c r="B81" t="s">
        <v>358</v>
      </c>
      <c r="C81">
        <v>1.3</v>
      </c>
      <c r="O81" s="1" t="s">
        <v>208</v>
      </c>
      <c r="P81" s="1">
        <f t="shared" si="97"/>
        <v>93301</v>
      </c>
      <c r="Q81" s="1">
        <f>ROUNDUP((Q83-Q78)*0.6/4+Q80,0)</f>
        <v>9610</v>
      </c>
      <c r="R81" s="1">
        <f t="shared" si="98"/>
        <v>4666</v>
      </c>
      <c r="S81" s="1">
        <f t="shared" si="99"/>
        <v>1447</v>
      </c>
      <c r="T81" s="1">
        <f>ROUNDUP((T83-T78)*0.6/4+T80,0)</f>
        <v>149</v>
      </c>
      <c r="U81" s="1">
        <f t="shared" si="100"/>
        <v>73</v>
      </c>
      <c r="V81" s="30" t="s">
        <v>208</v>
      </c>
      <c r="W81" s="30">
        <f t="shared" si="117"/>
        <v>116634</v>
      </c>
      <c r="X81" s="1">
        <f>ROUNDUP((X83-X78)*0.6/4+X80,0)</f>
        <v>6998</v>
      </c>
      <c r="Y81" s="30">
        <f t="shared" si="118"/>
        <v>5599</v>
      </c>
      <c r="Z81" s="30">
        <f t="shared" si="119"/>
        <v>1817</v>
      </c>
      <c r="AA81" s="1">
        <f>ROUNDUP((AA83-AA78)*0.6/4+AA80,0)</f>
        <v>109</v>
      </c>
      <c r="AB81" s="30">
        <f t="shared" si="140"/>
        <v>87</v>
      </c>
      <c r="AC81" s="1" t="s">
        <v>208</v>
      </c>
      <c r="AD81" s="1">
        <f t="shared" si="104"/>
        <v>107303</v>
      </c>
      <c r="AE81" s="1">
        <f t="shared" si="57"/>
        <v>8211</v>
      </c>
      <c r="AF81" s="1">
        <f t="shared" si="105"/>
        <v>5132</v>
      </c>
      <c r="AG81" s="1">
        <f t="shared" si="106"/>
        <v>1673</v>
      </c>
      <c r="AH81" s="1">
        <f t="shared" si="58"/>
        <v>128</v>
      </c>
      <c r="AI81" s="1">
        <f t="shared" si="107"/>
        <v>80</v>
      </c>
      <c r="AJ81" s="9">
        <v>28</v>
      </c>
      <c r="AQ81" s="9">
        <f t="shared" si="138"/>
        <v>0.92</v>
      </c>
      <c r="AR81" s="1">
        <f>ROUNDUP((AR83-AR78)*0.6/4+AR80,0)</f>
        <v>97583</v>
      </c>
      <c r="AS81" s="1">
        <f>ROUNDUP((AS83-AS78)*0.6/4+AS80,0)</f>
        <v>7467</v>
      </c>
      <c r="AT81" s="1">
        <f t="shared" ref="AT81:AW81" si="142">ROUNDUP((AT83-AT78)*0.6/4+AT80,0)</f>
        <v>4668</v>
      </c>
      <c r="AU81" s="1">
        <f t="shared" si="142"/>
        <v>1497</v>
      </c>
      <c r="AV81" s="1">
        <f t="shared" si="142"/>
        <v>116</v>
      </c>
      <c r="AW81" s="1">
        <f t="shared" si="142"/>
        <v>73</v>
      </c>
    </row>
    <row r="82" spans="2:49" x14ac:dyDescent="0.25">
      <c r="B82" t="s">
        <v>359</v>
      </c>
      <c r="C82">
        <v>1.3</v>
      </c>
      <c r="O82" s="1" t="s">
        <v>209</v>
      </c>
      <c r="P82" s="1">
        <f t="shared" si="97"/>
        <v>97331</v>
      </c>
      <c r="Q82" s="1">
        <f>ROUNDUP((Q83-Q78)*0.6/4+Q81,0)</f>
        <v>10025</v>
      </c>
      <c r="R82" s="1">
        <f t="shared" si="98"/>
        <v>4867</v>
      </c>
      <c r="S82" s="1">
        <f t="shared" si="99"/>
        <v>1515</v>
      </c>
      <c r="T82" s="1">
        <f>ROUNDUP((T83-T78)*0.6/4+T81,0)</f>
        <v>156</v>
      </c>
      <c r="U82" s="1">
        <f t="shared" si="100"/>
        <v>76</v>
      </c>
      <c r="V82" s="30" t="s">
        <v>209</v>
      </c>
      <c r="W82" s="30">
        <f t="shared" si="117"/>
        <v>121667</v>
      </c>
      <c r="X82" s="1">
        <f>ROUNDUP((X83-X78)*0.6/4+X81,0)</f>
        <v>7300</v>
      </c>
      <c r="Y82" s="30">
        <f t="shared" si="118"/>
        <v>5840</v>
      </c>
      <c r="Z82" s="30">
        <f t="shared" si="119"/>
        <v>1900</v>
      </c>
      <c r="AA82" s="1">
        <f>ROUNDUP((AA83-AA78)*0.6/4+AA81,0)</f>
        <v>114</v>
      </c>
      <c r="AB82" s="30">
        <f t="shared" si="140"/>
        <v>91</v>
      </c>
      <c r="AC82" s="1" t="s">
        <v>209</v>
      </c>
      <c r="AD82" s="1">
        <f t="shared" si="104"/>
        <v>111943</v>
      </c>
      <c r="AE82" s="1">
        <f t="shared" si="57"/>
        <v>8566</v>
      </c>
      <c r="AF82" s="1">
        <f t="shared" si="105"/>
        <v>5354</v>
      </c>
      <c r="AG82" s="1">
        <f t="shared" si="106"/>
        <v>1752</v>
      </c>
      <c r="AH82" s="1">
        <f t="shared" si="58"/>
        <v>134</v>
      </c>
      <c r="AI82" s="1">
        <f t="shared" si="107"/>
        <v>84</v>
      </c>
      <c r="AJ82" s="9">
        <v>29</v>
      </c>
      <c r="AQ82" s="9">
        <f t="shared" si="138"/>
        <v>0.92</v>
      </c>
      <c r="AR82" s="1">
        <f>ROUNDUP((AR83-AR78)*0.6/4+AR81,0)</f>
        <v>101465</v>
      </c>
      <c r="AS82" s="1">
        <f>ROUNDUP((AS83-AS78)*0.6/4+AS81,0)</f>
        <v>7764</v>
      </c>
      <c r="AT82" s="1">
        <f t="shared" ref="AT82:AW82" si="143">ROUNDUP((AT83-AT78)*0.6/4+AT81,0)</f>
        <v>4854</v>
      </c>
      <c r="AU82" s="1">
        <f t="shared" si="143"/>
        <v>1556</v>
      </c>
      <c r="AV82" s="1">
        <f t="shared" si="143"/>
        <v>121</v>
      </c>
      <c r="AW82" s="1">
        <f t="shared" si="143"/>
        <v>76</v>
      </c>
    </row>
    <row r="83" spans="2:49" x14ac:dyDescent="0.25">
      <c r="B83" t="s">
        <v>394</v>
      </c>
      <c r="C83">
        <v>1.3</v>
      </c>
      <c r="O83" s="1" t="s">
        <v>395</v>
      </c>
      <c r="P83" s="6">
        <f>ROUNDUP(Q83*$D$2/$B$2,0)</f>
        <v>108020</v>
      </c>
      <c r="Q83" s="7">
        <f>ROUNDUP(Q78*$C$39,0)</f>
        <v>11126</v>
      </c>
      <c r="R83" s="8">
        <f>ROUNDUP(Q83*$C$2/$B$2,0)</f>
        <v>5401</v>
      </c>
      <c r="S83" s="6">
        <f>ROUNDUP(T83*$D$2/$B$2,0)</f>
        <v>1661</v>
      </c>
      <c r="T83" s="7">
        <f>ROUNDUP(T78*$C$39,0)</f>
        <v>171</v>
      </c>
      <c r="U83" s="8">
        <f>ROUNDUP(T83*$C$2/$B$2,0)</f>
        <v>84</v>
      </c>
      <c r="V83" s="30" t="s">
        <v>395</v>
      </c>
      <c r="W83" s="31">
        <f t="shared" si="117"/>
        <v>135034</v>
      </c>
      <c r="X83" s="32">
        <f t="shared" si="44"/>
        <v>8102</v>
      </c>
      <c r="Y83" s="33">
        <f t="shared" si="118"/>
        <v>6482</v>
      </c>
      <c r="Z83" s="31">
        <f t="shared" si="119"/>
        <v>2084</v>
      </c>
      <c r="AA83" s="32">
        <f t="shared" si="47"/>
        <v>125</v>
      </c>
      <c r="AB83" s="33">
        <f t="shared" si="120"/>
        <v>100</v>
      </c>
      <c r="AC83" s="1" t="s">
        <v>395</v>
      </c>
      <c r="AD83" s="6">
        <f t="shared" si="104"/>
        <v>124227</v>
      </c>
      <c r="AE83" s="7">
        <f t="shared" si="57"/>
        <v>9506</v>
      </c>
      <c r="AF83" s="8">
        <f t="shared" si="105"/>
        <v>5942</v>
      </c>
      <c r="AG83" s="6">
        <f t="shared" si="106"/>
        <v>1922</v>
      </c>
      <c r="AH83" s="7">
        <f t="shared" si="58"/>
        <v>147</v>
      </c>
      <c r="AI83" s="8">
        <f t="shared" si="107"/>
        <v>92</v>
      </c>
      <c r="AJ83" s="9">
        <v>30</v>
      </c>
      <c r="AQ83" s="9">
        <f>G$39</f>
        <v>0.9</v>
      </c>
      <c r="AR83" s="6">
        <f t="shared" ref="AR83" si="144">ROUNDUP(AS83*$D$4/$B$4,0)</f>
        <v>111812</v>
      </c>
      <c r="AS83" s="7">
        <f>ROUNDUP(Q83/$B$2*$B$4*AQ83,0)</f>
        <v>8556</v>
      </c>
      <c r="AT83" s="8">
        <f t="shared" ref="AT83" si="145">ROUNDUP(AS83*$C$4/$B$4,0)</f>
        <v>5348</v>
      </c>
      <c r="AU83" s="6">
        <f t="shared" ref="AU83" si="146">ROUNDUP(AV83*$D$4/$B$4,0)</f>
        <v>1712</v>
      </c>
      <c r="AV83" s="7">
        <f>ROUND(T83/$B$2*$B$4*$AQ83,0)</f>
        <v>131</v>
      </c>
      <c r="AW83" s="8">
        <f t="shared" ref="AW83" si="147">ROUNDUP(AV83*$C$4/$B$4,0)</f>
        <v>82</v>
      </c>
    </row>
    <row r="84" spans="2:49" x14ac:dyDescent="0.25">
      <c r="B84" t="s">
        <v>456</v>
      </c>
      <c r="C84">
        <v>1.3</v>
      </c>
      <c r="O84" s="1" t="s">
        <v>501</v>
      </c>
      <c r="P84" s="1">
        <f t="shared" si="97"/>
        <v>113369</v>
      </c>
      <c r="Q84" s="1">
        <f>ROUNDUP((Q88-Q83)*0.6/4+Q83,0)</f>
        <v>11677</v>
      </c>
      <c r="R84" s="1">
        <f t="shared" si="98"/>
        <v>5669</v>
      </c>
      <c r="S84" s="1">
        <f t="shared" si="99"/>
        <v>1748</v>
      </c>
      <c r="T84" s="1">
        <f>ROUNDUP((T88-T83)*0.6/4+T83,0)</f>
        <v>180</v>
      </c>
      <c r="U84" s="1">
        <f t="shared" si="100"/>
        <v>88</v>
      </c>
      <c r="V84" s="30" t="s">
        <v>501</v>
      </c>
      <c r="W84" s="30">
        <f t="shared" si="117"/>
        <v>141734</v>
      </c>
      <c r="X84" s="1">
        <f>ROUNDUP((X88-X83)*0.6/4+X83,0)</f>
        <v>8504</v>
      </c>
      <c r="Y84" s="30">
        <f t="shared" si="118"/>
        <v>6804</v>
      </c>
      <c r="Z84" s="30">
        <f t="shared" si="119"/>
        <v>2200</v>
      </c>
      <c r="AA84" s="1">
        <f>ROUNDUP((AA88-AA83)*0.6/4+AA83,0)</f>
        <v>132</v>
      </c>
      <c r="AB84" s="30">
        <f>ROUND(AA84*$C$3/$B$3,0)</f>
        <v>106</v>
      </c>
      <c r="AC84" s="1" t="s">
        <v>501</v>
      </c>
      <c r="AD84" s="1">
        <f t="shared" ref="AD84:AD103" si="148">ROUNDUP(AE84*$D$4/$B$4,0)</f>
        <v>130382</v>
      </c>
      <c r="AE84" s="1">
        <f t="shared" ref="AE84:AE103" si="149">ROUNDUP(Q84/$B$2*$B$4,0)</f>
        <v>9977</v>
      </c>
      <c r="AF84" s="1">
        <f t="shared" ref="AF84:AF103" si="150">ROUNDUP(AE84*$C$4/$B$4,0)</f>
        <v>6236</v>
      </c>
      <c r="AG84" s="1">
        <f t="shared" ref="AG84:AG103" si="151">ROUNDUP(AH84*$D$4/$B$4,0)</f>
        <v>2013</v>
      </c>
      <c r="AH84" s="1">
        <f t="shared" ref="AH84:AH103" si="152">ROUNDUP(T84/$B$2*$B$4,0)</f>
        <v>154</v>
      </c>
      <c r="AI84" s="1">
        <f t="shared" ref="AI84:AI103" si="153">ROUNDUP(AH84*$C$4/$B$4,0)</f>
        <v>97</v>
      </c>
      <c r="AJ84" s="9">
        <v>31</v>
      </c>
      <c r="AQ84" s="9">
        <f t="shared" ref="AQ84:AQ87" si="154">G$39</f>
        <v>0.9</v>
      </c>
      <c r="AR84" s="1">
        <f>ROUNDUP((AR88-AR83)*0.6/4+AR83,0)</f>
        <v>117346</v>
      </c>
      <c r="AS84" s="1">
        <f>ROUNDUP((AS88-AS83)*0.6/4+AS83,0)</f>
        <v>8980</v>
      </c>
      <c r="AT84" s="1">
        <f t="shared" ref="AT84:AU84" si="155">ROUNDUP((AT88-AT83)*0.6/4+AT83,0)</f>
        <v>5613</v>
      </c>
      <c r="AU84" s="1">
        <f t="shared" si="155"/>
        <v>1799</v>
      </c>
      <c r="AV84" s="1">
        <f>ROUND((AV88-AV83)*0.6/4+AV83,0)</f>
        <v>138</v>
      </c>
      <c r="AW84" s="1">
        <f>ROUND((AW88-AW83)*0.6/4+AW83,0)</f>
        <v>86</v>
      </c>
    </row>
    <row r="85" spans="2:49" x14ac:dyDescent="0.25">
      <c r="B85" t="s">
        <v>457</v>
      </c>
      <c r="C85">
        <v>1.3</v>
      </c>
      <c r="O85" s="1" t="s">
        <v>502</v>
      </c>
      <c r="P85" s="1">
        <f t="shared" si="97"/>
        <v>118719</v>
      </c>
      <c r="Q85" s="1">
        <f>ROUNDUP((Q88-Q83)*0.6/4+Q84,0)</f>
        <v>12228</v>
      </c>
      <c r="R85" s="1">
        <f t="shared" si="98"/>
        <v>5936</v>
      </c>
      <c r="S85" s="1">
        <f t="shared" si="99"/>
        <v>1835</v>
      </c>
      <c r="T85" s="1">
        <f>ROUNDUP((T88-T83)*0.6/4+T84,0)</f>
        <v>189</v>
      </c>
      <c r="U85" s="1">
        <f t="shared" si="100"/>
        <v>92</v>
      </c>
      <c r="V85" s="30" t="s">
        <v>502</v>
      </c>
      <c r="W85" s="30">
        <f t="shared" si="117"/>
        <v>148434</v>
      </c>
      <c r="X85" s="1">
        <f>ROUNDUP((X88-X83)*0.6/4+X84,0)</f>
        <v>8906</v>
      </c>
      <c r="Y85" s="30">
        <f t="shared" si="118"/>
        <v>7125</v>
      </c>
      <c r="Z85" s="30">
        <f t="shared" si="119"/>
        <v>2317</v>
      </c>
      <c r="AA85" s="1">
        <f>ROUNDUP((AA88-AA83)*0.6/4+AA84,0)</f>
        <v>139</v>
      </c>
      <c r="AB85" s="30">
        <f t="shared" ref="AB85:AB87" si="156">ROUND(AA85*$C$3/$B$3,0)</f>
        <v>111</v>
      </c>
      <c r="AC85" s="1" t="s">
        <v>502</v>
      </c>
      <c r="AD85" s="1">
        <f t="shared" si="148"/>
        <v>136537</v>
      </c>
      <c r="AE85" s="1">
        <f t="shared" si="149"/>
        <v>10448</v>
      </c>
      <c r="AF85" s="1">
        <f t="shared" si="150"/>
        <v>6530</v>
      </c>
      <c r="AG85" s="1">
        <f t="shared" si="151"/>
        <v>2118</v>
      </c>
      <c r="AH85" s="1">
        <f t="shared" si="152"/>
        <v>162</v>
      </c>
      <c r="AI85" s="1">
        <f t="shared" si="153"/>
        <v>102</v>
      </c>
      <c r="AJ85" s="9">
        <v>32</v>
      </c>
      <c r="AQ85" s="9">
        <f t="shared" si="154"/>
        <v>0.9</v>
      </c>
      <c r="AR85" s="1">
        <f>ROUNDUP((AR88-AR83)*0.6/4+AR84,0)</f>
        <v>122880</v>
      </c>
      <c r="AS85" s="1">
        <f>ROUNDUP((AS88-AS83)*0.6/4+AS84,0)</f>
        <v>9404</v>
      </c>
      <c r="AT85" s="1">
        <f t="shared" ref="AT85:AW85" si="157">ROUNDUP((AT88-AT83)*0.6/4+AT84,0)</f>
        <v>5878</v>
      </c>
      <c r="AU85" s="1">
        <f t="shared" si="157"/>
        <v>1886</v>
      </c>
      <c r="AV85" s="1">
        <f t="shared" si="157"/>
        <v>145</v>
      </c>
      <c r="AW85" s="1">
        <f t="shared" si="157"/>
        <v>91</v>
      </c>
    </row>
    <row r="86" spans="2:49" x14ac:dyDescent="0.25">
      <c r="B86" t="s">
        <v>458</v>
      </c>
      <c r="C86">
        <v>1.3</v>
      </c>
      <c r="O86" s="1" t="s">
        <v>503</v>
      </c>
      <c r="P86" s="1">
        <f t="shared" si="97"/>
        <v>124068</v>
      </c>
      <c r="Q86" s="1">
        <f>ROUNDUP((Q88-Q83)*0.6/4+Q85,0)</f>
        <v>12779</v>
      </c>
      <c r="R86" s="1">
        <f t="shared" si="98"/>
        <v>6204</v>
      </c>
      <c r="S86" s="1">
        <f t="shared" si="99"/>
        <v>1923</v>
      </c>
      <c r="T86" s="1">
        <f>ROUNDUP((T88-T83)*0.6/4+T85,0)</f>
        <v>198</v>
      </c>
      <c r="U86" s="1">
        <f t="shared" si="100"/>
        <v>97</v>
      </c>
      <c r="V86" s="30" t="s">
        <v>503</v>
      </c>
      <c r="W86" s="30">
        <f t="shared" si="117"/>
        <v>155134</v>
      </c>
      <c r="X86" s="1">
        <f>ROUNDUP((X88-X83)*0.6/4+X85,0)</f>
        <v>9308</v>
      </c>
      <c r="Y86" s="30">
        <f t="shared" si="118"/>
        <v>7447</v>
      </c>
      <c r="Z86" s="30">
        <f t="shared" si="119"/>
        <v>2434</v>
      </c>
      <c r="AA86" s="1">
        <f>ROUNDUP((AA88-AA83)*0.6/4+AA85,0)</f>
        <v>146</v>
      </c>
      <c r="AB86" s="30">
        <f t="shared" si="156"/>
        <v>117</v>
      </c>
      <c r="AC86" s="1" t="s">
        <v>503</v>
      </c>
      <c r="AD86" s="1">
        <f t="shared" si="148"/>
        <v>142679</v>
      </c>
      <c r="AE86" s="1">
        <f t="shared" si="149"/>
        <v>10918</v>
      </c>
      <c r="AF86" s="1">
        <f t="shared" si="150"/>
        <v>6824</v>
      </c>
      <c r="AG86" s="1">
        <f t="shared" si="151"/>
        <v>2222</v>
      </c>
      <c r="AH86" s="1">
        <f t="shared" si="152"/>
        <v>170</v>
      </c>
      <c r="AI86" s="1">
        <f t="shared" si="153"/>
        <v>107</v>
      </c>
      <c r="AJ86" s="9">
        <v>33</v>
      </c>
      <c r="AQ86" s="9">
        <f t="shared" si="154"/>
        <v>0.9</v>
      </c>
      <c r="AR86" s="1">
        <f>ROUNDUP((AR88-AR83)*0.6/4+AR85,0)</f>
        <v>128414</v>
      </c>
      <c r="AS86" s="1">
        <f>ROUNDUP((AS88-AS83)*0.6/4+AS85,0)</f>
        <v>9828</v>
      </c>
      <c r="AT86" s="1">
        <f t="shared" ref="AT86:AW86" si="158">ROUNDUP((AT88-AT83)*0.6/4+AT85,0)</f>
        <v>6143</v>
      </c>
      <c r="AU86" s="1">
        <f t="shared" si="158"/>
        <v>1973</v>
      </c>
      <c r="AV86" s="1">
        <f t="shared" si="158"/>
        <v>152</v>
      </c>
      <c r="AW86" s="1">
        <f t="shared" si="158"/>
        <v>96</v>
      </c>
    </row>
    <row r="87" spans="2:49" x14ac:dyDescent="0.25">
      <c r="B87" t="s">
        <v>459</v>
      </c>
      <c r="C87">
        <v>1.3</v>
      </c>
      <c r="O87" s="1" t="s">
        <v>504</v>
      </c>
      <c r="P87" s="1">
        <f t="shared" si="97"/>
        <v>129418</v>
      </c>
      <c r="Q87" s="1">
        <f>ROUNDUP((Q88-Q83)*0.6/4+Q86,0)</f>
        <v>13330</v>
      </c>
      <c r="R87" s="1">
        <f t="shared" si="98"/>
        <v>6471</v>
      </c>
      <c r="S87" s="1">
        <f t="shared" si="99"/>
        <v>2010</v>
      </c>
      <c r="T87" s="1">
        <f>ROUNDUP((T88-T83)*0.6/4+T86,0)</f>
        <v>207</v>
      </c>
      <c r="U87" s="1">
        <f t="shared" si="100"/>
        <v>101</v>
      </c>
      <c r="V87" s="30" t="s">
        <v>504</v>
      </c>
      <c r="W87" s="30">
        <f t="shared" si="117"/>
        <v>161834</v>
      </c>
      <c r="X87" s="1">
        <f>ROUNDUP((X88-X83)*0.6/4+X86,0)</f>
        <v>9710</v>
      </c>
      <c r="Y87" s="30">
        <f t="shared" si="118"/>
        <v>7768</v>
      </c>
      <c r="Z87" s="30">
        <f t="shared" si="119"/>
        <v>2550</v>
      </c>
      <c r="AA87" s="1">
        <f>ROUNDUP((AA88-AA83)*0.6/4+AA86,0)</f>
        <v>153</v>
      </c>
      <c r="AB87" s="30">
        <f t="shared" si="156"/>
        <v>122</v>
      </c>
      <c r="AC87" s="1" t="s">
        <v>504</v>
      </c>
      <c r="AD87" s="1">
        <f t="shared" si="148"/>
        <v>148834</v>
      </c>
      <c r="AE87" s="1">
        <f t="shared" si="149"/>
        <v>11389</v>
      </c>
      <c r="AF87" s="1">
        <f t="shared" si="150"/>
        <v>7119</v>
      </c>
      <c r="AG87" s="1">
        <f t="shared" si="151"/>
        <v>2314</v>
      </c>
      <c r="AH87" s="1">
        <f t="shared" si="152"/>
        <v>177</v>
      </c>
      <c r="AI87" s="1">
        <f t="shared" si="153"/>
        <v>111</v>
      </c>
      <c r="AJ87" s="9">
        <v>34</v>
      </c>
      <c r="AQ87" s="9">
        <f t="shared" si="154"/>
        <v>0.9</v>
      </c>
      <c r="AR87" s="1">
        <f>ROUNDUP((AR88-AR83)*0.6/4+AR86,0)</f>
        <v>133948</v>
      </c>
      <c r="AS87" s="1">
        <f>ROUNDUP((AS88-AS83)*0.6/4+AS86,0)</f>
        <v>10252</v>
      </c>
      <c r="AT87" s="1">
        <f t="shared" ref="AT87:AW87" si="159">ROUNDUP((AT88-AT83)*0.6/4+AT86,0)</f>
        <v>6408</v>
      </c>
      <c r="AU87" s="1">
        <f t="shared" si="159"/>
        <v>2060</v>
      </c>
      <c r="AV87" s="1">
        <f t="shared" si="159"/>
        <v>159</v>
      </c>
      <c r="AW87" s="1">
        <f t="shared" si="159"/>
        <v>101</v>
      </c>
    </row>
    <row r="88" spans="2:49" x14ac:dyDescent="0.25">
      <c r="O88" s="1" t="s">
        <v>505</v>
      </c>
      <c r="P88" s="6">
        <f>ROUNDUP(Q88*$D$2/$B$2,0)</f>
        <v>143670</v>
      </c>
      <c r="Q88" s="7">
        <f>ROUNDUP(Q83*$C$40,0)</f>
        <v>14798</v>
      </c>
      <c r="R88" s="8">
        <f>ROUNDUP(Q88*$C$2/$B$2,0)</f>
        <v>7184</v>
      </c>
      <c r="S88" s="6">
        <f>ROUNDUP(T88*$D$2/$B$2,0)</f>
        <v>2214</v>
      </c>
      <c r="T88" s="7">
        <f>ROUNDUP(T83*$C$40,0)</f>
        <v>228</v>
      </c>
      <c r="U88" s="8">
        <f>ROUNDUP(T88*$C$2/$B$2,0)</f>
        <v>111</v>
      </c>
      <c r="V88" s="30" t="s">
        <v>505</v>
      </c>
      <c r="W88" s="31">
        <f t="shared" ref="W88:W103" si="160">ROUNDUP(X88*$D$3/$B$3,0)</f>
        <v>179600</v>
      </c>
      <c r="X88" s="32">
        <f t="shared" ref="X88:X103" si="161">ROUNDUP(Q88/$B$2*$B$3,0)</f>
        <v>10776</v>
      </c>
      <c r="Y88" s="33">
        <f t="shared" ref="Y88:Y103" si="162">ROUNDUP(X88*$C$3/$B$3,0)</f>
        <v>8621</v>
      </c>
      <c r="Z88" s="31">
        <f t="shared" ref="Z88:Z103" si="163">ROUNDUP(AA88*$D$3/$B$3,0)</f>
        <v>2784</v>
      </c>
      <c r="AA88" s="32">
        <f t="shared" ref="AA88:AA103" si="164">ROUNDUP(T88/$B$2*$B$3,0)</f>
        <v>167</v>
      </c>
      <c r="AB88" s="33">
        <f t="shared" ref="AB88:AB103" si="165">ROUNDUP(AA88*$C$3/$B$3,0)</f>
        <v>134</v>
      </c>
      <c r="AC88" s="1" t="s">
        <v>505</v>
      </c>
      <c r="AD88" s="6">
        <f t="shared" si="148"/>
        <v>165222</v>
      </c>
      <c r="AE88" s="7">
        <f t="shared" si="149"/>
        <v>12643</v>
      </c>
      <c r="AF88" s="8">
        <f t="shared" si="150"/>
        <v>7902</v>
      </c>
      <c r="AG88" s="6">
        <f t="shared" si="151"/>
        <v>2549</v>
      </c>
      <c r="AH88" s="7">
        <f t="shared" si="152"/>
        <v>195</v>
      </c>
      <c r="AI88" s="8">
        <f t="shared" si="153"/>
        <v>122</v>
      </c>
      <c r="AJ88" s="9">
        <v>35</v>
      </c>
      <c r="AQ88" s="9">
        <f>G$40</f>
        <v>0.9</v>
      </c>
      <c r="AR88" s="6">
        <f t="shared" ref="AR88" si="166">ROUNDUP(AS88*$D$4/$B$4,0)</f>
        <v>148703</v>
      </c>
      <c r="AS88" s="7">
        <f>ROUNDUP(Q88/$B$2*$B$4*AQ88,0)</f>
        <v>11379</v>
      </c>
      <c r="AT88" s="8">
        <f t="shared" ref="AT88" si="167">ROUNDUP(AS88*$C$4/$B$4,0)</f>
        <v>7112</v>
      </c>
      <c r="AU88" s="6">
        <f t="shared" ref="AU88" si="168">ROUNDUP(AV88*$D$4/$B$4,0)</f>
        <v>2287</v>
      </c>
      <c r="AV88" s="7">
        <f>ROUND(T88/$B$2*$B$4*$AQ88,0)</f>
        <v>175</v>
      </c>
      <c r="AW88" s="8">
        <f t="shared" ref="AW88" si="169">ROUNDUP(AV88*$C$4/$B$4,0)</f>
        <v>110</v>
      </c>
    </row>
    <row r="89" spans="2:49" x14ac:dyDescent="0.25">
      <c r="O89" s="1" t="s">
        <v>506</v>
      </c>
      <c r="P89" s="1">
        <f t="shared" si="97"/>
        <v>150787</v>
      </c>
      <c r="Q89" s="1">
        <f>ROUNDUP((Q93-Q88)*0.6/4+Q88,0)</f>
        <v>15531</v>
      </c>
      <c r="R89" s="1">
        <f t="shared" si="98"/>
        <v>7540</v>
      </c>
      <c r="S89" s="1">
        <f t="shared" si="99"/>
        <v>2331</v>
      </c>
      <c r="T89" s="1">
        <f>ROUNDUP((T93-T88)*0.6/4+T88,0)</f>
        <v>240</v>
      </c>
      <c r="U89" s="1">
        <f t="shared" si="100"/>
        <v>117</v>
      </c>
      <c r="V89" s="30" t="s">
        <v>506</v>
      </c>
      <c r="W89" s="30">
        <f t="shared" si="160"/>
        <v>188500</v>
      </c>
      <c r="X89" s="1">
        <f>ROUNDUP((X93-X88)*0.6/4+X88,0)</f>
        <v>11310</v>
      </c>
      <c r="Y89" s="30">
        <f t="shared" si="162"/>
        <v>9048</v>
      </c>
      <c r="Z89" s="30">
        <f t="shared" si="163"/>
        <v>2934</v>
      </c>
      <c r="AA89" s="1">
        <f>ROUNDUP((AA93-AA88)*0.6/4+AA88,0)</f>
        <v>176</v>
      </c>
      <c r="AB89" s="30">
        <f>ROUND(AA89*$C$3/$B$3,0)</f>
        <v>141</v>
      </c>
      <c r="AC89" s="1" t="s">
        <v>506</v>
      </c>
      <c r="AD89" s="1">
        <f t="shared" si="148"/>
        <v>173415</v>
      </c>
      <c r="AE89" s="1">
        <f t="shared" si="149"/>
        <v>13270</v>
      </c>
      <c r="AF89" s="1">
        <f t="shared" si="150"/>
        <v>8294</v>
      </c>
      <c r="AG89" s="1">
        <f t="shared" si="151"/>
        <v>2693</v>
      </c>
      <c r="AH89" s="1">
        <f t="shared" si="152"/>
        <v>206</v>
      </c>
      <c r="AI89" s="1">
        <f t="shared" si="153"/>
        <v>129</v>
      </c>
      <c r="AJ89" s="9">
        <v>36</v>
      </c>
      <c r="AQ89" s="9">
        <f t="shared" ref="AQ89:AQ92" si="170">G$40</f>
        <v>0.9</v>
      </c>
      <c r="AR89" s="1">
        <f>ROUNDUP((AR93-AR88)*0.6/4+AR88,0)</f>
        <v>156066</v>
      </c>
      <c r="AS89" s="1">
        <f>ROUNDUP((AS93-AS88)*0.6/4+AS88,0)</f>
        <v>11943</v>
      </c>
      <c r="AT89" s="1">
        <f t="shared" ref="AT89:AU89" si="171">ROUNDUP((AT93-AT88)*0.6/4+AT88,0)</f>
        <v>7465</v>
      </c>
      <c r="AU89" s="1">
        <f t="shared" si="171"/>
        <v>2403</v>
      </c>
      <c r="AV89" s="1">
        <f>ROUND((AV93-AV88)*0.6/4+AV88,0)</f>
        <v>184</v>
      </c>
      <c r="AW89" s="1">
        <f>ROUND((AW93-AW88)*0.6/4+AW88,0)</f>
        <v>116</v>
      </c>
    </row>
    <row r="90" spans="2:49" x14ac:dyDescent="0.25">
      <c r="O90" s="1" t="s">
        <v>507</v>
      </c>
      <c r="P90" s="1">
        <f t="shared" si="97"/>
        <v>157903</v>
      </c>
      <c r="Q90" s="1">
        <f>ROUNDUP((Q93-Q88)*0.6/4+Q89,0)</f>
        <v>16264</v>
      </c>
      <c r="R90" s="1">
        <f t="shared" si="98"/>
        <v>7896</v>
      </c>
      <c r="S90" s="1">
        <f t="shared" si="99"/>
        <v>2447</v>
      </c>
      <c r="T90" s="1">
        <f>ROUNDUP((T93-T88)*0.6/4+T89,0)</f>
        <v>252</v>
      </c>
      <c r="U90" s="1">
        <f t="shared" si="100"/>
        <v>123</v>
      </c>
      <c r="V90" s="30" t="s">
        <v>507</v>
      </c>
      <c r="W90" s="30">
        <f t="shared" si="160"/>
        <v>197400</v>
      </c>
      <c r="X90" s="1">
        <f>ROUNDUP((X93-X88)*0.6/4+X89,0)</f>
        <v>11844</v>
      </c>
      <c r="Y90" s="30">
        <f t="shared" si="162"/>
        <v>9476</v>
      </c>
      <c r="Z90" s="30">
        <f t="shared" si="163"/>
        <v>3084</v>
      </c>
      <c r="AA90" s="1">
        <f>ROUNDUP((AA93-AA88)*0.6/4+AA89,0)</f>
        <v>185</v>
      </c>
      <c r="AB90" s="30">
        <f t="shared" ref="AB90:AB92" si="172">ROUND(AA90*$C$3/$B$3,0)</f>
        <v>148</v>
      </c>
      <c r="AC90" s="1" t="s">
        <v>507</v>
      </c>
      <c r="AD90" s="1">
        <f t="shared" si="148"/>
        <v>181596</v>
      </c>
      <c r="AE90" s="1">
        <f t="shared" si="149"/>
        <v>13896</v>
      </c>
      <c r="AF90" s="1">
        <f t="shared" si="150"/>
        <v>8685</v>
      </c>
      <c r="AG90" s="1">
        <f t="shared" si="151"/>
        <v>2823</v>
      </c>
      <c r="AH90" s="1">
        <f t="shared" si="152"/>
        <v>216</v>
      </c>
      <c r="AI90" s="1">
        <f t="shared" si="153"/>
        <v>135</v>
      </c>
      <c r="AJ90" s="9">
        <v>37</v>
      </c>
      <c r="AQ90" s="9">
        <f t="shared" si="170"/>
        <v>0.9</v>
      </c>
      <c r="AR90" s="1">
        <f>ROUNDUP((AR93-AR88)*0.6/4+AR89,0)</f>
        <v>163429</v>
      </c>
      <c r="AS90" s="1">
        <f>ROUNDUP((AS93-AS88)*0.6/4+AS89,0)</f>
        <v>12507</v>
      </c>
      <c r="AT90" s="1">
        <f t="shared" ref="AT90:AW90" si="173">ROUNDUP((AT93-AT88)*0.6/4+AT89,0)</f>
        <v>7818</v>
      </c>
      <c r="AU90" s="1">
        <f t="shared" si="173"/>
        <v>2519</v>
      </c>
      <c r="AV90" s="1">
        <f t="shared" si="173"/>
        <v>193</v>
      </c>
      <c r="AW90" s="1">
        <f t="shared" si="173"/>
        <v>122</v>
      </c>
    </row>
    <row r="91" spans="2:49" x14ac:dyDescent="0.25">
      <c r="O91" s="1" t="s">
        <v>508</v>
      </c>
      <c r="P91" s="1">
        <f t="shared" si="97"/>
        <v>165020</v>
      </c>
      <c r="Q91" s="1">
        <f>ROUNDUP((Q93-Q88)*0.6/4+Q90,0)</f>
        <v>16997</v>
      </c>
      <c r="R91" s="1">
        <f t="shared" si="98"/>
        <v>8251</v>
      </c>
      <c r="S91" s="1">
        <f t="shared" si="99"/>
        <v>2564</v>
      </c>
      <c r="T91" s="1">
        <f>ROUNDUP((T93-T88)*0.6/4+T90,0)</f>
        <v>264</v>
      </c>
      <c r="U91" s="1">
        <f t="shared" si="100"/>
        <v>129</v>
      </c>
      <c r="V91" s="30" t="s">
        <v>508</v>
      </c>
      <c r="W91" s="30">
        <f t="shared" si="160"/>
        <v>206300</v>
      </c>
      <c r="X91" s="1">
        <f>ROUNDUP((X93-X88)*0.6/4+X90,0)</f>
        <v>12378</v>
      </c>
      <c r="Y91" s="30">
        <f t="shared" si="162"/>
        <v>9903</v>
      </c>
      <c r="Z91" s="30">
        <f t="shared" si="163"/>
        <v>3234</v>
      </c>
      <c r="AA91" s="1">
        <f>ROUNDUP((AA93-AA88)*0.6/4+AA90,0)</f>
        <v>194</v>
      </c>
      <c r="AB91" s="30">
        <f t="shared" si="172"/>
        <v>155</v>
      </c>
      <c r="AC91" s="1" t="s">
        <v>508</v>
      </c>
      <c r="AD91" s="1">
        <f t="shared" si="148"/>
        <v>189777</v>
      </c>
      <c r="AE91" s="1">
        <f t="shared" si="149"/>
        <v>14522</v>
      </c>
      <c r="AF91" s="1">
        <f t="shared" si="150"/>
        <v>9077</v>
      </c>
      <c r="AG91" s="1">
        <f t="shared" si="151"/>
        <v>2954</v>
      </c>
      <c r="AH91" s="1">
        <f t="shared" si="152"/>
        <v>226</v>
      </c>
      <c r="AI91" s="1">
        <f t="shared" si="153"/>
        <v>142</v>
      </c>
      <c r="AJ91" s="9">
        <v>38</v>
      </c>
      <c r="AQ91" s="9">
        <f t="shared" si="170"/>
        <v>0.9</v>
      </c>
      <c r="AR91" s="1">
        <f>ROUNDUP((AR93-AR88)*0.6/4+AR90,0)</f>
        <v>170792</v>
      </c>
      <c r="AS91" s="1">
        <f>ROUNDUP((AS93-AS88)*0.6/4+AS90,0)</f>
        <v>13071</v>
      </c>
      <c r="AT91" s="1">
        <f t="shared" ref="AT91:AW91" si="174">ROUNDUP((AT93-AT88)*0.6/4+AT90,0)</f>
        <v>8171</v>
      </c>
      <c r="AU91" s="1">
        <f t="shared" si="174"/>
        <v>2635</v>
      </c>
      <c r="AV91" s="1">
        <f t="shared" si="174"/>
        <v>202</v>
      </c>
      <c r="AW91" s="1">
        <f t="shared" si="174"/>
        <v>128</v>
      </c>
    </row>
    <row r="92" spans="2:49" x14ac:dyDescent="0.25">
      <c r="O92" s="1" t="s">
        <v>509</v>
      </c>
      <c r="P92" s="1">
        <f t="shared" si="97"/>
        <v>172136</v>
      </c>
      <c r="Q92" s="1">
        <f>ROUNDUP((Q93-Q88)*0.6/4+Q91,0)</f>
        <v>17730</v>
      </c>
      <c r="R92" s="1">
        <f t="shared" si="98"/>
        <v>8607</v>
      </c>
      <c r="S92" s="1">
        <f t="shared" si="99"/>
        <v>2680</v>
      </c>
      <c r="T92" s="1">
        <f>ROUNDUP((T93-T88)*0.6/4+T91,0)</f>
        <v>276</v>
      </c>
      <c r="U92" s="1">
        <f t="shared" si="100"/>
        <v>134</v>
      </c>
      <c r="V92" s="30" t="s">
        <v>509</v>
      </c>
      <c r="W92" s="30">
        <f t="shared" si="160"/>
        <v>215200</v>
      </c>
      <c r="X92" s="1">
        <f>ROUNDUP((X93-X88)*0.6/4+X91,0)</f>
        <v>12912</v>
      </c>
      <c r="Y92" s="30">
        <f t="shared" si="162"/>
        <v>10330</v>
      </c>
      <c r="Z92" s="30">
        <f t="shared" si="163"/>
        <v>3384</v>
      </c>
      <c r="AA92" s="1">
        <f>ROUNDUP((AA93-AA88)*0.6/4+AA91,0)</f>
        <v>203</v>
      </c>
      <c r="AB92" s="30">
        <f t="shared" si="172"/>
        <v>162</v>
      </c>
      <c r="AC92" s="1" t="s">
        <v>509</v>
      </c>
      <c r="AD92" s="1">
        <f t="shared" si="148"/>
        <v>197957</v>
      </c>
      <c r="AE92" s="1">
        <f t="shared" si="149"/>
        <v>15148</v>
      </c>
      <c r="AF92" s="1">
        <f t="shared" si="150"/>
        <v>9468</v>
      </c>
      <c r="AG92" s="1">
        <f t="shared" si="151"/>
        <v>3085</v>
      </c>
      <c r="AH92" s="1">
        <f t="shared" si="152"/>
        <v>236</v>
      </c>
      <c r="AI92" s="1">
        <f t="shared" si="153"/>
        <v>148</v>
      </c>
      <c r="AJ92" s="9">
        <v>39</v>
      </c>
      <c r="AQ92" s="9">
        <f t="shared" si="170"/>
        <v>0.9</v>
      </c>
      <c r="AR92" s="1">
        <f>ROUNDUP((AR93-AR88)*0.6/4+AR91,0)</f>
        <v>178155</v>
      </c>
      <c r="AS92" s="1">
        <f>ROUNDUP((AS93-AS88)*0.6/4+AS91,0)</f>
        <v>13635</v>
      </c>
      <c r="AT92" s="1">
        <f t="shared" ref="AT92:AW92" si="175">ROUNDUP((AT93-AT88)*0.6/4+AT91,0)</f>
        <v>8524</v>
      </c>
      <c r="AU92" s="1">
        <f t="shared" si="175"/>
        <v>2751</v>
      </c>
      <c r="AV92" s="1">
        <f t="shared" si="175"/>
        <v>211</v>
      </c>
      <c r="AW92" s="1">
        <f t="shared" si="175"/>
        <v>134</v>
      </c>
    </row>
    <row r="93" spans="2:49" x14ac:dyDescent="0.25">
      <c r="O93" s="1" t="s">
        <v>510</v>
      </c>
      <c r="P93" s="6">
        <f>ROUNDUP(Q93*$D$2/$B$2,0)</f>
        <v>191088</v>
      </c>
      <c r="Q93" s="7">
        <f>ROUNDUP(Q88*$C$41,0)</f>
        <v>19682</v>
      </c>
      <c r="R93" s="8">
        <f>ROUNDUP(Q93*$C$2/$B$2,0)</f>
        <v>9555</v>
      </c>
      <c r="S93" s="6">
        <f>ROUNDUP(T93*$D$2/$B$2,0)</f>
        <v>2952</v>
      </c>
      <c r="T93" s="7">
        <f>ROUNDUP(T88*$C$41,0)</f>
        <v>304</v>
      </c>
      <c r="U93" s="8">
        <f>ROUNDUP(T93*$C$2/$B$2,0)</f>
        <v>148</v>
      </c>
      <c r="V93" s="30" t="s">
        <v>510</v>
      </c>
      <c r="W93" s="31">
        <f t="shared" si="160"/>
        <v>238867</v>
      </c>
      <c r="X93" s="32">
        <f t="shared" si="161"/>
        <v>14332</v>
      </c>
      <c r="Y93" s="33">
        <f t="shared" si="162"/>
        <v>11466</v>
      </c>
      <c r="Z93" s="31">
        <f t="shared" si="163"/>
        <v>3700</v>
      </c>
      <c r="AA93" s="32">
        <f t="shared" si="164"/>
        <v>222</v>
      </c>
      <c r="AB93" s="33">
        <f t="shared" si="165"/>
        <v>178</v>
      </c>
      <c r="AC93" s="1" t="s">
        <v>510</v>
      </c>
      <c r="AD93" s="6">
        <f t="shared" si="148"/>
        <v>219755</v>
      </c>
      <c r="AE93" s="7">
        <f t="shared" si="149"/>
        <v>16816</v>
      </c>
      <c r="AF93" s="8">
        <f t="shared" si="150"/>
        <v>10510</v>
      </c>
      <c r="AG93" s="6">
        <f t="shared" si="151"/>
        <v>3398</v>
      </c>
      <c r="AH93" s="7">
        <f t="shared" si="152"/>
        <v>260</v>
      </c>
      <c r="AI93" s="8">
        <f t="shared" si="153"/>
        <v>163</v>
      </c>
      <c r="AJ93" s="9">
        <v>40</v>
      </c>
      <c r="AQ93" s="9">
        <f>G$41</f>
        <v>0.9</v>
      </c>
      <c r="AR93" s="6">
        <f t="shared" ref="AR93" si="176">ROUNDUP(AS93*$D$4/$B$4,0)</f>
        <v>197787</v>
      </c>
      <c r="AS93" s="7">
        <f>ROUNDUP(Q93/$B$2*$B$4*AQ93,0)</f>
        <v>15135</v>
      </c>
      <c r="AT93" s="8">
        <f t="shared" ref="AT93" si="177">ROUNDUP(AS93*$C$4/$B$4,0)</f>
        <v>9460</v>
      </c>
      <c r="AU93" s="6">
        <f t="shared" ref="AU93" si="178">ROUNDUP(AV93*$D$4/$B$4,0)</f>
        <v>3058</v>
      </c>
      <c r="AV93" s="7">
        <f>ROUND(T93/$B$2*$B$4*$AQ93,0)</f>
        <v>234</v>
      </c>
      <c r="AW93" s="8">
        <f t="shared" ref="AW93" si="179">ROUNDUP(AV93*$C$4/$B$4,0)</f>
        <v>147</v>
      </c>
    </row>
    <row r="94" spans="2:49" x14ac:dyDescent="0.25">
      <c r="O94" s="1" t="s">
        <v>511</v>
      </c>
      <c r="P94" s="1">
        <f t="shared" si="97"/>
        <v>200554</v>
      </c>
      <c r="Q94" s="1">
        <f>ROUNDUP((Q98-Q93)*0.6/4+Q93,0)</f>
        <v>20657</v>
      </c>
      <c r="R94" s="1">
        <f t="shared" si="98"/>
        <v>10028</v>
      </c>
      <c r="S94" s="1">
        <f t="shared" si="99"/>
        <v>3107</v>
      </c>
      <c r="T94" s="1">
        <f>ROUNDUP((T98-T93)*0.6/4+T93,0)</f>
        <v>320</v>
      </c>
      <c r="U94" s="1">
        <f t="shared" si="100"/>
        <v>156</v>
      </c>
      <c r="V94" s="30" t="s">
        <v>511</v>
      </c>
      <c r="W94" s="30">
        <f t="shared" si="160"/>
        <v>250700</v>
      </c>
      <c r="X94" s="1">
        <f>ROUNDUP((X98-X93)*0.6/4+X93,0)</f>
        <v>15042</v>
      </c>
      <c r="Y94" s="30">
        <f t="shared" si="162"/>
        <v>12034</v>
      </c>
      <c r="Z94" s="30">
        <f t="shared" si="163"/>
        <v>3884</v>
      </c>
      <c r="AA94" s="1">
        <f>ROUNDUP((AA98-AA93)*0.6/4+AA93,0)</f>
        <v>233</v>
      </c>
      <c r="AB94" s="30">
        <f>ROUND(AA94*$C$3/$B$3,0)</f>
        <v>186</v>
      </c>
      <c r="AC94" s="1" t="s">
        <v>511</v>
      </c>
      <c r="AD94" s="1">
        <f t="shared" si="148"/>
        <v>230641</v>
      </c>
      <c r="AE94" s="1">
        <f t="shared" si="149"/>
        <v>17649</v>
      </c>
      <c r="AF94" s="1">
        <f t="shared" si="150"/>
        <v>11031</v>
      </c>
      <c r="AG94" s="1">
        <f t="shared" si="151"/>
        <v>3581</v>
      </c>
      <c r="AH94" s="1">
        <f t="shared" si="152"/>
        <v>274</v>
      </c>
      <c r="AI94" s="1">
        <f t="shared" si="153"/>
        <v>172</v>
      </c>
      <c r="AJ94" s="9">
        <v>41</v>
      </c>
      <c r="AQ94" s="9">
        <f t="shared" ref="AQ94:AQ97" si="180">G$41</f>
        <v>0.9</v>
      </c>
      <c r="AR94" s="1">
        <f>ROUNDUP((AR98-AR93)*0.6/4+AR93,0)</f>
        <v>207579</v>
      </c>
      <c r="AS94" s="1">
        <f>ROUNDUP((AS98-AS93)*0.6/4+AS93,0)</f>
        <v>15885</v>
      </c>
      <c r="AT94" s="1">
        <f t="shared" ref="AT94:AU94" si="181">ROUNDUP((AT98-AT93)*0.6/4+AT93,0)</f>
        <v>9929</v>
      </c>
      <c r="AU94" s="1">
        <f t="shared" si="181"/>
        <v>3210</v>
      </c>
      <c r="AV94" s="1">
        <f>ROUND((AV98-AV93)*0.6/4+AV93,0)</f>
        <v>246</v>
      </c>
      <c r="AW94" s="1">
        <f>ROUND((AW98-AW93)*0.6/4+AW93,0)</f>
        <v>154</v>
      </c>
    </row>
    <row r="95" spans="2:49" x14ac:dyDescent="0.25">
      <c r="O95" s="1" t="s">
        <v>512</v>
      </c>
      <c r="P95" s="1">
        <f t="shared" si="97"/>
        <v>210020</v>
      </c>
      <c r="Q95" s="1">
        <f>ROUNDUP((Q98-Q93)*0.6/4+Q94,0)</f>
        <v>21632</v>
      </c>
      <c r="R95" s="1">
        <f t="shared" si="98"/>
        <v>10501</v>
      </c>
      <c r="S95" s="1">
        <f t="shared" si="99"/>
        <v>3263</v>
      </c>
      <c r="T95" s="1">
        <f>ROUNDUP((T98-T93)*0.6/4+T94,0)</f>
        <v>336</v>
      </c>
      <c r="U95" s="1">
        <f t="shared" si="100"/>
        <v>164</v>
      </c>
      <c r="V95" s="30" t="s">
        <v>512</v>
      </c>
      <c r="W95" s="30">
        <f t="shared" si="160"/>
        <v>262534</v>
      </c>
      <c r="X95" s="1">
        <f>ROUNDUP((X98-X93)*0.6/4+X94,0)</f>
        <v>15752</v>
      </c>
      <c r="Y95" s="30">
        <f t="shared" si="162"/>
        <v>12602</v>
      </c>
      <c r="Z95" s="30">
        <f t="shared" si="163"/>
        <v>4067</v>
      </c>
      <c r="AA95" s="1">
        <f>ROUNDUP((AA98-AA93)*0.6/4+AA94,0)</f>
        <v>244</v>
      </c>
      <c r="AB95" s="30">
        <f t="shared" ref="AB95:AB97" si="182">ROUND(AA95*$C$3/$B$3,0)</f>
        <v>195</v>
      </c>
      <c r="AC95" s="1" t="s">
        <v>512</v>
      </c>
      <c r="AD95" s="1">
        <f t="shared" si="148"/>
        <v>241527</v>
      </c>
      <c r="AE95" s="1">
        <f t="shared" si="149"/>
        <v>18482</v>
      </c>
      <c r="AF95" s="1">
        <f t="shared" si="150"/>
        <v>11552</v>
      </c>
      <c r="AG95" s="1">
        <f t="shared" si="151"/>
        <v>3764</v>
      </c>
      <c r="AH95" s="1">
        <f t="shared" si="152"/>
        <v>288</v>
      </c>
      <c r="AI95" s="1">
        <f t="shared" si="153"/>
        <v>180</v>
      </c>
      <c r="AJ95" s="9">
        <v>42</v>
      </c>
      <c r="AQ95" s="9">
        <f t="shared" si="180"/>
        <v>0.9</v>
      </c>
      <c r="AR95" s="1">
        <f>ROUNDUP((AR98-AR93)*0.6/4+AR94,0)</f>
        <v>217371</v>
      </c>
      <c r="AS95" s="1">
        <f>ROUNDUP((AS98-AS93)*0.6/4+AS94,0)</f>
        <v>16635</v>
      </c>
      <c r="AT95" s="1">
        <f t="shared" ref="AT95:AW95" si="183">ROUNDUP((AT98-AT93)*0.6/4+AT94,0)</f>
        <v>10398</v>
      </c>
      <c r="AU95" s="1">
        <f t="shared" si="183"/>
        <v>3362</v>
      </c>
      <c r="AV95" s="1">
        <f t="shared" si="183"/>
        <v>258</v>
      </c>
      <c r="AW95" s="1">
        <f t="shared" si="183"/>
        <v>162</v>
      </c>
    </row>
    <row r="96" spans="2:49" s="10" customFormat="1" x14ac:dyDescent="0.25">
      <c r="B96"/>
      <c r="C96"/>
      <c r="H96"/>
      <c r="I96"/>
      <c r="J96"/>
      <c r="K96"/>
      <c r="L96"/>
      <c r="M96"/>
      <c r="N96"/>
      <c r="O96" s="1" t="s">
        <v>513</v>
      </c>
      <c r="P96" s="1">
        <f t="shared" si="97"/>
        <v>219486</v>
      </c>
      <c r="Q96" s="1">
        <f>ROUNDUP((Q98-Q93)*0.6/4+Q95,0)</f>
        <v>22607</v>
      </c>
      <c r="R96" s="1">
        <f t="shared" si="98"/>
        <v>10975</v>
      </c>
      <c r="S96" s="1">
        <f t="shared" si="99"/>
        <v>3418</v>
      </c>
      <c r="T96" s="1">
        <f>ROUNDUP((T98-T93)*0.6/4+T95,0)</f>
        <v>352</v>
      </c>
      <c r="U96" s="1">
        <f t="shared" si="100"/>
        <v>171</v>
      </c>
      <c r="V96" s="30" t="s">
        <v>513</v>
      </c>
      <c r="W96" s="30">
        <f t="shared" si="160"/>
        <v>274367</v>
      </c>
      <c r="X96" s="1">
        <f>ROUNDUP((X98-X93)*0.6/4+X95,0)</f>
        <v>16462</v>
      </c>
      <c r="Y96" s="30">
        <f t="shared" si="162"/>
        <v>13170</v>
      </c>
      <c r="Z96" s="30">
        <f t="shared" si="163"/>
        <v>4250</v>
      </c>
      <c r="AA96" s="1">
        <f>ROUNDUP((AA98-AA93)*0.6/4+AA95,0)</f>
        <v>255</v>
      </c>
      <c r="AB96" s="30">
        <f t="shared" si="182"/>
        <v>204</v>
      </c>
      <c r="AC96" s="1" t="s">
        <v>513</v>
      </c>
      <c r="AD96" s="1">
        <f t="shared" si="148"/>
        <v>252412</v>
      </c>
      <c r="AE96" s="1">
        <f t="shared" si="149"/>
        <v>19315</v>
      </c>
      <c r="AF96" s="1">
        <f t="shared" si="150"/>
        <v>12072</v>
      </c>
      <c r="AG96" s="1">
        <f t="shared" si="151"/>
        <v>3934</v>
      </c>
      <c r="AH96" s="1">
        <f t="shared" si="152"/>
        <v>301</v>
      </c>
      <c r="AI96" s="1">
        <f t="shared" si="153"/>
        <v>189</v>
      </c>
      <c r="AJ96" s="9">
        <v>43</v>
      </c>
      <c r="AQ96" s="9">
        <f t="shared" si="180"/>
        <v>0.9</v>
      </c>
      <c r="AR96" s="1">
        <f>ROUNDUP((AR98-AR93)*0.6/4+AR95,0)</f>
        <v>227163</v>
      </c>
      <c r="AS96" s="1">
        <f>ROUNDUP((AS98-AS93)*0.6/4+AS95,0)</f>
        <v>17385</v>
      </c>
      <c r="AT96" s="1">
        <f t="shared" ref="AT96:AW96" si="184">ROUNDUP((AT98-AT93)*0.6/4+AT95,0)</f>
        <v>10867</v>
      </c>
      <c r="AU96" s="1">
        <f t="shared" si="184"/>
        <v>3514</v>
      </c>
      <c r="AV96" s="1">
        <f t="shared" si="184"/>
        <v>270</v>
      </c>
      <c r="AW96" s="1">
        <f t="shared" si="184"/>
        <v>170</v>
      </c>
    </row>
    <row r="97" spans="2:49" s="10" customFormat="1" x14ac:dyDescent="0.25">
      <c r="B97"/>
      <c r="C97"/>
      <c r="H97"/>
      <c r="I97"/>
      <c r="J97"/>
      <c r="K97"/>
      <c r="L97"/>
      <c r="M97"/>
      <c r="N97"/>
      <c r="O97" s="1" t="s">
        <v>514</v>
      </c>
      <c r="P97" s="1">
        <f t="shared" si="97"/>
        <v>228952</v>
      </c>
      <c r="Q97" s="1">
        <f>ROUNDUP((Q98-Q93)*0.6/4+Q96,0)</f>
        <v>23582</v>
      </c>
      <c r="R97" s="1">
        <f t="shared" si="98"/>
        <v>11448</v>
      </c>
      <c r="S97" s="1">
        <f t="shared" si="99"/>
        <v>3573</v>
      </c>
      <c r="T97" s="1">
        <f>ROUNDUP((T98-T93)*0.6/4+T96,0)</f>
        <v>368</v>
      </c>
      <c r="U97" s="1">
        <f t="shared" si="100"/>
        <v>179</v>
      </c>
      <c r="V97" s="30" t="s">
        <v>514</v>
      </c>
      <c r="W97" s="30">
        <f t="shared" si="160"/>
        <v>286200</v>
      </c>
      <c r="X97" s="1">
        <f>ROUNDUP((X98-X93)*0.6/4+X96,0)</f>
        <v>17172</v>
      </c>
      <c r="Y97" s="30">
        <f t="shared" si="162"/>
        <v>13738</v>
      </c>
      <c r="Z97" s="30">
        <f t="shared" si="163"/>
        <v>4434</v>
      </c>
      <c r="AA97" s="1">
        <f>ROUNDUP((AA98-AA93)*0.6/4+AA96,0)</f>
        <v>266</v>
      </c>
      <c r="AB97" s="30">
        <f t="shared" si="182"/>
        <v>213</v>
      </c>
      <c r="AC97" s="1" t="s">
        <v>514</v>
      </c>
      <c r="AD97" s="1">
        <f t="shared" si="148"/>
        <v>263298</v>
      </c>
      <c r="AE97" s="1">
        <f t="shared" si="149"/>
        <v>20148</v>
      </c>
      <c r="AF97" s="1">
        <f t="shared" si="150"/>
        <v>12593</v>
      </c>
      <c r="AG97" s="1">
        <f t="shared" si="151"/>
        <v>4117</v>
      </c>
      <c r="AH97" s="1">
        <f t="shared" si="152"/>
        <v>315</v>
      </c>
      <c r="AI97" s="1">
        <f t="shared" si="153"/>
        <v>197</v>
      </c>
      <c r="AJ97" s="9">
        <v>44</v>
      </c>
      <c r="AQ97" s="9">
        <f t="shared" si="180"/>
        <v>0.9</v>
      </c>
      <c r="AR97" s="1">
        <f>ROUNDUP((AR98-AR93)*0.6/4+AR96,0)</f>
        <v>236955</v>
      </c>
      <c r="AS97" s="1">
        <f>ROUNDUP((AS98-AS93)*0.6/4+AS96,0)</f>
        <v>18135</v>
      </c>
      <c r="AT97" s="1">
        <f t="shared" ref="AT97:AW97" si="185">ROUNDUP((AT98-AT93)*0.6/4+AT96,0)</f>
        <v>11336</v>
      </c>
      <c r="AU97" s="1">
        <f t="shared" si="185"/>
        <v>3666</v>
      </c>
      <c r="AV97" s="1">
        <f t="shared" si="185"/>
        <v>282</v>
      </c>
      <c r="AW97" s="1">
        <f t="shared" si="185"/>
        <v>178</v>
      </c>
    </row>
    <row r="98" spans="2:49" s="10" customFormat="1" x14ac:dyDescent="0.25">
      <c r="B98"/>
      <c r="C98"/>
      <c r="H98"/>
      <c r="I98"/>
      <c r="J98"/>
      <c r="K98"/>
      <c r="L98"/>
      <c r="M98"/>
      <c r="N98"/>
      <c r="O98" s="1" t="s">
        <v>515</v>
      </c>
      <c r="P98" s="6">
        <f>ROUNDUP(Q98*$D$2/$B$2,0)</f>
        <v>254156</v>
      </c>
      <c r="Q98" s="7">
        <f>ROUNDUP(Q93*$C$42,0)</f>
        <v>26178</v>
      </c>
      <c r="R98" s="8">
        <f>ROUNDUP(Q98*$C$2/$B$2,0)</f>
        <v>12708</v>
      </c>
      <c r="S98" s="6">
        <f>ROUNDUP(T98*$D$2/$B$2,0)</f>
        <v>3933</v>
      </c>
      <c r="T98" s="7">
        <f>ROUNDUP(T93*$C$42,0)</f>
        <v>405</v>
      </c>
      <c r="U98" s="8">
        <f>ROUNDUP(T98*$C$2/$B$2,0)</f>
        <v>197</v>
      </c>
      <c r="V98" s="30" t="s">
        <v>515</v>
      </c>
      <c r="W98" s="31">
        <f t="shared" si="160"/>
        <v>317700</v>
      </c>
      <c r="X98" s="32">
        <f t="shared" si="161"/>
        <v>19062</v>
      </c>
      <c r="Y98" s="33">
        <f t="shared" si="162"/>
        <v>15250</v>
      </c>
      <c r="Z98" s="31">
        <f t="shared" si="163"/>
        <v>4917</v>
      </c>
      <c r="AA98" s="32">
        <f t="shared" si="164"/>
        <v>295</v>
      </c>
      <c r="AB98" s="33">
        <f t="shared" si="165"/>
        <v>236</v>
      </c>
      <c r="AC98" s="1" t="s">
        <v>515</v>
      </c>
      <c r="AD98" s="6">
        <f t="shared" si="148"/>
        <v>292283</v>
      </c>
      <c r="AE98" s="7">
        <f t="shared" si="149"/>
        <v>22366</v>
      </c>
      <c r="AF98" s="8">
        <f t="shared" si="150"/>
        <v>13979</v>
      </c>
      <c r="AG98" s="6">
        <f t="shared" si="151"/>
        <v>4535</v>
      </c>
      <c r="AH98" s="7">
        <f t="shared" si="152"/>
        <v>347</v>
      </c>
      <c r="AI98" s="8">
        <f t="shared" si="153"/>
        <v>217</v>
      </c>
      <c r="AJ98" s="9">
        <v>45</v>
      </c>
      <c r="AQ98" s="9">
        <f>G$42</f>
        <v>0.9</v>
      </c>
      <c r="AR98" s="6">
        <f t="shared" ref="AR98" si="186">ROUNDUP(AS98*$D$4/$B$4,0)</f>
        <v>263063</v>
      </c>
      <c r="AS98" s="7">
        <f>ROUNDUP(Q98/$B$2*$B$4*AQ98,0)</f>
        <v>20130</v>
      </c>
      <c r="AT98" s="8">
        <f t="shared" ref="AT98" si="187">ROUNDUP(AS98*$C$4/$B$4,0)</f>
        <v>12582</v>
      </c>
      <c r="AU98" s="6">
        <f t="shared" ref="AU98" si="188">ROUNDUP(AV98*$D$4/$B$4,0)</f>
        <v>4065</v>
      </c>
      <c r="AV98" s="7">
        <f>ROUND(T98/$B$2*$B$4*$AQ98,0)</f>
        <v>311</v>
      </c>
      <c r="AW98" s="8">
        <f t="shared" ref="AW98" si="189">ROUNDUP(AV98*$C$4/$B$4,0)</f>
        <v>195</v>
      </c>
    </row>
    <row r="99" spans="2:49" s="10" customFormat="1" x14ac:dyDescent="0.25">
      <c r="B99"/>
      <c r="C99"/>
      <c r="H99"/>
      <c r="I99"/>
      <c r="J99"/>
      <c r="K99"/>
      <c r="L99"/>
      <c r="M99"/>
      <c r="N99"/>
      <c r="O99" s="1" t="s">
        <v>516</v>
      </c>
      <c r="P99" s="1">
        <f t="shared" si="97"/>
        <v>266738</v>
      </c>
      <c r="Q99" s="1">
        <f>ROUNDUP((Q103-Q98)*0.6/4+Q98,0)</f>
        <v>27474</v>
      </c>
      <c r="R99" s="1">
        <f t="shared" si="98"/>
        <v>13337</v>
      </c>
      <c r="S99" s="1">
        <f t="shared" si="99"/>
        <v>4136</v>
      </c>
      <c r="T99" s="1">
        <f>ROUNDUP((T103-T98)*0.6/4+T98,0)</f>
        <v>426</v>
      </c>
      <c r="U99" s="1">
        <f t="shared" si="100"/>
        <v>207</v>
      </c>
      <c r="V99" s="30" t="s">
        <v>516</v>
      </c>
      <c r="W99" s="30">
        <f t="shared" si="160"/>
        <v>333434</v>
      </c>
      <c r="X99" s="1">
        <f>ROUNDUP((X103-X98)*0.6/4+X98,0)</f>
        <v>20006</v>
      </c>
      <c r="Y99" s="30">
        <f t="shared" si="162"/>
        <v>16005</v>
      </c>
      <c r="Z99" s="30">
        <f t="shared" si="163"/>
        <v>5167</v>
      </c>
      <c r="AA99" s="1">
        <f>ROUNDUP((AA103-AA98)*0.6/4+AA98,0)</f>
        <v>310</v>
      </c>
      <c r="AB99" s="30">
        <f>ROUND(AA99*$C$3/$B$3,0)</f>
        <v>248</v>
      </c>
      <c r="AC99" s="1" t="s">
        <v>516</v>
      </c>
      <c r="AD99" s="1">
        <f t="shared" si="148"/>
        <v>306750</v>
      </c>
      <c r="AE99" s="1">
        <f t="shared" si="149"/>
        <v>23473</v>
      </c>
      <c r="AF99" s="1">
        <f t="shared" si="150"/>
        <v>14671</v>
      </c>
      <c r="AG99" s="1">
        <f t="shared" si="151"/>
        <v>4757</v>
      </c>
      <c r="AH99" s="1">
        <f t="shared" si="152"/>
        <v>364</v>
      </c>
      <c r="AI99" s="1">
        <f t="shared" si="153"/>
        <v>228</v>
      </c>
      <c r="AJ99" s="9">
        <v>46</v>
      </c>
      <c r="AQ99" s="9">
        <f t="shared" ref="AQ99:AQ102" si="190">G$42</f>
        <v>0.9</v>
      </c>
      <c r="AR99" s="1">
        <f>ROUNDUP((AR103-AR98)*0.6/4+AR98,0)</f>
        <v>276083</v>
      </c>
      <c r="AS99" s="1">
        <f>ROUNDUP((AS103-AS98)*0.6/4+AS98,0)</f>
        <v>21127</v>
      </c>
      <c r="AT99" s="1">
        <f t="shared" ref="AT99:AU99" si="191">ROUNDUP((AT103-AT98)*0.6/4+AT98,0)</f>
        <v>13205</v>
      </c>
      <c r="AU99" s="1">
        <f t="shared" si="191"/>
        <v>4267</v>
      </c>
      <c r="AV99" s="1">
        <f>ROUND((AV103-AV98)*0.6/4+AV98,0)</f>
        <v>326</v>
      </c>
      <c r="AW99" s="1">
        <f>ROUND((AW103-AW98)*0.6/4+AW98,0)</f>
        <v>205</v>
      </c>
    </row>
    <row r="100" spans="2:49" x14ac:dyDescent="0.25">
      <c r="O100" s="1" t="s">
        <v>517</v>
      </c>
      <c r="P100" s="1">
        <f t="shared" si="97"/>
        <v>279321</v>
      </c>
      <c r="Q100" s="1">
        <f>ROUNDUP((Q103-Q98)*0.6/4+Q99,0)</f>
        <v>28770</v>
      </c>
      <c r="R100" s="1">
        <f t="shared" si="98"/>
        <v>13967</v>
      </c>
      <c r="S100" s="1">
        <f t="shared" si="99"/>
        <v>4340</v>
      </c>
      <c r="T100" s="1">
        <f>ROUNDUP((T103-T98)*0.6/4+T99,0)</f>
        <v>447</v>
      </c>
      <c r="U100" s="1">
        <f t="shared" si="100"/>
        <v>217</v>
      </c>
      <c r="V100" s="30" t="s">
        <v>517</v>
      </c>
      <c r="W100" s="30">
        <f t="shared" si="160"/>
        <v>349167</v>
      </c>
      <c r="X100" s="1">
        <f>ROUNDUP((X103-X98)*0.6/4+X99,0)</f>
        <v>20950</v>
      </c>
      <c r="Y100" s="30">
        <f t="shared" si="162"/>
        <v>16760</v>
      </c>
      <c r="Z100" s="30">
        <f t="shared" si="163"/>
        <v>5417</v>
      </c>
      <c r="AA100" s="1">
        <f>ROUNDUP((AA103-AA98)*0.6/4+AA99,0)</f>
        <v>325</v>
      </c>
      <c r="AB100" s="30">
        <f t="shared" ref="AB100:AB102" si="192">ROUND(AA100*$C$3/$B$3,0)</f>
        <v>260</v>
      </c>
      <c r="AC100" s="1" t="s">
        <v>517</v>
      </c>
      <c r="AD100" s="1">
        <f t="shared" si="148"/>
        <v>321229</v>
      </c>
      <c r="AE100" s="1">
        <f t="shared" si="149"/>
        <v>24581</v>
      </c>
      <c r="AF100" s="1">
        <f t="shared" si="150"/>
        <v>15364</v>
      </c>
      <c r="AG100" s="1">
        <f t="shared" si="151"/>
        <v>4993</v>
      </c>
      <c r="AH100" s="1">
        <f t="shared" si="152"/>
        <v>382</v>
      </c>
      <c r="AI100" s="1">
        <f t="shared" si="153"/>
        <v>239</v>
      </c>
      <c r="AJ100" s="9">
        <v>47</v>
      </c>
      <c r="AQ100" s="9">
        <f t="shared" si="190"/>
        <v>0.9</v>
      </c>
      <c r="AR100" s="1">
        <f>ROUNDUP((AR103-AR98)*0.6/4+AR99,0)</f>
        <v>289103</v>
      </c>
      <c r="AS100" s="1">
        <f>ROUNDUP((AS103-AS98)*0.6/4+AS99,0)</f>
        <v>22124</v>
      </c>
      <c r="AT100" s="1">
        <f t="shared" ref="AT100:AW100" si="193">ROUNDUP((AT103-AT98)*0.6/4+AT99,0)</f>
        <v>13828</v>
      </c>
      <c r="AU100" s="1">
        <f t="shared" si="193"/>
        <v>4469</v>
      </c>
      <c r="AV100" s="1">
        <f t="shared" si="193"/>
        <v>342</v>
      </c>
      <c r="AW100" s="1">
        <f t="shared" si="193"/>
        <v>215</v>
      </c>
    </row>
    <row r="101" spans="2:49" x14ac:dyDescent="0.25">
      <c r="O101" s="1" t="s">
        <v>518</v>
      </c>
      <c r="P101" s="1">
        <f t="shared" si="97"/>
        <v>291903</v>
      </c>
      <c r="Q101" s="1">
        <f>ROUNDUP((Q103-Q98)*0.6/4+Q100,0)</f>
        <v>30066</v>
      </c>
      <c r="R101" s="1">
        <f t="shared" si="98"/>
        <v>14596</v>
      </c>
      <c r="S101" s="1">
        <f t="shared" si="99"/>
        <v>4544</v>
      </c>
      <c r="T101" s="1">
        <f>ROUNDUP((T103-T98)*0.6/4+T100,0)</f>
        <v>468</v>
      </c>
      <c r="U101" s="1">
        <f t="shared" si="100"/>
        <v>228</v>
      </c>
      <c r="V101" s="30" t="s">
        <v>518</v>
      </c>
      <c r="W101" s="30">
        <f t="shared" si="160"/>
        <v>364900</v>
      </c>
      <c r="X101" s="1">
        <f>ROUNDUP((X103-X98)*0.6/4+X100,0)</f>
        <v>21894</v>
      </c>
      <c r="Y101" s="30">
        <f t="shared" si="162"/>
        <v>17516</v>
      </c>
      <c r="Z101" s="30">
        <f t="shared" si="163"/>
        <v>5667</v>
      </c>
      <c r="AA101" s="1">
        <f>ROUNDUP((AA103-AA98)*0.6/4+AA100,0)</f>
        <v>340</v>
      </c>
      <c r="AB101" s="30">
        <f t="shared" si="192"/>
        <v>272</v>
      </c>
      <c r="AC101" s="1" t="s">
        <v>518</v>
      </c>
      <c r="AD101" s="1">
        <f t="shared" si="148"/>
        <v>335696</v>
      </c>
      <c r="AE101" s="1">
        <f t="shared" si="149"/>
        <v>25688</v>
      </c>
      <c r="AF101" s="1">
        <f t="shared" si="150"/>
        <v>16055</v>
      </c>
      <c r="AG101" s="1">
        <f t="shared" si="151"/>
        <v>5228</v>
      </c>
      <c r="AH101" s="1">
        <f t="shared" si="152"/>
        <v>400</v>
      </c>
      <c r="AI101" s="1">
        <f t="shared" si="153"/>
        <v>250</v>
      </c>
      <c r="AJ101" s="9">
        <v>48</v>
      </c>
      <c r="AQ101" s="9">
        <f t="shared" si="190"/>
        <v>0.9</v>
      </c>
      <c r="AR101" s="1">
        <f>ROUNDUP((AR103-AR98)*0.6/4+AR100,0)</f>
        <v>302123</v>
      </c>
      <c r="AS101" s="1">
        <f>ROUNDUP((AS103-AS98)*0.6/4+AS100,0)</f>
        <v>23121</v>
      </c>
      <c r="AT101" s="1">
        <f t="shared" ref="AT101:AW101" si="194">ROUNDUP((AT103-AT98)*0.6/4+AT100,0)</f>
        <v>14451</v>
      </c>
      <c r="AU101" s="1">
        <f t="shared" si="194"/>
        <v>4671</v>
      </c>
      <c r="AV101" s="1">
        <f t="shared" si="194"/>
        <v>358</v>
      </c>
      <c r="AW101" s="1">
        <f t="shared" si="194"/>
        <v>225</v>
      </c>
    </row>
    <row r="102" spans="2:49" x14ac:dyDescent="0.25">
      <c r="O102" s="1" t="s">
        <v>519</v>
      </c>
      <c r="P102" s="1">
        <f t="shared" si="97"/>
        <v>304486</v>
      </c>
      <c r="Q102" s="1">
        <f>ROUNDUP((Q103-Q98)*0.6/4+Q101,0)</f>
        <v>31362</v>
      </c>
      <c r="R102" s="1">
        <f t="shared" si="98"/>
        <v>15225</v>
      </c>
      <c r="S102" s="1">
        <f t="shared" si="99"/>
        <v>4748</v>
      </c>
      <c r="T102" s="1">
        <f>ROUNDUP((T103-T98)*0.6/4+T101,0)</f>
        <v>489</v>
      </c>
      <c r="U102" s="1">
        <f t="shared" si="100"/>
        <v>238</v>
      </c>
      <c r="V102" s="30" t="s">
        <v>519</v>
      </c>
      <c r="W102" s="30">
        <f t="shared" si="160"/>
        <v>380634</v>
      </c>
      <c r="X102" s="1">
        <f>ROUNDUP((X103-X98)*0.6/4+X101,0)</f>
        <v>22838</v>
      </c>
      <c r="Y102" s="30">
        <f t="shared" si="162"/>
        <v>18271</v>
      </c>
      <c r="Z102" s="30">
        <f t="shared" si="163"/>
        <v>5917</v>
      </c>
      <c r="AA102" s="1">
        <f>ROUNDUP((AA103-AA98)*0.6/4+AA101,0)</f>
        <v>355</v>
      </c>
      <c r="AB102" s="30">
        <f t="shared" si="192"/>
        <v>284</v>
      </c>
      <c r="AC102" s="1" t="s">
        <v>519</v>
      </c>
      <c r="AD102" s="1">
        <f t="shared" si="148"/>
        <v>350162</v>
      </c>
      <c r="AE102" s="1">
        <f t="shared" si="149"/>
        <v>26795</v>
      </c>
      <c r="AF102" s="1">
        <f t="shared" si="150"/>
        <v>16747</v>
      </c>
      <c r="AG102" s="1">
        <f t="shared" si="151"/>
        <v>5463</v>
      </c>
      <c r="AH102" s="1">
        <f t="shared" si="152"/>
        <v>418</v>
      </c>
      <c r="AI102" s="1">
        <f t="shared" si="153"/>
        <v>262</v>
      </c>
      <c r="AJ102" s="9">
        <v>49</v>
      </c>
      <c r="AQ102" s="9">
        <f t="shared" si="190"/>
        <v>0.9</v>
      </c>
      <c r="AR102" s="1">
        <f>ROUNDUP((AR103-AR98)*0.6/4+AR101,0)</f>
        <v>315143</v>
      </c>
      <c r="AS102" s="1">
        <f>ROUNDUP((AS103-AS98)*0.6/4+AS101,0)</f>
        <v>24118</v>
      </c>
      <c r="AT102" s="1">
        <f t="shared" ref="AT102:AW102" si="195">ROUNDUP((AT103-AT98)*0.6/4+AT101,0)</f>
        <v>15074</v>
      </c>
      <c r="AU102" s="1">
        <f t="shared" si="195"/>
        <v>4873</v>
      </c>
      <c r="AV102" s="1">
        <f t="shared" si="195"/>
        <v>374</v>
      </c>
      <c r="AW102" s="1">
        <f t="shared" si="195"/>
        <v>235</v>
      </c>
    </row>
    <row r="103" spans="2:49" x14ac:dyDescent="0.25">
      <c r="O103" s="1" t="s">
        <v>520</v>
      </c>
      <c r="P103" s="6">
        <f t="shared" ref="P103:P119" si="196">ROUNDUP(Q103*$D$2/$B$2,0)</f>
        <v>338030</v>
      </c>
      <c r="Q103" s="7">
        <f>ROUNDUP(Q98*$C$43,0)</f>
        <v>34817</v>
      </c>
      <c r="R103" s="8">
        <f t="shared" ref="R103:R119" si="197">ROUNDUP(Q103*$C$2/$B$2,0)</f>
        <v>16902</v>
      </c>
      <c r="S103" s="6">
        <f t="shared" ref="S103:S119" si="198">ROUNDUP(T103*$D$2/$B$2,0)</f>
        <v>5234</v>
      </c>
      <c r="T103" s="7">
        <f>ROUNDUP(T98*$C$43,0)</f>
        <v>539</v>
      </c>
      <c r="U103" s="8">
        <f t="shared" ref="U103:U119" si="199">ROUNDUP(T103*$C$2/$B$2,0)</f>
        <v>262</v>
      </c>
      <c r="V103" s="30" t="s">
        <v>520</v>
      </c>
      <c r="W103" s="31">
        <f t="shared" si="160"/>
        <v>422550</v>
      </c>
      <c r="X103" s="32">
        <f t="shared" si="161"/>
        <v>25353</v>
      </c>
      <c r="Y103" s="33">
        <f t="shared" si="162"/>
        <v>20283</v>
      </c>
      <c r="Z103" s="31">
        <f t="shared" si="163"/>
        <v>6550</v>
      </c>
      <c r="AA103" s="32">
        <f t="shared" si="164"/>
        <v>393</v>
      </c>
      <c r="AB103" s="33">
        <f t="shared" si="165"/>
        <v>315</v>
      </c>
      <c r="AC103" s="1" t="s">
        <v>520</v>
      </c>
      <c r="AD103" s="6">
        <f t="shared" si="148"/>
        <v>388740</v>
      </c>
      <c r="AE103" s="7">
        <f t="shared" si="149"/>
        <v>29747</v>
      </c>
      <c r="AF103" s="8">
        <f t="shared" si="150"/>
        <v>18592</v>
      </c>
      <c r="AG103" s="6">
        <f t="shared" si="151"/>
        <v>6025</v>
      </c>
      <c r="AH103" s="7">
        <f t="shared" si="152"/>
        <v>461</v>
      </c>
      <c r="AI103" s="8">
        <f t="shared" si="153"/>
        <v>289</v>
      </c>
      <c r="AJ103" s="9">
        <v>50</v>
      </c>
      <c r="AQ103" s="9">
        <f>G$43</f>
        <v>0.9</v>
      </c>
      <c r="AR103" s="6">
        <f t="shared" ref="AR103" si="200">ROUNDUP(AS103*$D$4/$B$4,0)</f>
        <v>349862</v>
      </c>
      <c r="AS103" s="7">
        <f>ROUNDUP(Q103/$B$2*$B$4*AQ103,0)</f>
        <v>26772</v>
      </c>
      <c r="AT103" s="8">
        <f t="shared" ref="AT103" si="201">ROUNDUP(AS103*$C$4/$B$4,0)</f>
        <v>16733</v>
      </c>
      <c r="AU103" s="6">
        <f t="shared" ref="AU103" si="202">ROUNDUP(AV103*$D$4/$B$4,0)</f>
        <v>5411</v>
      </c>
      <c r="AV103" s="7">
        <f>ROUND(T103/$B$2*$B$4*$AQ103,0)</f>
        <v>414</v>
      </c>
      <c r="AW103" s="8">
        <f t="shared" ref="AW103" si="203">ROUNDUP(AV103*$C$4/$B$4,0)</f>
        <v>259</v>
      </c>
    </row>
    <row r="104" spans="2:49" x14ac:dyDescent="0.25">
      <c r="O104" s="1" t="s">
        <v>369</v>
      </c>
      <c r="P104" s="6">
        <f t="shared" si="196"/>
        <v>7146</v>
      </c>
      <c r="Q104" s="7">
        <f>ROUNDUP(Q53/$B$8,0)</f>
        <v>736</v>
      </c>
      <c r="R104" s="8">
        <f t="shared" si="197"/>
        <v>358</v>
      </c>
      <c r="S104" s="6">
        <f t="shared" si="198"/>
        <v>107</v>
      </c>
      <c r="T104" s="7">
        <f>ROUNDUP(T53/$B$8,0)</f>
        <v>11</v>
      </c>
      <c r="U104" s="8">
        <f t="shared" si="199"/>
        <v>6</v>
      </c>
      <c r="V104" s="30" t="s">
        <v>369</v>
      </c>
      <c r="W104" s="31">
        <f t="shared" ref="W104:W119" si="204">ROUNDUP(X104*$D$3/$B$3,0)</f>
        <v>8934</v>
      </c>
      <c r="X104" s="32">
        <f t="shared" ref="X104:X155" si="205">ROUNDUP(Q104/$B$2*$B$3,0)</f>
        <v>536</v>
      </c>
      <c r="Y104" s="33">
        <f t="shared" ref="Y104:Y119" si="206">ROUNDUP(X104*$C$3/$B$3,0)</f>
        <v>429</v>
      </c>
      <c r="Z104" s="31">
        <f t="shared" ref="Z104:Z119" si="207">ROUNDUP(AA104*$D$3/$B$3,0)</f>
        <v>150</v>
      </c>
      <c r="AA104" s="32">
        <f t="shared" ref="AA104:AA155" si="208">ROUNDUP(T104/$B$2*$B$3,0)</f>
        <v>9</v>
      </c>
      <c r="AB104" s="33">
        <f t="shared" ref="AB104:AB119" si="209">ROUNDUP(AA104*$C$3/$B$3,0)</f>
        <v>8</v>
      </c>
      <c r="AC104" s="1" t="s">
        <v>369</v>
      </c>
      <c r="AD104" s="6">
        <f t="shared" ref="AD104:AD119" si="210">ROUNDUP(AE104*$D$4/$B$4,0)</f>
        <v>8220</v>
      </c>
      <c r="AE104" s="7">
        <f t="shared" si="57"/>
        <v>629</v>
      </c>
      <c r="AF104" s="8">
        <f t="shared" ref="AF104:AF119" si="211">ROUNDUP(AE104*$C$4/$B$4,0)</f>
        <v>394</v>
      </c>
      <c r="AG104" s="6">
        <f t="shared" ref="AG104:AG119" si="212">ROUNDUP(AH104*$D$4/$B$4,0)</f>
        <v>131</v>
      </c>
      <c r="AH104" s="7">
        <f t="shared" si="58"/>
        <v>10</v>
      </c>
      <c r="AI104" s="8">
        <f t="shared" ref="AI104:AI119" si="213">ROUNDUP(AH104*$C$4/$B$4,0)</f>
        <v>7</v>
      </c>
      <c r="AJ104" s="9">
        <v>0</v>
      </c>
    </row>
    <row r="105" spans="2:49" x14ac:dyDescent="0.25">
      <c r="O105" s="1" t="s">
        <v>370</v>
      </c>
      <c r="P105" s="1">
        <f t="shared" si="196"/>
        <v>8224</v>
      </c>
      <c r="Q105" s="1">
        <f>ROUNDUP((Q109-Q104)*0.6/4+Q104,0)</f>
        <v>847</v>
      </c>
      <c r="R105" s="1">
        <f t="shared" si="197"/>
        <v>412</v>
      </c>
      <c r="S105" s="1">
        <f t="shared" si="198"/>
        <v>127</v>
      </c>
      <c r="T105" s="1">
        <f>ROUNDUP((T109-T104)*0.6/4+T104,0)</f>
        <v>13</v>
      </c>
      <c r="U105" s="1">
        <f t="shared" si="199"/>
        <v>7</v>
      </c>
      <c r="V105" s="30" t="s">
        <v>370</v>
      </c>
      <c r="W105" s="30">
        <f t="shared" si="204"/>
        <v>10284</v>
      </c>
      <c r="X105" s="1">
        <f>ROUNDUP((X109-X104)*0.6/4+X104,0)</f>
        <v>617</v>
      </c>
      <c r="Y105" s="30">
        <f t="shared" si="206"/>
        <v>494</v>
      </c>
      <c r="Z105" s="30">
        <f t="shared" si="207"/>
        <v>184</v>
      </c>
      <c r="AA105" s="1">
        <f>ROUNDUP((AA109-AA104)*0.6/4+AA104,0)</f>
        <v>11</v>
      </c>
      <c r="AB105" s="30">
        <f>ROUND(AA105*$C$3/$B$3,0)</f>
        <v>9</v>
      </c>
      <c r="AC105" s="1" t="s">
        <v>370</v>
      </c>
      <c r="AD105" s="1">
        <f t="shared" si="210"/>
        <v>9462</v>
      </c>
      <c r="AE105" s="1">
        <f t="shared" si="57"/>
        <v>724</v>
      </c>
      <c r="AF105" s="1">
        <f t="shared" si="211"/>
        <v>453</v>
      </c>
      <c r="AG105" s="1">
        <f t="shared" si="212"/>
        <v>157</v>
      </c>
      <c r="AH105" s="1">
        <f t="shared" si="58"/>
        <v>12</v>
      </c>
      <c r="AI105" s="1">
        <f t="shared" si="213"/>
        <v>8</v>
      </c>
      <c r="AJ105" s="9">
        <v>1</v>
      </c>
    </row>
    <row r="106" spans="2:49" x14ac:dyDescent="0.25">
      <c r="O106" s="1" t="s">
        <v>113</v>
      </c>
      <c r="P106" s="1">
        <f t="shared" si="196"/>
        <v>9301</v>
      </c>
      <c r="Q106" s="1">
        <f>ROUNDUP((Q109-Q104)*0.6/4+Q105,0)</f>
        <v>958</v>
      </c>
      <c r="R106" s="1">
        <f t="shared" si="197"/>
        <v>466</v>
      </c>
      <c r="S106" s="1">
        <f t="shared" si="198"/>
        <v>146</v>
      </c>
      <c r="T106" s="1">
        <f>ROUNDUP((T109-T104)*0.6/4+T105,0)</f>
        <v>15</v>
      </c>
      <c r="U106" s="1">
        <f t="shared" si="199"/>
        <v>8</v>
      </c>
      <c r="V106" s="30" t="s">
        <v>113</v>
      </c>
      <c r="W106" s="30">
        <f t="shared" si="204"/>
        <v>11634</v>
      </c>
      <c r="X106" s="1">
        <f>ROUNDUP((X109-X104)*0.6/4+X105,0)</f>
        <v>698</v>
      </c>
      <c r="Y106" s="30">
        <f t="shared" si="206"/>
        <v>559</v>
      </c>
      <c r="Z106" s="30">
        <f t="shared" si="207"/>
        <v>217</v>
      </c>
      <c r="AA106" s="1">
        <f>ROUNDUP((AA109-AA104)*0.6/4+AA105,0)</f>
        <v>13</v>
      </c>
      <c r="AB106" s="30">
        <f t="shared" ref="AB106:AB108" si="214">ROUND(AA106*$C$3/$B$3,0)</f>
        <v>10</v>
      </c>
      <c r="AC106" s="1" t="s">
        <v>113</v>
      </c>
      <c r="AD106" s="1">
        <f t="shared" si="210"/>
        <v>10703</v>
      </c>
      <c r="AE106" s="1">
        <f t="shared" ref="AE106:AE157" si="215">ROUNDUP(Q106/$B$2*$B$4,0)</f>
        <v>819</v>
      </c>
      <c r="AF106" s="1">
        <f t="shared" si="211"/>
        <v>512</v>
      </c>
      <c r="AG106" s="1">
        <f t="shared" si="212"/>
        <v>170</v>
      </c>
      <c r="AH106" s="1">
        <f t="shared" ref="AH106:AH157" si="216">ROUNDUP(T106/$B$2*$B$4,0)</f>
        <v>13</v>
      </c>
      <c r="AI106" s="1">
        <f t="shared" si="213"/>
        <v>9</v>
      </c>
      <c r="AJ106" s="9">
        <v>2</v>
      </c>
    </row>
    <row r="107" spans="2:49" x14ac:dyDescent="0.25">
      <c r="O107" s="1" t="s">
        <v>155</v>
      </c>
      <c r="P107" s="1">
        <f t="shared" si="196"/>
        <v>10379</v>
      </c>
      <c r="Q107" s="1">
        <f>ROUNDUP((Q109-Q104)*0.6/4+Q106,0)</f>
        <v>1069</v>
      </c>
      <c r="R107" s="1">
        <f t="shared" si="197"/>
        <v>519</v>
      </c>
      <c r="S107" s="1">
        <f t="shared" si="198"/>
        <v>166</v>
      </c>
      <c r="T107" s="1">
        <f>ROUNDUP((T109-T104)*0.6/4+T106,0)</f>
        <v>17</v>
      </c>
      <c r="U107" s="1">
        <f t="shared" si="199"/>
        <v>9</v>
      </c>
      <c r="V107" s="30" t="s">
        <v>155</v>
      </c>
      <c r="W107" s="30">
        <f t="shared" si="204"/>
        <v>12984</v>
      </c>
      <c r="X107" s="1">
        <f>ROUNDUP((X109-X104)*0.6/4+X106,0)</f>
        <v>779</v>
      </c>
      <c r="Y107" s="30">
        <f t="shared" si="206"/>
        <v>624</v>
      </c>
      <c r="Z107" s="30">
        <f t="shared" si="207"/>
        <v>250</v>
      </c>
      <c r="AA107" s="1">
        <f>ROUNDUP((AA109-AA104)*0.6/4+AA106,0)</f>
        <v>15</v>
      </c>
      <c r="AB107" s="30">
        <f t="shared" si="214"/>
        <v>12</v>
      </c>
      <c r="AC107" s="1" t="s">
        <v>155</v>
      </c>
      <c r="AD107" s="1">
        <f t="shared" si="210"/>
        <v>11945</v>
      </c>
      <c r="AE107" s="1">
        <f t="shared" si="215"/>
        <v>914</v>
      </c>
      <c r="AF107" s="1">
        <f t="shared" si="211"/>
        <v>572</v>
      </c>
      <c r="AG107" s="1">
        <f t="shared" si="212"/>
        <v>197</v>
      </c>
      <c r="AH107" s="1">
        <f t="shared" si="216"/>
        <v>15</v>
      </c>
      <c r="AI107" s="1">
        <f t="shared" si="213"/>
        <v>10</v>
      </c>
      <c r="AJ107" s="9">
        <v>3</v>
      </c>
    </row>
    <row r="108" spans="2:49" x14ac:dyDescent="0.25">
      <c r="O108" s="1" t="s">
        <v>156</v>
      </c>
      <c r="P108" s="1">
        <f t="shared" si="196"/>
        <v>11457</v>
      </c>
      <c r="Q108" s="1">
        <f>ROUNDUP((Q109-Q104)*0.6/4+Q107,0)</f>
        <v>1180</v>
      </c>
      <c r="R108" s="1">
        <f t="shared" si="197"/>
        <v>573</v>
      </c>
      <c r="S108" s="1">
        <f t="shared" si="198"/>
        <v>185</v>
      </c>
      <c r="T108" s="1">
        <f>ROUNDUP((T109-T104)*0.6/4+T107,0)</f>
        <v>19</v>
      </c>
      <c r="U108" s="1">
        <f t="shared" si="199"/>
        <v>10</v>
      </c>
      <c r="V108" s="30" t="s">
        <v>156</v>
      </c>
      <c r="W108" s="30">
        <f t="shared" si="204"/>
        <v>14334</v>
      </c>
      <c r="X108" s="1">
        <f>ROUNDUP((X109-X104)*0.6/4+X107,0)</f>
        <v>860</v>
      </c>
      <c r="Y108" s="30">
        <f t="shared" si="206"/>
        <v>688</v>
      </c>
      <c r="Z108" s="30">
        <f t="shared" si="207"/>
        <v>284</v>
      </c>
      <c r="AA108" s="1">
        <f>ROUNDUP((AA109-AA104)*0.6/4+AA107,0)</f>
        <v>17</v>
      </c>
      <c r="AB108" s="30">
        <f t="shared" si="214"/>
        <v>14</v>
      </c>
      <c r="AC108" s="1" t="s">
        <v>156</v>
      </c>
      <c r="AD108" s="1">
        <f t="shared" si="210"/>
        <v>13186</v>
      </c>
      <c r="AE108" s="1">
        <f t="shared" si="215"/>
        <v>1009</v>
      </c>
      <c r="AF108" s="1">
        <f t="shared" si="211"/>
        <v>631</v>
      </c>
      <c r="AG108" s="1">
        <f t="shared" si="212"/>
        <v>223</v>
      </c>
      <c r="AH108" s="1">
        <f t="shared" si="216"/>
        <v>17</v>
      </c>
      <c r="AI108" s="1">
        <f t="shared" si="213"/>
        <v>11</v>
      </c>
      <c r="AJ108" s="9">
        <v>4</v>
      </c>
    </row>
    <row r="109" spans="2:49" x14ac:dyDescent="0.25">
      <c r="O109" s="1" t="s">
        <v>47</v>
      </c>
      <c r="P109" s="6">
        <f t="shared" si="196"/>
        <v>14292</v>
      </c>
      <c r="Q109" s="7">
        <f>ROUNDUP(Q104*$C$45,0)</f>
        <v>1472</v>
      </c>
      <c r="R109" s="8">
        <f t="shared" si="197"/>
        <v>715</v>
      </c>
      <c r="S109" s="6">
        <f t="shared" si="198"/>
        <v>214</v>
      </c>
      <c r="T109" s="7">
        <f>ROUNDUP(T104*$C$45,0)</f>
        <v>22</v>
      </c>
      <c r="U109" s="8">
        <f t="shared" si="199"/>
        <v>11</v>
      </c>
      <c r="V109" s="30" t="s">
        <v>47</v>
      </c>
      <c r="W109" s="31">
        <f t="shared" si="204"/>
        <v>17867</v>
      </c>
      <c r="X109" s="32">
        <f t="shared" si="205"/>
        <v>1072</v>
      </c>
      <c r="Y109" s="33">
        <f t="shared" si="206"/>
        <v>858</v>
      </c>
      <c r="Z109" s="31">
        <f t="shared" si="207"/>
        <v>284</v>
      </c>
      <c r="AA109" s="32">
        <f t="shared" si="208"/>
        <v>17</v>
      </c>
      <c r="AB109" s="33">
        <f t="shared" si="209"/>
        <v>14</v>
      </c>
      <c r="AC109" s="1" t="s">
        <v>47</v>
      </c>
      <c r="AD109" s="6">
        <f t="shared" si="210"/>
        <v>16440</v>
      </c>
      <c r="AE109" s="7">
        <f t="shared" si="215"/>
        <v>1258</v>
      </c>
      <c r="AF109" s="8">
        <f t="shared" si="211"/>
        <v>787</v>
      </c>
      <c r="AG109" s="6">
        <f t="shared" si="212"/>
        <v>249</v>
      </c>
      <c r="AH109" s="7">
        <f t="shared" si="216"/>
        <v>19</v>
      </c>
      <c r="AI109" s="8">
        <f t="shared" si="213"/>
        <v>12</v>
      </c>
      <c r="AJ109" s="9">
        <v>5</v>
      </c>
    </row>
    <row r="110" spans="2:49" x14ac:dyDescent="0.25">
      <c r="O110" s="1" t="s">
        <v>371</v>
      </c>
      <c r="P110" s="1">
        <f t="shared" si="196"/>
        <v>15797</v>
      </c>
      <c r="Q110" s="1">
        <f>ROUNDUP((Q114-Q109)*0.6/4+Q109,0)</f>
        <v>1627</v>
      </c>
      <c r="R110" s="1">
        <f t="shared" si="197"/>
        <v>790</v>
      </c>
      <c r="S110" s="1">
        <f t="shared" si="198"/>
        <v>243</v>
      </c>
      <c r="T110" s="1">
        <f>ROUNDUP((T114-T109)*0.6/4+T109,0)</f>
        <v>25</v>
      </c>
      <c r="U110" s="1">
        <f t="shared" si="199"/>
        <v>13</v>
      </c>
      <c r="V110" s="30" t="s">
        <v>371</v>
      </c>
      <c r="W110" s="30">
        <f t="shared" ref="W110:W113" si="217">ROUNDUP(X110*$D$3/$B$3,0)</f>
        <v>19750</v>
      </c>
      <c r="X110" s="1">
        <f>ROUNDUP((X114-X109)*0.6/4+X109,0)</f>
        <v>1185</v>
      </c>
      <c r="Y110" s="30">
        <f t="shared" ref="Y110:Y113" si="218">ROUNDUP(X110*$C$3/$B$3,0)</f>
        <v>948</v>
      </c>
      <c r="Z110" s="30">
        <f t="shared" ref="Z110:Z113" si="219">ROUNDUP(AA110*$D$3/$B$3,0)</f>
        <v>317</v>
      </c>
      <c r="AA110" s="1">
        <f>ROUNDUP((AA114-AA109)*0.6/4+AA109,0)</f>
        <v>19</v>
      </c>
      <c r="AB110" s="30">
        <f>ROUND(AA110*$C$3/$B$3,0)</f>
        <v>15</v>
      </c>
      <c r="AC110" s="1" t="s">
        <v>371</v>
      </c>
      <c r="AD110" s="1">
        <f t="shared" si="210"/>
        <v>18178</v>
      </c>
      <c r="AE110" s="1">
        <f t="shared" si="215"/>
        <v>1391</v>
      </c>
      <c r="AF110" s="1">
        <f t="shared" si="211"/>
        <v>870</v>
      </c>
      <c r="AG110" s="1">
        <f t="shared" si="212"/>
        <v>288</v>
      </c>
      <c r="AH110" s="1">
        <f t="shared" si="216"/>
        <v>22</v>
      </c>
      <c r="AI110" s="1">
        <f t="shared" si="213"/>
        <v>14</v>
      </c>
      <c r="AJ110" s="9">
        <v>6</v>
      </c>
    </row>
    <row r="111" spans="2:49" x14ac:dyDescent="0.25">
      <c r="O111" s="1" t="s">
        <v>114</v>
      </c>
      <c r="P111" s="1">
        <f t="shared" si="196"/>
        <v>17301</v>
      </c>
      <c r="Q111" s="1">
        <f>ROUNDUP((Q114-Q109)*0.6/4+Q110,0)</f>
        <v>1782</v>
      </c>
      <c r="R111" s="1">
        <f t="shared" si="197"/>
        <v>866</v>
      </c>
      <c r="S111" s="1">
        <f t="shared" si="198"/>
        <v>272</v>
      </c>
      <c r="T111" s="1">
        <f>ROUNDUP((T114-T109)*0.6/4+T110,0)</f>
        <v>28</v>
      </c>
      <c r="U111" s="1">
        <f t="shared" si="199"/>
        <v>14</v>
      </c>
      <c r="V111" s="30" t="s">
        <v>114</v>
      </c>
      <c r="W111" s="30">
        <f t="shared" si="217"/>
        <v>21634</v>
      </c>
      <c r="X111" s="1">
        <f>ROUNDUP((X114-X109)*0.6/4+X110,0)</f>
        <v>1298</v>
      </c>
      <c r="Y111" s="30">
        <f t="shared" si="218"/>
        <v>1039</v>
      </c>
      <c r="Z111" s="30">
        <f t="shared" si="219"/>
        <v>350</v>
      </c>
      <c r="AA111" s="1">
        <f>ROUNDUP((AA114-AA109)*0.6/4+AA110,0)</f>
        <v>21</v>
      </c>
      <c r="AB111" s="30">
        <f t="shared" ref="AB111:AB113" si="220">ROUND(AA111*$C$3/$B$3,0)</f>
        <v>17</v>
      </c>
      <c r="AC111" s="1" t="s">
        <v>114</v>
      </c>
      <c r="AD111" s="1">
        <f t="shared" si="210"/>
        <v>19903</v>
      </c>
      <c r="AE111" s="1">
        <f t="shared" si="215"/>
        <v>1523</v>
      </c>
      <c r="AF111" s="1">
        <f t="shared" si="211"/>
        <v>952</v>
      </c>
      <c r="AG111" s="1">
        <f t="shared" si="212"/>
        <v>314</v>
      </c>
      <c r="AH111" s="1">
        <f t="shared" si="216"/>
        <v>24</v>
      </c>
      <c r="AI111" s="1">
        <f t="shared" si="213"/>
        <v>15</v>
      </c>
      <c r="AJ111" s="9">
        <v>7</v>
      </c>
    </row>
    <row r="112" spans="2:49" x14ac:dyDescent="0.25">
      <c r="O112" s="1" t="s">
        <v>115</v>
      </c>
      <c r="P112" s="1">
        <f t="shared" si="196"/>
        <v>18806</v>
      </c>
      <c r="Q112" s="1">
        <f>ROUNDUP((Q114-Q109)*0.6/4+Q111,0)</f>
        <v>1937</v>
      </c>
      <c r="R112" s="1">
        <f t="shared" si="197"/>
        <v>941</v>
      </c>
      <c r="S112" s="1">
        <f t="shared" si="198"/>
        <v>301</v>
      </c>
      <c r="T112" s="1">
        <f>ROUNDUP((T114-T109)*0.6/4+T111,0)</f>
        <v>31</v>
      </c>
      <c r="U112" s="1">
        <f t="shared" si="199"/>
        <v>16</v>
      </c>
      <c r="V112" s="30" t="s">
        <v>115</v>
      </c>
      <c r="W112" s="30">
        <f t="shared" si="217"/>
        <v>23517</v>
      </c>
      <c r="X112" s="1">
        <f>ROUNDUP((X114-X109)*0.6/4+X111,0)</f>
        <v>1411</v>
      </c>
      <c r="Y112" s="30">
        <f t="shared" si="218"/>
        <v>1129</v>
      </c>
      <c r="Z112" s="30">
        <f t="shared" si="219"/>
        <v>384</v>
      </c>
      <c r="AA112" s="1">
        <f>ROUNDUP((AA114-AA109)*0.6/4+AA111,0)</f>
        <v>23</v>
      </c>
      <c r="AB112" s="30">
        <f t="shared" si="220"/>
        <v>18</v>
      </c>
      <c r="AC112" s="1" t="s">
        <v>115</v>
      </c>
      <c r="AD112" s="1">
        <f t="shared" si="210"/>
        <v>21628</v>
      </c>
      <c r="AE112" s="1">
        <f t="shared" si="215"/>
        <v>1655</v>
      </c>
      <c r="AF112" s="1">
        <f t="shared" si="211"/>
        <v>1035</v>
      </c>
      <c r="AG112" s="1">
        <f t="shared" si="212"/>
        <v>353</v>
      </c>
      <c r="AH112" s="1">
        <f t="shared" si="216"/>
        <v>27</v>
      </c>
      <c r="AI112" s="1">
        <f t="shared" si="213"/>
        <v>17</v>
      </c>
      <c r="AJ112" s="9">
        <v>8</v>
      </c>
    </row>
    <row r="113" spans="2:38" x14ac:dyDescent="0.25">
      <c r="O113" s="1" t="s">
        <v>116</v>
      </c>
      <c r="P113" s="1">
        <f t="shared" si="196"/>
        <v>20311</v>
      </c>
      <c r="Q113" s="1">
        <f>ROUNDUP((Q114-Q109)*0.6/4+Q112,0)</f>
        <v>2092</v>
      </c>
      <c r="R113" s="1">
        <f t="shared" si="197"/>
        <v>1016</v>
      </c>
      <c r="S113" s="1">
        <f t="shared" si="198"/>
        <v>331</v>
      </c>
      <c r="T113" s="1">
        <f>ROUNDUP((T114-T109)*0.6/4+T112,0)</f>
        <v>34</v>
      </c>
      <c r="U113" s="1">
        <f t="shared" si="199"/>
        <v>17</v>
      </c>
      <c r="V113" s="30" t="s">
        <v>116</v>
      </c>
      <c r="W113" s="30">
        <f t="shared" si="217"/>
        <v>25400</v>
      </c>
      <c r="X113" s="1">
        <f>ROUNDUP((X114-X109)*0.6/4+X112,0)</f>
        <v>1524</v>
      </c>
      <c r="Y113" s="30">
        <f t="shared" si="218"/>
        <v>1220</v>
      </c>
      <c r="Z113" s="30">
        <f t="shared" si="219"/>
        <v>417</v>
      </c>
      <c r="AA113" s="1">
        <f>ROUNDUP((AA114-AA109)*0.6/4+AA112,0)</f>
        <v>25</v>
      </c>
      <c r="AB113" s="30">
        <f t="shared" si="220"/>
        <v>20</v>
      </c>
      <c r="AC113" s="1" t="s">
        <v>116</v>
      </c>
      <c r="AD113" s="1">
        <f t="shared" si="210"/>
        <v>23366</v>
      </c>
      <c r="AE113" s="1">
        <f t="shared" si="215"/>
        <v>1788</v>
      </c>
      <c r="AF113" s="1">
        <f t="shared" si="211"/>
        <v>1118</v>
      </c>
      <c r="AG113" s="1">
        <f t="shared" si="212"/>
        <v>393</v>
      </c>
      <c r="AH113" s="1">
        <f t="shared" si="216"/>
        <v>30</v>
      </c>
      <c r="AI113" s="1">
        <f t="shared" si="213"/>
        <v>19</v>
      </c>
      <c r="AJ113" s="9">
        <v>9</v>
      </c>
    </row>
    <row r="114" spans="2:38" x14ac:dyDescent="0.25">
      <c r="O114" s="1" t="s">
        <v>48</v>
      </c>
      <c r="P114" s="6">
        <f t="shared" si="196"/>
        <v>24301</v>
      </c>
      <c r="Q114" s="7">
        <f>ROUNDUP(Q109*$C$46,0)</f>
        <v>2503</v>
      </c>
      <c r="R114" s="8">
        <f t="shared" si="197"/>
        <v>1216</v>
      </c>
      <c r="S114" s="6">
        <f t="shared" si="198"/>
        <v>369</v>
      </c>
      <c r="T114" s="7">
        <f>ROUNDUP(T109*$C$46,0)</f>
        <v>38</v>
      </c>
      <c r="U114" s="8">
        <f t="shared" si="199"/>
        <v>19</v>
      </c>
      <c r="V114" s="30" t="s">
        <v>48</v>
      </c>
      <c r="W114" s="31">
        <f t="shared" si="204"/>
        <v>30384</v>
      </c>
      <c r="X114" s="32">
        <f t="shared" si="205"/>
        <v>1823</v>
      </c>
      <c r="Y114" s="33">
        <f t="shared" si="206"/>
        <v>1459</v>
      </c>
      <c r="Z114" s="31">
        <f t="shared" si="207"/>
        <v>467</v>
      </c>
      <c r="AA114" s="32">
        <f t="shared" si="208"/>
        <v>28</v>
      </c>
      <c r="AB114" s="33">
        <f t="shared" si="209"/>
        <v>23</v>
      </c>
      <c r="AC114" s="1" t="s">
        <v>48</v>
      </c>
      <c r="AD114" s="6">
        <f t="shared" si="210"/>
        <v>27953</v>
      </c>
      <c r="AE114" s="7">
        <f t="shared" si="215"/>
        <v>2139</v>
      </c>
      <c r="AF114" s="8">
        <f t="shared" si="211"/>
        <v>1337</v>
      </c>
      <c r="AG114" s="6">
        <f t="shared" si="212"/>
        <v>432</v>
      </c>
      <c r="AH114" s="7">
        <f t="shared" si="216"/>
        <v>33</v>
      </c>
      <c r="AI114" s="8">
        <f t="shared" si="213"/>
        <v>21</v>
      </c>
      <c r="AJ114" s="9">
        <v>10</v>
      </c>
      <c r="AL114">
        <f>AE114*1.1</f>
        <v>2352.9</v>
      </c>
    </row>
    <row r="115" spans="2:38" x14ac:dyDescent="0.25">
      <c r="O115" s="1" t="s">
        <v>372</v>
      </c>
      <c r="P115" s="1">
        <f t="shared" si="196"/>
        <v>26496</v>
      </c>
      <c r="Q115" s="1">
        <f>ROUNDUP((Q119-Q114)*0.6/4+Q114,0)</f>
        <v>2729</v>
      </c>
      <c r="R115" s="1">
        <f t="shared" si="197"/>
        <v>1325</v>
      </c>
      <c r="S115" s="1">
        <f t="shared" si="198"/>
        <v>408</v>
      </c>
      <c r="T115" s="1">
        <f>ROUNDUP((T119-T114)*0.6/4+T114,0)</f>
        <v>42</v>
      </c>
      <c r="U115" s="1">
        <f t="shared" si="199"/>
        <v>21</v>
      </c>
      <c r="V115" s="30" t="s">
        <v>372</v>
      </c>
      <c r="W115" s="30">
        <f t="shared" ref="W115:W118" si="221">ROUNDUP(X115*$D$3/$B$3,0)</f>
        <v>33134</v>
      </c>
      <c r="X115" s="1">
        <f>ROUNDUP((X119-X114)*0.6/4+X114,0)</f>
        <v>1988</v>
      </c>
      <c r="Y115" s="30">
        <f t="shared" ref="Y115:Y118" si="222">ROUNDUP(X115*$C$3/$B$3,0)</f>
        <v>1591</v>
      </c>
      <c r="Z115" s="30">
        <f t="shared" ref="Z115:Z118" si="223">ROUNDUP(AA115*$D$3/$B$3,0)</f>
        <v>517</v>
      </c>
      <c r="AA115" s="1">
        <f>ROUNDUP((AA119-AA114)*0.6/4+AA114,0)</f>
        <v>31</v>
      </c>
      <c r="AB115" s="30">
        <f>ROUND(AA115*$C$3/$B$3,0)</f>
        <v>25</v>
      </c>
      <c r="AC115" s="1" t="s">
        <v>372</v>
      </c>
      <c r="AD115" s="1">
        <f t="shared" si="210"/>
        <v>30475</v>
      </c>
      <c r="AE115" s="1">
        <f t="shared" si="215"/>
        <v>2332</v>
      </c>
      <c r="AF115" s="1">
        <f t="shared" si="211"/>
        <v>1458</v>
      </c>
      <c r="AG115" s="1">
        <f t="shared" si="212"/>
        <v>471</v>
      </c>
      <c r="AH115" s="1">
        <f t="shared" si="216"/>
        <v>36</v>
      </c>
      <c r="AI115" s="1">
        <f t="shared" si="213"/>
        <v>23</v>
      </c>
      <c r="AJ115" s="9">
        <v>11</v>
      </c>
    </row>
    <row r="116" spans="2:38" x14ac:dyDescent="0.25">
      <c r="B116" s="10"/>
      <c r="C116" s="10"/>
      <c r="O116" s="1" t="s">
        <v>117</v>
      </c>
      <c r="P116" s="1">
        <f t="shared" si="196"/>
        <v>28690</v>
      </c>
      <c r="Q116" s="1">
        <f>ROUNDUP((Q119-Q114)*0.6/4+Q115,0)</f>
        <v>2955</v>
      </c>
      <c r="R116" s="1">
        <f t="shared" si="197"/>
        <v>1435</v>
      </c>
      <c r="S116" s="1">
        <f t="shared" si="198"/>
        <v>447</v>
      </c>
      <c r="T116" s="1">
        <f>ROUNDUP((T119-T114)*0.6/4+T115,0)</f>
        <v>46</v>
      </c>
      <c r="U116" s="1">
        <f t="shared" si="199"/>
        <v>23</v>
      </c>
      <c r="V116" s="30" t="s">
        <v>117</v>
      </c>
      <c r="W116" s="30">
        <f t="shared" si="221"/>
        <v>35884</v>
      </c>
      <c r="X116" s="1">
        <f>ROUNDUP((X119-X114)*0.6/4+X115,0)</f>
        <v>2153</v>
      </c>
      <c r="Y116" s="30">
        <f t="shared" si="222"/>
        <v>1723</v>
      </c>
      <c r="Z116" s="30">
        <f t="shared" si="223"/>
        <v>567</v>
      </c>
      <c r="AA116" s="1">
        <f>ROUNDUP((AA119-AA114)*0.6/4+AA115,0)</f>
        <v>34</v>
      </c>
      <c r="AB116" s="30">
        <f t="shared" ref="AB116:AB118" si="224">ROUND(AA116*$C$3/$B$3,0)</f>
        <v>27</v>
      </c>
      <c r="AC116" s="1" t="s">
        <v>117</v>
      </c>
      <c r="AD116" s="1">
        <f t="shared" si="210"/>
        <v>32998</v>
      </c>
      <c r="AE116" s="1">
        <f t="shared" si="215"/>
        <v>2525</v>
      </c>
      <c r="AF116" s="1">
        <f t="shared" si="211"/>
        <v>1579</v>
      </c>
      <c r="AG116" s="1">
        <f t="shared" si="212"/>
        <v>523</v>
      </c>
      <c r="AH116" s="1">
        <f t="shared" si="216"/>
        <v>40</v>
      </c>
      <c r="AI116" s="1">
        <f t="shared" si="213"/>
        <v>25</v>
      </c>
      <c r="AJ116" s="9">
        <v>12</v>
      </c>
    </row>
    <row r="117" spans="2:38" x14ac:dyDescent="0.25">
      <c r="B117" s="10"/>
      <c r="C117" s="10"/>
      <c r="O117" s="1" t="s">
        <v>118</v>
      </c>
      <c r="P117" s="1">
        <f t="shared" si="196"/>
        <v>30884</v>
      </c>
      <c r="Q117" s="1">
        <f>ROUNDUP((Q119-Q114)*0.6/4+Q116,0)</f>
        <v>3181</v>
      </c>
      <c r="R117" s="1">
        <f t="shared" si="197"/>
        <v>1545</v>
      </c>
      <c r="S117" s="1">
        <f t="shared" si="198"/>
        <v>486</v>
      </c>
      <c r="T117" s="1">
        <f>ROUNDUP((T119-T114)*0.6/4+T116,0)</f>
        <v>50</v>
      </c>
      <c r="U117" s="1">
        <f t="shared" si="199"/>
        <v>25</v>
      </c>
      <c r="V117" s="30" t="s">
        <v>118</v>
      </c>
      <c r="W117" s="30">
        <f t="shared" si="221"/>
        <v>38634</v>
      </c>
      <c r="X117" s="1">
        <f>ROUNDUP((X119-X114)*0.6/4+X116,0)</f>
        <v>2318</v>
      </c>
      <c r="Y117" s="30">
        <f t="shared" si="222"/>
        <v>1855</v>
      </c>
      <c r="Z117" s="30">
        <f t="shared" si="223"/>
        <v>617</v>
      </c>
      <c r="AA117" s="1">
        <f>ROUNDUP((AA119-AA114)*0.6/4+AA116,0)</f>
        <v>37</v>
      </c>
      <c r="AB117" s="30">
        <f t="shared" si="224"/>
        <v>30</v>
      </c>
      <c r="AC117" s="1" t="s">
        <v>118</v>
      </c>
      <c r="AD117" s="1">
        <f t="shared" si="210"/>
        <v>35520</v>
      </c>
      <c r="AE117" s="1">
        <f t="shared" si="215"/>
        <v>2718</v>
      </c>
      <c r="AF117" s="1">
        <f t="shared" si="211"/>
        <v>1699</v>
      </c>
      <c r="AG117" s="1">
        <f t="shared" si="212"/>
        <v>562</v>
      </c>
      <c r="AH117" s="1">
        <f t="shared" si="216"/>
        <v>43</v>
      </c>
      <c r="AI117" s="1">
        <f t="shared" si="213"/>
        <v>27</v>
      </c>
      <c r="AJ117" s="9">
        <v>13</v>
      </c>
    </row>
    <row r="118" spans="2:38" x14ac:dyDescent="0.25">
      <c r="B118" s="10"/>
      <c r="C118" s="10"/>
      <c r="O118" s="1" t="s">
        <v>119</v>
      </c>
      <c r="P118" s="1">
        <f t="shared" si="196"/>
        <v>33078</v>
      </c>
      <c r="Q118" s="1">
        <f>ROUNDUP((Q119-Q114)*0.6/4+Q117,0)</f>
        <v>3407</v>
      </c>
      <c r="R118" s="1">
        <f t="shared" si="197"/>
        <v>1654</v>
      </c>
      <c r="S118" s="1">
        <f t="shared" si="198"/>
        <v>525</v>
      </c>
      <c r="T118" s="1">
        <f>ROUNDUP((T119-T114)*0.6/4+T117,0)</f>
        <v>54</v>
      </c>
      <c r="U118" s="1">
        <f t="shared" si="199"/>
        <v>27</v>
      </c>
      <c r="V118" s="30" t="s">
        <v>119</v>
      </c>
      <c r="W118" s="30">
        <f t="shared" si="221"/>
        <v>41384</v>
      </c>
      <c r="X118" s="1">
        <f>ROUNDUP((X119-X114)*0.6/4+X117,0)</f>
        <v>2483</v>
      </c>
      <c r="Y118" s="30">
        <f t="shared" si="222"/>
        <v>1987</v>
      </c>
      <c r="Z118" s="30">
        <f t="shared" si="223"/>
        <v>667</v>
      </c>
      <c r="AA118" s="1">
        <f>ROUNDUP((AA119-AA114)*0.6/4+AA117,0)</f>
        <v>40</v>
      </c>
      <c r="AB118" s="30">
        <f t="shared" si="224"/>
        <v>32</v>
      </c>
      <c r="AC118" s="1" t="s">
        <v>119</v>
      </c>
      <c r="AD118" s="1">
        <f t="shared" si="210"/>
        <v>38042</v>
      </c>
      <c r="AE118" s="1">
        <f t="shared" si="215"/>
        <v>2911</v>
      </c>
      <c r="AF118" s="1">
        <f t="shared" si="211"/>
        <v>1820</v>
      </c>
      <c r="AG118" s="1">
        <f t="shared" si="212"/>
        <v>615</v>
      </c>
      <c r="AH118" s="1">
        <f t="shared" si="216"/>
        <v>47</v>
      </c>
      <c r="AI118" s="1">
        <f t="shared" si="213"/>
        <v>30</v>
      </c>
      <c r="AJ118" s="9">
        <v>14</v>
      </c>
    </row>
    <row r="119" spans="2:38" x14ac:dyDescent="0.25">
      <c r="B119" s="10"/>
      <c r="C119" s="10"/>
      <c r="O119" s="1" t="s">
        <v>49</v>
      </c>
      <c r="P119" s="6">
        <f t="shared" si="196"/>
        <v>38884</v>
      </c>
      <c r="Q119" s="7">
        <f>ROUNDUP(Q114*$C$47,0)</f>
        <v>4005</v>
      </c>
      <c r="R119" s="8">
        <f t="shared" si="197"/>
        <v>1945</v>
      </c>
      <c r="S119" s="6">
        <f t="shared" si="198"/>
        <v>593</v>
      </c>
      <c r="T119" s="7">
        <f>ROUNDUP(T114*$C$47,0)</f>
        <v>61</v>
      </c>
      <c r="U119" s="8">
        <f t="shared" si="199"/>
        <v>30</v>
      </c>
      <c r="V119" s="30" t="s">
        <v>49</v>
      </c>
      <c r="W119" s="31">
        <f t="shared" si="204"/>
        <v>48617</v>
      </c>
      <c r="X119" s="32">
        <f t="shared" si="205"/>
        <v>2917</v>
      </c>
      <c r="Y119" s="33">
        <f t="shared" si="206"/>
        <v>2334</v>
      </c>
      <c r="Z119" s="31">
        <f t="shared" si="207"/>
        <v>750</v>
      </c>
      <c r="AA119" s="32">
        <f t="shared" si="208"/>
        <v>45</v>
      </c>
      <c r="AB119" s="33">
        <f t="shared" si="209"/>
        <v>36</v>
      </c>
      <c r="AC119" s="1" t="s">
        <v>49</v>
      </c>
      <c r="AD119" s="6">
        <f t="shared" si="210"/>
        <v>44720</v>
      </c>
      <c r="AE119" s="7">
        <f t="shared" si="215"/>
        <v>3422</v>
      </c>
      <c r="AF119" s="8">
        <f t="shared" si="211"/>
        <v>2139</v>
      </c>
      <c r="AG119" s="6">
        <f t="shared" si="212"/>
        <v>693</v>
      </c>
      <c r="AH119" s="7">
        <f t="shared" si="216"/>
        <v>53</v>
      </c>
      <c r="AI119" s="8">
        <f t="shared" si="213"/>
        <v>34</v>
      </c>
      <c r="AJ119" s="9">
        <v>15</v>
      </c>
    </row>
    <row r="120" spans="2:38" x14ac:dyDescent="0.25">
      <c r="O120" s="1" t="s">
        <v>211</v>
      </c>
      <c r="P120" s="1">
        <f t="shared" ref="P120:P154" si="225">ROUNDUP(Q120*$D$2/$B$2,0)</f>
        <v>40263</v>
      </c>
      <c r="Q120" s="1">
        <f>ROUNDUP((Q124-Q119)*0.6/4+Q119,0)</f>
        <v>4147</v>
      </c>
      <c r="R120" s="1">
        <f t="shared" ref="R120:R134" si="226">ROUNDUP(Q120*$C$2/$B$2,0)</f>
        <v>2014</v>
      </c>
      <c r="S120" s="1">
        <f t="shared" ref="S120:S134" si="227">ROUNDUP(T120*$D$2/$B$2,0)</f>
        <v>622</v>
      </c>
      <c r="T120" s="1">
        <f>ROUNDUP((T124-T119)*0.6/4+T119,0)</f>
        <v>64</v>
      </c>
      <c r="U120" s="1">
        <f t="shared" ref="U120:U154" si="228">ROUNDUP(T120*$C$2/$B$2,0)</f>
        <v>32</v>
      </c>
      <c r="V120" s="30" t="s">
        <v>211</v>
      </c>
      <c r="W120" s="30">
        <f t="shared" ref="W120:W123" si="229">ROUNDUP(X120*$D$3/$B$3,0)</f>
        <v>50334</v>
      </c>
      <c r="X120" s="1">
        <f>ROUNDUP((X124-X119)*0.6/4+X119,0)</f>
        <v>3020</v>
      </c>
      <c r="Y120" s="30">
        <f t="shared" ref="Y120:Y123" si="230">ROUNDUP(X120*$C$3/$B$3,0)</f>
        <v>2416</v>
      </c>
      <c r="Z120" s="30">
        <f t="shared" ref="Z120:Z123" si="231">ROUNDUP(AA120*$D$3/$B$3,0)</f>
        <v>784</v>
      </c>
      <c r="AA120" s="1">
        <f>ROUNDUP((AA124-AA119)*0.6/4+AA119,0)</f>
        <v>47</v>
      </c>
      <c r="AB120" s="30">
        <f>ROUND(AA120*$C$3/$B$3,0)</f>
        <v>38</v>
      </c>
      <c r="AC120" s="1" t="s">
        <v>211</v>
      </c>
      <c r="AD120" s="1">
        <f t="shared" ref="AD120:AD134" si="232">ROUNDUP(AE120*$D$4/$B$4,0)</f>
        <v>46314</v>
      </c>
      <c r="AE120" s="1">
        <f t="shared" si="215"/>
        <v>3544</v>
      </c>
      <c r="AF120" s="1">
        <f t="shared" ref="AF120:AF134" si="233">ROUNDUP(AE120*$C$4/$B$4,0)</f>
        <v>2215</v>
      </c>
      <c r="AG120" s="1">
        <f t="shared" ref="AG120:AG134" si="234">ROUNDUP(AH120*$D$4/$B$4,0)</f>
        <v>719</v>
      </c>
      <c r="AH120" s="1">
        <f t="shared" si="216"/>
        <v>55</v>
      </c>
      <c r="AI120" s="1">
        <f t="shared" ref="AI120:AI134" si="235">ROUNDUP(AH120*$C$4/$B$4,0)</f>
        <v>35</v>
      </c>
      <c r="AJ120" s="9">
        <v>16</v>
      </c>
    </row>
    <row r="121" spans="2:38" x14ac:dyDescent="0.25">
      <c r="O121" s="1" t="s">
        <v>212</v>
      </c>
      <c r="P121" s="1">
        <f t="shared" si="225"/>
        <v>41641</v>
      </c>
      <c r="Q121" s="1">
        <f>ROUNDUP((Q124-Q119)*0.6/4+Q120,0)</f>
        <v>4289</v>
      </c>
      <c r="R121" s="1">
        <f t="shared" si="226"/>
        <v>2083</v>
      </c>
      <c r="S121" s="1">
        <f t="shared" si="227"/>
        <v>651</v>
      </c>
      <c r="T121" s="1">
        <f>ROUNDUP((T124-T119)*0.6/4+T120,0)</f>
        <v>67</v>
      </c>
      <c r="U121" s="1">
        <f t="shared" si="228"/>
        <v>33</v>
      </c>
      <c r="V121" s="30" t="s">
        <v>212</v>
      </c>
      <c r="W121" s="30">
        <f t="shared" si="229"/>
        <v>52050</v>
      </c>
      <c r="X121" s="1">
        <f>ROUNDUP((X124-X119)*0.6/4+X120,0)</f>
        <v>3123</v>
      </c>
      <c r="Y121" s="30">
        <f t="shared" si="230"/>
        <v>2499</v>
      </c>
      <c r="Z121" s="30">
        <f t="shared" si="231"/>
        <v>817</v>
      </c>
      <c r="AA121" s="1">
        <f>ROUNDUP((AA124-AA119)*0.6/4+AA120,0)</f>
        <v>49</v>
      </c>
      <c r="AB121" s="30">
        <f t="shared" ref="AB121:AB123" si="236">ROUND(AA121*$C$3/$B$3,0)</f>
        <v>39</v>
      </c>
      <c r="AC121" s="1" t="s">
        <v>212</v>
      </c>
      <c r="AD121" s="1">
        <f t="shared" si="232"/>
        <v>47895</v>
      </c>
      <c r="AE121" s="1">
        <f t="shared" si="215"/>
        <v>3665</v>
      </c>
      <c r="AF121" s="1">
        <f t="shared" si="233"/>
        <v>2291</v>
      </c>
      <c r="AG121" s="1">
        <f t="shared" si="234"/>
        <v>758</v>
      </c>
      <c r="AH121" s="1">
        <f t="shared" si="216"/>
        <v>58</v>
      </c>
      <c r="AI121" s="1">
        <f t="shared" si="235"/>
        <v>37</v>
      </c>
      <c r="AJ121" s="9">
        <v>17</v>
      </c>
    </row>
    <row r="122" spans="2:38" x14ac:dyDescent="0.25">
      <c r="O122" s="1" t="s">
        <v>213</v>
      </c>
      <c r="P122" s="1">
        <f t="shared" si="225"/>
        <v>43020</v>
      </c>
      <c r="Q122" s="1">
        <f>ROUNDUP((Q124-Q119)*0.6/4+Q121,0)</f>
        <v>4431</v>
      </c>
      <c r="R122" s="1">
        <f t="shared" si="226"/>
        <v>2151</v>
      </c>
      <c r="S122" s="1">
        <f t="shared" si="227"/>
        <v>680</v>
      </c>
      <c r="T122" s="1">
        <f>ROUNDUP((T124-T119)*0.6/4+T121,0)</f>
        <v>70</v>
      </c>
      <c r="U122" s="1">
        <f t="shared" si="228"/>
        <v>34</v>
      </c>
      <c r="V122" s="30" t="s">
        <v>213</v>
      </c>
      <c r="W122" s="30">
        <f t="shared" si="229"/>
        <v>53767</v>
      </c>
      <c r="X122" s="1">
        <f>ROUNDUP((X124-X119)*0.6/4+X121,0)</f>
        <v>3226</v>
      </c>
      <c r="Y122" s="30">
        <f t="shared" si="230"/>
        <v>2581</v>
      </c>
      <c r="Z122" s="30">
        <f t="shared" si="231"/>
        <v>850</v>
      </c>
      <c r="AA122" s="1">
        <f>ROUNDUP((AA124-AA119)*0.6/4+AA121,0)</f>
        <v>51</v>
      </c>
      <c r="AB122" s="30">
        <f t="shared" si="236"/>
        <v>41</v>
      </c>
      <c r="AC122" s="1" t="s">
        <v>213</v>
      </c>
      <c r="AD122" s="1">
        <f t="shared" si="232"/>
        <v>49477</v>
      </c>
      <c r="AE122" s="1">
        <f t="shared" si="215"/>
        <v>3786</v>
      </c>
      <c r="AF122" s="1">
        <f t="shared" si="233"/>
        <v>2367</v>
      </c>
      <c r="AG122" s="1">
        <f t="shared" si="234"/>
        <v>785</v>
      </c>
      <c r="AH122" s="1">
        <f t="shared" si="216"/>
        <v>60</v>
      </c>
      <c r="AI122" s="1">
        <f t="shared" si="235"/>
        <v>38</v>
      </c>
      <c r="AJ122" s="9">
        <v>18</v>
      </c>
    </row>
    <row r="123" spans="2:38" x14ac:dyDescent="0.25">
      <c r="O123" s="1" t="s">
        <v>214</v>
      </c>
      <c r="P123" s="1">
        <f t="shared" si="225"/>
        <v>44399</v>
      </c>
      <c r="Q123" s="1">
        <f>ROUNDUP((Q124-Q119)*0.6/4+Q122,0)</f>
        <v>4573</v>
      </c>
      <c r="R123" s="1">
        <f t="shared" si="226"/>
        <v>2220</v>
      </c>
      <c r="S123" s="1">
        <f t="shared" si="227"/>
        <v>709</v>
      </c>
      <c r="T123" s="1">
        <f>ROUNDUP((T124-T119)*0.6/4+T122,0)</f>
        <v>73</v>
      </c>
      <c r="U123" s="1">
        <f t="shared" si="228"/>
        <v>36</v>
      </c>
      <c r="V123" s="30" t="s">
        <v>214</v>
      </c>
      <c r="W123" s="30">
        <f t="shared" si="229"/>
        <v>55484</v>
      </c>
      <c r="X123" s="1">
        <f>ROUNDUP((X124-X119)*0.6/4+X122,0)</f>
        <v>3329</v>
      </c>
      <c r="Y123" s="30">
        <f t="shared" si="230"/>
        <v>2664</v>
      </c>
      <c r="Z123" s="30">
        <f t="shared" si="231"/>
        <v>884</v>
      </c>
      <c r="AA123" s="1">
        <f>ROUNDUP((AA124-AA119)*0.6/4+AA122,0)</f>
        <v>53</v>
      </c>
      <c r="AB123" s="30">
        <f t="shared" si="236"/>
        <v>42</v>
      </c>
      <c r="AC123" s="1" t="s">
        <v>214</v>
      </c>
      <c r="AD123" s="1">
        <f t="shared" si="232"/>
        <v>51071</v>
      </c>
      <c r="AE123" s="1">
        <f t="shared" si="215"/>
        <v>3908</v>
      </c>
      <c r="AF123" s="1">
        <f t="shared" si="233"/>
        <v>2443</v>
      </c>
      <c r="AG123" s="1">
        <f t="shared" si="234"/>
        <v>824</v>
      </c>
      <c r="AH123" s="1">
        <f t="shared" si="216"/>
        <v>63</v>
      </c>
      <c r="AI123" s="1">
        <f t="shared" si="235"/>
        <v>40</v>
      </c>
      <c r="AJ123" s="9">
        <v>19</v>
      </c>
    </row>
    <row r="124" spans="2:38" x14ac:dyDescent="0.25">
      <c r="O124" s="1" t="s">
        <v>215</v>
      </c>
      <c r="P124" s="6">
        <f t="shared" si="225"/>
        <v>48030</v>
      </c>
      <c r="Q124" s="7">
        <f>ROUNDUP(Q119*$C$48,0)</f>
        <v>4947</v>
      </c>
      <c r="R124" s="8">
        <f t="shared" si="226"/>
        <v>2402</v>
      </c>
      <c r="S124" s="6">
        <f t="shared" si="227"/>
        <v>738</v>
      </c>
      <c r="T124" s="7">
        <f>ROUNDUP(T119*$C$48,0)</f>
        <v>76</v>
      </c>
      <c r="U124" s="8">
        <f t="shared" si="228"/>
        <v>37</v>
      </c>
      <c r="V124" s="30" t="s">
        <v>215</v>
      </c>
      <c r="W124" s="31">
        <f t="shared" ref="W124:W138" si="237">ROUNDUP(X124*$D$3/$B$3,0)</f>
        <v>60050</v>
      </c>
      <c r="X124" s="32">
        <f t="shared" si="205"/>
        <v>3603</v>
      </c>
      <c r="Y124" s="33">
        <f t="shared" ref="Y124:Y138" si="238">ROUNDUP(X124*$C$3/$B$3,0)</f>
        <v>2883</v>
      </c>
      <c r="Z124" s="31">
        <f t="shared" ref="Z124:Z138" si="239">ROUNDUP(AA124*$D$3/$B$3,0)</f>
        <v>934</v>
      </c>
      <c r="AA124" s="32">
        <f t="shared" si="208"/>
        <v>56</v>
      </c>
      <c r="AB124" s="33">
        <f t="shared" ref="AB124:AB134" si="240">ROUNDUP(AA124*$C$3/$B$3,0)</f>
        <v>45</v>
      </c>
      <c r="AC124" s="1" t="s">
        <v>215</v>
      </c>
      <c r="AD124" s="6">
        <f t="shared" si="232"/>
        <v>55240</v>
      </c>
      <c r="AE124" s="7">
        <f t="shared" si="215"/>
        <v>4227</v>
      </c>
      <c r="AF124" s="8">
        <f t="shared" si="233"/>
        <v>2642</v>
      </c>
      <c r="AG124" s="6">
        <f t="shared" si="234"/>
        <v>850</v>
      </c>
      <c r="AH124" s="7">
        <f t="shared" si="216"/>
        <v>65</v>
      </c>
      <c r="AI124" s="8">
        <f t="shared" si="235"/>
        <v>41</v>
      </c>
      <c r="AJ124" s="9">
        <v>20</v>
      </c>
    </row>
    <row r="125" spans="2:38" x14ac:dyDescent="0.25">
      <c r="O125" s="1" t="s">
        <v>216</v>
      </c>
      <c r="P125" s="1">
        <f t="shared" si="225"/>
        <v>49729</v>
      </c>
      <c r="Q125" s="1">
        <f>ROUNDUP((Q129-Q124)*0.6/4+Q124,0)</f>
        <v>5122</v>
      </c>
      <c r="R125" s="1">
        <f t="shared" si="226"/>
        <v>2487</v>
      </c>
      <c r="S125" s="1">
        <f t="shared" si="227"/>
        <v>767</v>
      </c>
      <c r="T125" s="1">
        <f>ROUNDUP((T129-T124)*0.6/4+T124,0)</f>
        <v>79</v>
      </c>
      <c r="U125" s="1">
        <f t="shared" si="228"/>
        <v>39</v>
      </c>
      <c r="V125" s="30" t="s">
        <v>216</v>
      </c>
      <c r="W125" s="30">
        <f t="shared" si="237"/>
        <v>62184</v>
      </c>
      <c r="X125" s="1">
        <f>ROUNDUP((X129-X124)*0.6/4+X124,0)</f>
        <v>3731</v>
      </c>
      <c r="Y125" s="30">
        <f t="shared" si="238"/>
        <v>2985</v>
      </c>
      <c r="Z125" s="30">
        <f t="shared" si="239"/>
        <v>967</v>
      </c>
      <c r="AA125" s="1">
        <f>ROUNDUP((AA129-AA124)*0.6/4+AA124,0)</f>
        <v>58</v>
      </c>
      <c r="AB125" s="30">
        <f>ROUND(AA125*$C$3/$B$3,0)</f>
        <v>46</v>
      </c>
      <c r="AC125" s="1" t="s">
        <v>216</v>
      </c>
      <c r="AD125" s="1">
        <f t="shared" si="232"/>
        <v>57200</v>
      </c>
      <c r="AE125" s="1">
        <f t="shared" si="215"/>
        <v>4377</v>
      </c>
      <c r="AF125" s="1">
        <f t="shared" si="233"/>
        <v>2736</v>
      </c>
      <c r="AG125" s="1">
        <f t="shared" si="234"/>
        <v>889</v>
      </c>
      <c r="AH125" s="1">
        <f t="shared" si="216"/>
        <v>68</v>
      </c>
      <c r="AI125" s="1">
        <f t="shared" si="235"/>
        <v>43</v>
      </c>
      <c r="AJ125" s="9">
        <v>21</v>
      </c>
    </row>
    <row r="126" spans="2:38" x14ac:dyDescent="0.25">
      <c r="O126" s="1" t="s">
        <v>217</v>
      </c>
      <c r="P126" s="1">
        <f t="shared" si="225"/>
        <v>51428</v>
      </c>
      <c r="Q126" s="1">
        <f>ROUNDUP((Q129-Q124)*0.6/4+Q125,0)</f>
        <v>5297</v>
      </c>
      <c r="R126" s="1">
        <f t="shared" si="226"/>
        <v>2572</v>
      </c>
      <c r="S126" s="1">
        <f t="shared" si="227"/>
        <v>797</v>
      </c>
      <c r="T126" s="1">
        <f>ROUNDUP((T129-T124)*0.6/4+T125,0)</f>
        <v>82</v>
      </c>
      <c r="U126" s="1">
        <f t="shared" si="228"/>
        <v>40</v>
      </c>
      <c r="V126" s="30" t="s">
        <v>217</v>
      </c>
      <c r="W126" s="30">
        <f t="shared" si="237"/>
        <v>64317</v>
      </c>
      <c r="X126" s="1">
        <f>ROUNDUP((X129-X124)*0.6/4+X125,0)</f>
        <v>3859</v>
      </c>
      <c r="Y126" s="30">
        <f t="shared" si="238"/>
        <v>3088</v>
      </c>
      <c r="Z126" s="30">
        <f t="shared" si="239"/>
        <v>1000</v>
      </c>
      <c r="AA126" s="1">
        <f>ROUNDUP((AA129-AA124)*0.6/4+AA125,0)</f>
        <v>60</v>
      </c>
      <c r="AB126" s="30">
        <f t="shared" ref="AB126:AB128" si="241">ROUND(AA126*$C$3/$B$3,0)</f>
        <v>48</v>
      </c>
      <c r="AC126" s="1" t="s">
        <v>217</v>
      </c>
      <c r="AD126" s="1">
        <f t="shared" si="232"/>
        <v>59147</v>
      </c>
      <c r="AE126" s="1">
        <f t="shared" si="215"/>
        <v>4526</v>
      </c>
      <c r="AF126" s="1">
        <f t="shared" si="233"/>
        <v>2829</v>
      </c>
      <c r="AG126" s="1">
        <f t="shared" si="234"/>
        <v>928</v>
      </c>
      <c r="AH126" s="1">
        <f t="shared" si="216"/>
        <v>71</v>
      </c>
      <c r="AI126" s="1">
        <f t="shared" si="235"/>
        <v>45</v>
      </c>
      <c r="AJ126" s="9">
        <v>22</v>
      </c>
    </row>
    <row r="127" spans="2:38" x14ac:dyDescent="0.25">
      <c r="O127" s="1" t="s">
        <v>218</v>
      </c>
      <c r="P127" s="1">
        <f t="shared" si="225"/>
        <v>53127</v>
      </c>
      <c r="Q127" s="1">
        <f>ROUNDUP((Q129-Q124)*0.6/4+Q126,0)</f>
        <v>5472</v>
      </c>
      <c r="R127" s="1">
        <f t="shared" si="226"/>
        <v>2657</v>
      </c>
      <c r="S127" s="1">
        <f t="shared" si="227"/>
        <v>826</v>
      </c>
      <c r="T127" s="1">
        <f>ROUNDUP((T129-T124)*0.6/4+T126,0)</f>
        <v>85</v>
      </c>
      <c r="U127" s="1">
        <f t="shared" si="228"/>
        <v>42</v>
      </c>
      <c r="V127" s="30" t="s">
        <v>218</v>
      </c>
      <c r="W127" s="30">
        <f t="shared" si="237"/>
        <v>66450</v>
      </c>
      <c r="X127" s="1">
        <f>ROUNDUP((X129-X124)*0.6/4+X126,0)</f>
        <v>3987</v>
      </c>
      <c r="Y127" s="30">
        <f t="shared" si="238"/>
        <v>3190</v>
      </c>
      <c r="Z127" s="30">
        <f t="shared" si="239"/>
        <v>1034</v>
      </c>
      <c r="AA127" s="1">
        <f>ROUNDUP((AA129-AA124)*0.6/4+AA126,0)</f>
        <v>62</v>
      </c>
      <c r="AB127" s="30">
        <f t="shared" si="241"/>
        <v>50</v>
      </c>
      <c r="AC127" s="1" t="s">
        <v>218</v>
      </c>
      <c r="AD127" s="1">
        <f t="shared" si="232"/>
        <v>61107</v>
      </c>
      <c r="AE127" s="1">
        <f t="shared" si="215"/>
        <v>4676</v>
      </c>
      <c r="AF127" s="1">
        <f t="shared" si="233"/>
        <v>2923</v>
      </c>
      <c r="AG127" s="1">
        <f t="shared" si="234"/>
        <v>954</v>
      </c>
      <c r="AH127" s="1">
        <f t="shared" si="216"/>
        <v>73</v>
      </c>
      <c r="AI127" s="1">
        <f t="shared" si="235"/>
        <v>46</v>
      </c>
      <c r="AJ127" s="9">
        <v>23</v>
      </c>
    </row>
    <row r="128" spans="2:38" x14ac:dyDescent="0.25">
      <c r="O128" s="1" t="s">
        <v>219</v>
      </c>
      <c r="P128" s="1">
        <f t="shared" si="225"/>
        <v>54826</v>
      </c>
      <c r="Q128" s="1">
        <f>ROUNDUP((Q129-Q124)*0.6/4+Q127,0)</f>
        <v>5647</v>
      </c>
      <c r="R128" s="1">
        <f t="shared" si="226"/>
        <v>2742</v>
      </c>
      <c r="S128" s="1">
        <f t="shared" si="227"/>
        <v>855</v>
      </c>
      <c r="T128" s="1">
        <f>ROUNDUP((T129-T124)*0.6/4+T127,0)</f>
        <v>88</v>
      </c>
      <c r="U128" s="1">
        <f t="shared" si="228"/>
        <v>43</v>
      </c>
      <c r="V128" s="30" t="s">
        <v>219</v>
      </c>
      <c r="W128" s="30">
        <f t="shared" si="237"/>
        <v>68584</v>
      </c>
      <c r="X128" s="1">
        <f>ROUNDUP((X129-X124)*0.6/4+X127,0)</f>
        <v>4115</v>
      </c>
      <c r="Y128" s="30">
        <f t="shared" si="238"/>
        <v>3292</v>
      </c>
      <c r="Z128" s="30">
        <f t="shared" si="239"/>
        <v>1067</v>
      </c>
      <c r="AA128" s="1">
        <f>ROUNDUP((AA129-AA124)*0.6/4+AA127,0)</f>
        <v>64</v>
      </c>
      <c r="AB128" s="30">
        <f t="shared" si="241"/>
        <v>51</v>
      </c>
      <c r="AC128" s="1" t="s">
        <v>219</v>
      </c>
      <c r="AD128" s="1">
        <f t="shared" si="232"/>
        <v>63054</v>
      </c>
      <c r="AE128" s="1">
        <f t="shared" si="215"/>
        <v>4825</v>
      </c>
      <c r="AF128" s="1">
        <f t="shared" si="233"/>
        <v>3016</v>
      </c>
      <c r="AG128" s="1">
        <f t="shared" si="234"/>
        <v>994</v>
      </c>
      <c r="AH128" s="1">
        <f t="shared" si="216"/>
        <v>76</v>
      </c>
      <c r="AI128" s="1">
        <f t="shared" si="235"/>
        <v>48</v>
      </c>
      <c r="AJ128" s="9">
        <v>24</v>
      </c>
    </row>
    <row r="129" spans="15:36" x14ac:dyDescent="0.25">
      <c r="O129" s="1" t="s">
        <v>220</v>
      </c>
      <c r="P129" s="6">
        <f t="shared" si="225"/>
        <v>59321</v>
      </c>
      <c r="Q129" s="7">
        <f>ROUNDUP(Q124*$C$49,0)</f>
        <v>6110</v>
      </c>
      <c r="R129" s="8">
        <f t="shared" si="226"/>
        <v>2967</v>
      </c>
      <c r="S129" s="6">
        <f t="shared" si="227"/>
        <v>913</v>
      </c>
      <c r="T129" s="7">
        <f>ROUNDUP(T124*$C$49,0)</f>
        <v>94</v>
      </c>
      <c r="U129" s="8">
        <f t="shared" si="228"/>
        <v>46</v>
      </c>
      <c r="V129" s="30" t="s">
        <v>220</v>
      </c>
      <c r="W129" s="31">
        <f t="shared" si="237"/>
        <v>74167</v>
      </c>
      <c r="X129" s="32">
        <f t="shared" si="205"/>
        <v>4450</v>
      </c>
      <c r="Y129" s="33">
        <f t="shared" si="238"/>
        <v>3560</v>
      </c>
      <c r="Z129" s="31">
        <f t="shared" si="239"/>
        <v>1150</v>
      </c>
      <c r="AA129" s="32">
        <f t="shared" si="208"/>
        <v>69</v>
      </c>
      <c r="AB129" s="33">
        <f t="shared" si="240"/>
        <v>56</v>
      </c>
      <c r="AC129" s="1" t="s">
        <v>220</v>
      </c>
      <c r="AD129" s="6">
        <f t="shared" si="232"/>
        <v>68229</v>
      </c>
      <c r="AE129" s="7">
        <f t="shared" si="215"/>
        <v>5221</v>
      </c>
      <c r="AF129" s="8">
        <f t="shared" si="233"/>
        <v>3264</v>
      </c>
      <c r="AG129" s="6">
        <f t="shared" si="234"/>
        <v>1059</v>
      </c>
      <c r="AH129" s="7">
        <f t="shared" si="216"/>
        <v>81</v>
      </c>
      <c r="AI129" s="8">
        <f t="shared" si="235"/>
        <v>51</v>
      </c>
      <c r="AJ129" s="9">
        <v>25</v>
      </c>
    </row>
    <row r="130" spans="15:36" x14ac:dyDescent="0.25">
      <c r="O130" s="1" t="s">
        <v>221</v>
      </c>
      <c r="P130" s="1">
        <f t="shared" si="225"/>
        <v>61418</v>
      </c>
      <c r="Q130" s="1">
        <f>ROUNDUP((Q134-Q129)*0.6/4+Q129,0)</f>
        <v>6326</v>
      </c>
      <c r="R130" s="1">
        <f t="shared" si="226"/>
        <v>3071</v>
      </c>
      <c r="S130" s="1">
        <f t="shared" si="227"/>
        <v>952</v>
      </c>
      <c r="T130" s="1">
        <f>ROUNDUP((T134-T129)*0.6/4+T129,0)</f>
        <v>98</v>
      </c>
      <c r="U130" s="1">
        <f t="shared" si="228"/>
        <v>48</v>
      </c>
      <c r="V130" s="30" t="s">
        <v>221</v>
      </c>
      <c r="W130" s="30">
        <f t="shared" si="237"/>
        <v>76784</v>
      </c>
      <c r="X130" s="1">
        <f>ROUNDUP((X134-X129)*0.6/4+X129,0)</f>
        <v>4607</v>
      </c>
      <c r="Y130" s="30">
        <f t="shared" si="238"/>
        <v>3686</v>
      </c>
      <c r="Z130" s="30">
        <f t="shared" si="239"/>
        <v>1200</v>
      </c>
      <c r="AA130" s="1">
        <f>ROUNDUP((AA134-AA129)*0.6/4+AA129,0)</f>
        <v>72</v>
      </c>
      <c r="AB130" s="30">
        <f>ROUND(AA130*$C$3/$B$3,0)</f>
        <v>58</v>
      </c>
      <c r="AC130" s="1" t="s">
        <v>221</v>
      </c>
      <c r="AD130" s="1">
        <f t="shared" si="232"/>
        <v>70634</v>
      </c>
      <c r="AE130" s="1">
        <f t="shared" si="215"/>
        <v>5405</v>
      </c>
      <c r="AF130" s="1">
        <f t="shared" si="233"/>
        <v>3379</v>
      </c>
      <c r="AG130" s="1">
        <f t="shared" si="234"/>
        <v>1098</v>
      </c>
      <c r="AH130" s="1">
        <f t="shared" si="216"/>
        <v>84</v>
      </c>
      <c r="AI130" s="1">
        <f t="shared" si="235"/>
        <v>53</v>
      </c>
      <c r="AJ130" s="9">
        <v>26</v>
      </c>
    </row>
    <row r="131" spans="15:36" x14ac:dyDescent="0.25">
      <c r="O131" s="1" t="s">
        <v>222</v>
      </c>
      <c r="P131" s="1">
        <f t="shared" si="225"/>
        <v>63515</v>
      </c>
      <c r="Q131" s="1">
        <f>ROUNDUP((Q134-Q129)*0.6/4+Q130,0)</f>
        <v>6542</v>
      </c>
      <c r="R131" s="1">
        <f t="shared" si="226"/>
        <v>3176</v>
      </c>
      <c r="S131" s="1">
        <f t="shared" si="227"/>
        <v>991</v>
      </c>
      <c r="T131" s="1">
        <f>ROUNDUP((T134-T129)*0.6/4+T130,0)</f>
        <v>102</v>
      </c>
      <c r="U131" s="1">
        <f t="shared" si="228"/>
        <v>50</v>
      </c>
      <c r="V131" s="30" t="s">
        <v>222</v>
      </c>
      <c r="W131" s="30">
        <f t="shared" si="237"/>
        <v>79400</v>
      </c>
      <c r="X131" s="1">
        <f>ROUNDUP((X134-X129)*0.6/4+X130,0)</f>
        <v>4764</v>
      </c>
      <c r="Y131" s="30">
        <f t="shared" si="238"/>
        <v>3812</v>
      </c>
      <c r="Z131" s="30">
        <f t="shared" si="239"/>
        <v>1250</v>
      </c>
      <c r="AA131" s="1">
        <f>ROUNDUP((AA134-AA129)*0.6/4+AA130,0)</f>
        <v>75</v>
      </c>
      <c r="AB131" s="30">
        <f t="shared" ref="AB131:AB133" si="242">ROUND(AA131*$C$3/$B$3,0)</f>
        <v>60</v>
      </c>
      <c r="AC131" s="1" t="s">
        <v>222</v>
      </c>
      <c r="AD131" s="1">
        <f t="shared" si="232"/>
        <v>73052</v>
      </c>
      <c r="AE131" s="1">
        <f t="shared" si="215"/>
        <v>5590</v>
      </c>
      <c r="AF131" s="1">
        <f t="shared" si="233"/>
        <v>3494</v>
      </c>
      <c r="AG131" s="1">
        <f t="shared" si="234"/>
        <v>1150</v>
      </c>
      <c r="AH131" s="1">
        <f t="shared" si="216"/>
        <v>88</v>
      </c>
      <c r="AI131" s="1">
        <f t="shared" si="235"/>
        <v>55</v>
      </c>
      <c r="AJ131" s="9">
        <v>27</v>
      </c>
    </row>
    <row r="132" spans="15:36" x14ac:dyDescent="0.25">
      <c r="O132" s="1" t="s">
        <v>223</v>
      </c>
      <c r="P132" s="1">
        <f t="shared" si="225"/>
        <v>65612</v>
      </c>
      <c r="Q132" s="1">
        <f>ROUNDUP((Q134-Q129)*0.6/4+Q131,0)</f>
        <v>6758</v>
      </c>
      <c r="R132" s="1">
        <f t="shared" si="226"/>
        <v>3281</v>
      </c>
      <c r="S132" s="1">
        <f t="shared" si="227"/>
        <v>1030</v>
      </c>
      <c r="T132" s="1">
        <f>ROUNDUP((T134-T129)*0.6/4+T131,0)</f>
        <v>106</v>
      </c>
      <c r="U132" s="1">
        <f t="shared" si="228"/>
        <v>52</v>
      </c>
      <c r="V132" s="30" t="s">
        <v>223</v>
      </c>
      <c r="W132" s="30">
        <f t="shared" si="237"/>
        <v>82017</v>
      </c>
      <c r="X132" s="1">
        <f>ROUNDUP((X134-X129)*0.6/4+X131,0)</f>
        <v>4921</v>
      </c>
      <c r="Y132" s="30">
        <f t="shared" si="238"/>
        <v>3937</v>
      </c>
      <c r="Z132" s="30">
        <f t="shared" si="239"/>
        <v>1300</v>
      </c>
      <c r="AA132" s="1">
        <f>ROUNDUP((AA134-AA129)*0.6/4+AA131,0)</f>
        <v>78</v>
      </c>
      <c r="AB132" s="30">
        <f t="shared" si="242"/>
        <v>62</v>
      </c>
      <c r="AC132" s="1" t="s">
        <v>223</v>
      </c>
      <c r="AD132" s="1">
        <f t="shared" si="232"/>
        <v>75456</v>
      </c>
      <c r="AE132" s="1">
        <f t="shared" si="215"/>
        <v>5774</v>
      </c>
      <c r="AF132" s="1">
        <f t="shared" si="233"/>
        <v>3609</v>
      </c>
      <c r="AG132" s="1">
        <f t="shared" si="234"/>
        <v>1190</v>
      </c>
      <c r="AH132" s="1">
        <f t="shared" si="216"/>
        <v>91</v>
      </c>
      <c r="AI132" s="1">
        <f t="shared" si="235"/>
        <v>57</v>
      </c>
      <c r="AJ132" s="9">
        <v>28</v>
      </c>
    </row>
    <row r="133" spans="15:36" x14ac:dyDescent="0.25">
      <c r="O133" s="1" t="s">
        <v>224</v>
      </c>
      <c r="P133" s="1">
        <f t="shared" si="225"/>
        <v>67709</v>
      </c>
      <c r="Q133" s="1">
        <f>ROUNDUP((Q134-Q129)*0.6/4+Q132,0)</f>
        <v>6974</v>
      </c>
      <c r="R133" s="1">
        <f t="shared" si="226"/>
        <v>3386</v>
      </c>
      <c r="S133" s="1">
        <f t="shared" si="227"/>
        <v>1068</v>
      </c>
      <c r="T133" s="1">
        <f>ROUNDUP((T134-T129)*0.6/4+T132,0)</f>
        <v>110</v>
      </c>
      <c r="U133" s="1">
        <f t="shared" si="228"/>
        <v>54</v>
      </c>
      <c r="V133" s="30" t="s">
        <v>224</v>
      </c>
      <c r="W133" s="30">
        <f t="shared" si="237"/>
        <v>84634</v>
      </c>
      <c r="X133" s="1">
        <f>ROUNDUP((X134-X129)*0.6/4+X132,0)</f>
        <v>5078</v>
      </c>
      <c r="Y133" s="30">
        <f t="shared" si="238"/>
        <v>4063</v>
      </c>
      <c r="Z133" s="30">
        <f t="shared" si="239"/>
        <v>1350</v>
      </c>
      <c r="AA133" s="1">
        <f>ROUNDUP((AA134-AA129)*0.6/4+AA132,0)</f>
        <v>81</v>
      </c>
      <c r="AB133" s="30">
        <f t="shared" si="242"/>
        <v>65</v>
      </c>
      <c r="AC133" s="1" t="s">
        <v>224</v>
      </c>
      <c r="AD133" s="1">
        <f t="shared" si="232"/>
        <v>77874</v>
      </c>
      <c r="AE133" s="1">
        <f t="shared" si="215"/>
        <v>5959</v>
      </c>
      <c r="AF133" s="1">
        <f t="shared" si="233"/>
        <v>3725</v>
      </c>
      <c r="AG133" s="1">
        <f t="shared" si="234"/>
        <v>1229</v>
      </c>
      <c r="AH133" s="1">
        <f t="shared" si="216"/>
        <v>94</v>
      </c>
      <c r="AI133" s="1">
        <f t="shared" si="235"/>
        <v>59</v>
      </c>
      <c r="AJ133" s="9">
        <v>29</v>
      </c>
    </row>
    <row r="134" spans="15:36" x14ac:dyDescent="0.25">
      <c r="O134" s="1" t="s">
        <v>385</v>
      </c>
      <c r="P134" s="6">
        <f t="shared" si="225"/>
        <v>73263</v>
      </c>
      <c r="Q134" s="7">
        <f>ROUNDUP(Q129*$C$50,0)</f>
        <v>7546</v>
      </c>
      <c r="R134" s="8">
        <f t="shared" si="226"/>
        <v>3664</v>
      </c>
      <c r="S134" s="6">
        <f t="shared" si="227"/>
        <v>1136</v>
      </c>
      <c r="T134" s="7">
        <f>ROUNDUP(T129*$C$50,0)</f>
        <v>117</v>
      </c>
      <c r="U134" s="8">
        <f t="shared" si="228"/>
        <v>57</v>
      </c>
      <c r="V134" s="30" t="s">
        <v>385</v>
      </c>
      <c r="W134" s="31">
        <f t="shared" si="237"/>
        <v>91584</v>
      </c>
      <c r="X134" s="32">
        <f t="shared" si="205"/>
        <v>5495</v>
      </c>
      <c r="Y134" s="33">
        <f t="shared" si="238"/>
        <v>4396</v>
      </c>
      <c r="Z134" s="31">
        <f t="shared" si="239"/>
        <v>1434</v>
      </c>
      <c r="AA134" s="32">
        <f t="shared" si="208"/>
        <v>86</v>
      </c>
      <c r="AB134" s="33">
        <f t="shared" si="240"/>
        <v>69</v>
      </c>
      <c r="AC134" s="1" t="s">
        <v>385</v>
      </c>
      <c r="AD134" s="6">
        <f t="shared" si="232"/>
        <v>84264</v>
      </c>
      <c r="AE134" s="7">
        <f t="shared" si="215"/>
        <v>6448</v>
      </c>
      <c r="AF134" s="8">
        <f t="shared" si="233"/>
        <v>4030</v>
      </c>
      <c r="AG134" s="6">
        <f t="shared" si="234"/>
        <v>1307</v>
      </c>
      <c r="AH134" s="7">
        <f t="shared" si="216"/>
        <v>100</v>
      </c>
      <c r="AI134" s="8">
        <f t="shared" si="235"/>
        <v>63</v>
      </c>
      <c r="AJ134" s="9">
        <v>30</v>
      </c>
    </row>
    <row r="135" spans="15:36" x14ac:dyDescent="0.25">
      <c r="O135" s="1" t="s">
        <v>481</v>
      </c>
      <c r="P135" s="1">
        <f t="shared" si="225"/>
        <v>75855</v>
      </c>
      <c r="Q135" s="1">
        <f>ROUNDUP((Q139-Q134)*0.6/4+Q134,0)</f>
        <v>7813</v>
      </c>
      <c r="R135" s="1">
        <f t="shared" ref="R135:R154" si="243">ROUNDUP(Q135*$C$2/$B$2,0)</f>
        <v>3793</v>
      </c>
      <c r="S135" s="1">
        <f t="shared" ref="S135:S154" si="244">ROUNDUP(T135*$D$2/$B$2,0)</f>
        <v>1185</v>
      </c>
      <c r="T135" s="1">
        <f>ROUNDUP((T139-T134)*0.6/4+T134,0)</f>
        <v>122</v>
      </c>
      <c r="U135" s="1">
        <f t="shared" si="228"/>
        <v>60</v>
      </c>
      <c r="V135" s="30" t="s">
        <v>481</v>
      </c>
      <c r="W135" s="30">
        <f t="shared" si="237"/>
        <v>94817</v>
      </c>
      <c r="X135" s="1">
        <f>ROUNDUP((X139-X134)*0.6/4+X134,0)</f>
        <v>5689</v>
      </c>
      <c r="Y135" s="30">
        <f t="shared" si="238"/>
        <v>4552</v>
      </c>
      <c r="Z135" s="30">
        <f t="shared" si="239"/>
        <v>1484</v>
      </c>
      <c r="AA135" s="1">
        <f>ROUNDUP((AA139-AA134)*0.6/4+AA134,0)</f>
        <v>89</v>
      </c>
      <c r="AB135" s="30">
        <f>ROUND(AA135*$C$3/$B$3,0)</f>
        <v>71</v>
      </c>
      <c r="AC135" s="1" t="s">
        <v>481</v>
      </c>
      <c r="AD135" s="1">
        <f t="shared" ref="AD135:AD154" si="245">ROUNDUP(AE135*$D$4/$B$4,0)</f>
        <v>87244</v>
      </c>
      <c r="AE135" s="1">
        <f t="shared" ref="AE135:AE154" si="246">ROUNDUP(Q135/$B$2*$B$4,0)</f>
        <v>6676</v>
      </c>
      <c r="AF135" s="1">
        <f t="shared" ref="AF135:AF154" si="247">ROUNDUP(AE135*$C$4/$B$4,0)</f>
        <v>4173</v>
      </c>
      <c r="AG135" s="1">
        <f t="shared" ref="AG135:AG154" si="248">ROUNDUP(AH135*$D$4/$B$4,0)</f>
        <v>1373</v>
      </c>
      <c r="AH135" s="1">
        <f t="shared" ref="AH135:AH154" si="249">ROUNDUP(T135/$B$2*$B$4,0)</f>
        <v>105</v>
      </c>
      <c r="AI135" s="1">
        <f t="shared" ref="AI135:AI154" si="250">ROUNDUP(AH135*$C$4/$B$4,0)</f>
        <v>66</v>
      </c>
      <c r="AJ135" s="9">
        <v>31</v>
      </c>
    </row>
    <row r="136" spans="15:36" x14ac:dyDescent="0.25">
      <c r="O136" s="1" t="s">
        <v>482</v>
      </c>
      <c r="P136" s="1">
        <f t="shared" si="225"/>
        <v>78447</v>
      </c>
      <c r="Q136" s="1">
        <f>ROUNDUP((Q139-Q134)*0.6/4+Q135,0)</f>
        <v>8080</v>
      </c>
      <c r="R136" s="1">
        <f t="shared" si="243"/>
        <v>3923</v>
      </c>
      <c r="S136" s="1">
        <f t="shared" si="244"/>
        <v>1234</v>
      </c>
      <c r="T136" s="1">
        <f>ROUNDUP((T139-T134)*0.6/4+T135,0)</f>
        <v>127</v>
      </c>
      <c r="U136" s="1">
        <f t="shared" si="228"/>
        <v>62</v>
      </c>
      <c r="V136" s="30" t="s">
        <v>482</v>
      </c>
      <c r="W136" s="30">
        <f t="shared" si="237"/>
        <v>98050</v>
      </c>
      <c r="X136" s="1">
        <f>ROUNDUP((X139-X134)*0.6/4+X135,0)</f>
        <v>5883</v>
      </c>
      <c r="Y136" s="30">
        <f t="shared" si="238"/>
        <v>4707</v>
      </c>
      <c r="Z136" s="30">
        <f t="shared" si="239"/>
        <v>1534</v>
      </c>
      <c r="AA136" s="1">
        <f>ROUNDUP((AA139-AA134)*0.6/4+AA135,0)</f>
        <v>92</v>
      </c>
      <c r="AB136" s="30">
        <f t="shared" ref="AB136:AB138" si="251">ROUND(AA136*$C$3/$B$3,0)</f>
        <v>74</v>
      </c>
      <c r="AC136" s="1" t="s">
        <v>482</v>
      </c>
      <c r="AD136" s="1">
        <f t="shared" si="245"/>
        <v>90223</v>
      </c>
      <c r="AE136" s="1">
        <f t="shared" si="246"/>
        <v>6904</v>
      </c>
      <c r="AF136" s="1">
        <f t="shared" si="247"/>
        <v>4315</v>
      </c>
      <c r="AG136" s="1">
        <f t="shared" si="248"/>
        <v>1425</v>
      </c>
      <c r="AH136" s="1">
        <f t="shared" si="249"/>
        <v>109</v>
      </c>
      <c r="AI136" s="1">
        <f t="shared" si="250"/>
        <v>69</v>
      </c>
      <c r="AJ136" s="9">
        <v>32</v>
      </c>
    </row>
    <row r="137" spans="15:36" x14ac:dyDescent="0.25">
      <c r="O137" s="1" t="s">
        <v>483</v>
      </c>
      <c r="P137" s="1">
        <f t="shared" si="225"/>
        <v>81039</v>
      </c>
      <c r="Q137" s="1">
        <f>ROUNDUP((Q139-Q134)*0.6/4+Q136,0)</f>
        <v>8347</v>
      </c>
      <c r="R137" s="1">
        <f t="shared" si="243"/>
        <v>4052</v>
      </c>
      <c r="S137" s="1">
        <f t="shared" si="244"/>
        <v>1282</v>
      </c>
      <c r="T137" s="1">
        <f>ROUNDUP((T139-T134)*0.6/4+T136,0)</f>
        <v>132</v>
      </c>
      <c r="U137" s="1">
        <f t="shared" si="228"/>
        <v>65</v>
      </c>
      <c r="V137" s="30" t="s">
        <v>483</v>
      </c>
      <c r="W137" s="30">
        <f t="shared" si="237"/>
        <v>101284</v>
      </c>
      <c r="X137" s="1">
        <f>ROUNDUP((X139-X134)*0.6/4+X136,0)</f>
        <v>6077</v>
      </c>
      <c r="Y137" s="30">
        <f t="shared" si="238"/>
        <v>4862</v>
      </c>
      <c r="Z137" s="30">
        <f t="shared" si="239"/>
        <v>1584</v>
      </c>
      <c r="AA137" s="1">
        <f>ROUNDUP((AA139-AA134)*0.6/4+AA136,0)</f>
        <v>95</v>
      </c>
      <c r="AB137" s="30">
        <f t="shared" si="251"/>
        <v>76</v>
      </c>
      <c r="AC137" s="1" t="s">
        <v>483</v>
      </c>
      <c r="AD137" s="1">
        <f t="shared" si="245"/>
        <v>93203</v>
      </c>
      <c r="AE137" s="1">
        <f t="shared" si="246"/>
        <v>7132</v>
      </c>
      <c r="AF137" s="1">
        <f t="shared" si="247"/>
        <v>4458</v>
      </c>
      <c r="AG137" s="1">
        <f t="shared" si="248"/>
        <v>1477</v>
      </c>
      <c r="AH137" s="1">
        <f t="shared" si="249"/>
        <v>113</v>
      </c>
      <c r="AI137" s="1">
        <f t="shared" si="250"/>
        <v>71</v>
      </c>
      <c r="AJ137" s="9">
        <v>33</v>
      </c>
    </row>
    <row r="138" spans="15:36" x14ac:dyDescent="0.25">
      <c r="O138" s="1" t="s">
        <v>484</v>
      </c>
      <c r="P138" s="1">
        <f t="shared" si="225"/>
        <v>83632</v>
      </c>
      <c r="Q138" s="1">
        <f>ROUNDUP((Q139-Q134)*0.6/4+Q137,0)</f>
        <v>8614</v>
      </c>
      <c r="R138" s="1">
        <f t="shared" si="243"/>
        <v>4182</v>
      </c>
      <c r="S138" s="1">
        <f t="shared" si="244"/>
        <v>1331</v>
      </c>
      <c r="T138" s="1">
        <f>ROUNDUP((T139-T134)*0.6/4+T137,0)</f>
        <v>137</v>
      </c>
      <c r="U138" s="1">
        <f t="shared" si="228"/>
        <v>67</v>
      </c>
      <c r="V138" s="30" t="s">
        <v>484</v>
      </c>
      <c r="W138" s="30">
        <f t="shared" si="237"/>
        <v>104517</v>
      </c>
      <c r="X138" s="1">
        <f>ROUNDUP((X139-X134)*0.6/4+X137,0)</f>
        <v>6271</v>
      </c>
      <c r="Y138" s="30">
        <f t="shared" si="238"/>
        <v>5017</v>
      </c>
      <c r="Z138" s="30">
        <f t="shared" si="239"/>
        <v>1634</v>
      </c>
      <c r="AA138" s="1">
        <f>ROUNDUP((AA139-AA134)*0.6/4+AA137,0)</f>
        <v>98</v>
      </c>
      <c r="AB138" s="30">
        <f t="shared" si="251"/>
        <v>78</v>
      </c>
      <c r="AC138" s="1" t="s">
        <v>484</v>
      </c>
      <c r="AD138" s="1">
        <f t="shared" si="245"/>
        <v>96182</v>
      </c>
      <c r="AE138" s="1">
        <f t="shared" si="246"/>
        <v>7360</v>
      </c>
      <c r="AF138" s="1">
        <f t="shared" si="247"/>
        <v>4600</v>
      </c>
      <c r="AG138" s="1">
        <f t="shared" si="248"/>
        <v>1543</v>
      </c>
      <c r="AH138" s="1">
        <f t="shared" si="249"/>
        <v>118</v>
      </c>
      <c r="AI138" s="1">
        <f t="shared" si="250"/>
        <v>74</v>
      </c>
      <c r="AJ138" s="9">
        <v>34</v>
      </c>
    </row>
    <row r="139" spans="15:36" x14ac:dyDescent="0.25">
      <c r="O139" s="1" t="s">
        <v>485</v>
      </c>
      <c r="P139" s="6">
        <f t="shared" si="225"/>
        <v>90486</v>
      </c>
      <c r="Q139" s="7">
        <f>ROUNDUP(Q134*$C$51,0)</f>
        <v>9320</v>
      </c>
      <c r="R139" s="8">
        <f t="shared" si="243"/>
        <v>4525</v>
      </c>
      <c r="S139" s="6">
        <f t="shared" si="244"/>
        <v>1408</v>
      </c>
      <c r="T139" s="7">
        <f>ROUNDUP(T134*$C$51,0)</f>
        <v>145</v>
      </c>
      <c r="U139" s="8">
        <f t="shared" si="228"/>
        <v>71</v>
      </c>
      <c r="V139" s="30" t="s">
        <v>485</v>
      </c>
      <c r="W139" s="31">
        <f t="shared" ref="W139:W154" si="252">ROUNDUP(X139*$D$3/$B$3,0)</f>
        <v>113117</v>
      </c>
      <c r="X139" s="32">
        <f t="shared" ref="X139:X154" si="253">ROUNDUP(Q139/$B$2*$B$3,0)</f>
        <v>6787</v>
      </c>
      <c r="Y139" s="33">
        <f t="shared" ref="Y139:Y154" si="254">ROUNDUP(X139*$C$3/$B$3,0)</f>
        <v>5430</v>
      </c>
      <c r="Z139" s="31">
        <f t="shared" ref="Z139:Z154" si="255">ROUNDUP(AA139*$D$3/$B$3,0)</f>
        <v>1767</v>
      </c>
      <c r="AA139" s="32">
        <f t="shared" ref="AA139:AA154" si="256">ROUNDUP(T139/$B$2*$B$3,0)</f>
        <v>106</v>
      </c>
      <c r="AB139" s="33">
        <f t="shared" ref="AB139:AB154" si="257">ROUNDUP(AA139*$C$3/$B$3,0)</f>
        <v>85</v>
      </c>
      <c r="AC139" s="1" t="s">
        <v>485</v>
      </c>
      <c r="AD139" s="6">
        <f t="shared" si="245"/>
        <v>104062</v>
      </c>
      <c r="AE139" s="7">
        <f t="shared" si="246"/>
        <v>7963</v>
      </c>
      <c r="AF139" s="8">
        <f t="shared" si="247"/>
        <v>4977</v>
      </c>
      <c r="AG139" s="6">
        <f t="shared" si="248"/>
        <v>1621</v>
      </c>
      <c r="AH139" s="7">
        <f t="shared" si="249"/>
        <v>124</v>
      </c>
      <c r="AI139" s="8">
        <f t="shared" si="250"/>
        <v>78</v>
      </c>
      <c r="AJ139" s="9">
        <v>35</v>
      </c>
    </row>
    <row r="140" spans="15:36" x14ac:dyDescent="0.25">
      <c r="O140" s="1" t="s">
        <v>486</v>
      </c>
      <c r="P140" s="1">
        <f t="shared" si="225"/>
        <v>93680</v>
      </c>
      <c r="Q140" s="1">
        <f>ROUNDUP((Q144-Q139)*0.6/4+Q139,0)</f>
        <v>9649</v>
      </c>
      <c r="R140" s="1">
        <f t="shared" si="243"/>
        <v>4684</v>
      </c>
      <c r="S140" s="1">
        <f t="shared" si="244"/>
        <v>1467</v>
      </c>
      <c r="T140" s="1">
        <f>ROUNDUP((T144-T139)*0.6/4+T139,0)</f>
        <v>151</v>
      </c>
      <c r="U140" s="1">
        <f t="shared" si="228"/>
        <v>74</v>
      </c>
      <c r="V140" s="30" t="s">
        <v>486</v>
      </c>
      <c r="W140" s="30">
        <f t="shared" si="252"/>
        <v>117117</v>
      </c>
      <c r="X140" s="1">
        <f>ROUNDUP((X144-X139)*0.6/4+X139,0)</f>
        <v>7027</v>
      </c>
      <c r="Y140" s="30">
        <f t="shared" si="254"/>
        <v>5622</v>
      </c>
      <c r="Z140" s="30">
        <f t="shared" si="255"/>
        <v>1834</v>
      </c>
      <c r="AA140" s="1">
        <f>ROUNDUP((AA144-AA139)*0.6/4+AA139,0)</f>
        <v>110</v>
      </c>
      <c r="AB140" s="30">
        <f>ROUND(AA140*$C$3/$B$3,0)</f>
        <v>88</v>
      </c>
      <c r="AC140" s="1" t="s">
        <v>486</v>
      </c>
      <c r="AD140" s="1">
        <f t="shared" si="245"/>
        <v>107735</v>
      </c>
      <c r="AE140" s="1">
        <f t="shared" si="246"/>
        <v>8244</v>
      </c>
      <c r="AF140" s="1">
        <f t="shared" si="247"/>
        <v>5153</v>
      </c>
      <c r="AG140" s="1">
        <f t="shared" si="248"/>
        <v>1699</v>
      </c>
      <c r="AH140" s="1">
        <f t="shared" si="249"/>
        <v>130</v>
      </c>
      <c r="AI140" s="1">
        <f t="shared" si="250"/>
        <v>82</v>
      </c>
      <c r="AJ140" s="9">
        <v>36</v>
      </c>
    </row>
    <row r="141" spans="15:36" x14ac:dyDescent="0.25">
      <c r="O141" s="1" t="s">
        <v>487</v>
      </c>
      <c r="P141" s="1">
        <f t="shared" si="225"/>
        <v>96874</v>
      </c>
      <c r="Q141" s="1">
        <f>ROUNDUP((Q144-Q139)*0.6/4+Q140,0)</f>
        <v>9978</v>
      </c>
      <c r="R141" s="1">
        <f t="shared" si="243"/>
        <v>4844</v>
      </c>
      <c r="S141" s="1">
        <f t="shared" si="244"/>
        <v>1525</v>
      </c>
      <c r="T141" s="1">
        <f>ROUNDUP((T144-T139)*0.6/4+T140,0)</f>
        <v>157</v>
      </c>
      <c r="U141" s="1">
        <f t="shared" si="228"/>
        <v>77</v>
      </c>
      <c r="V141" s="30" t="s">
        <v>487</v>
      </c>
      <c r="W141" s="30">
        <f t="shared" si="252"/>
        <v>121117</v>
      </c>
      <c r="X141" s="1">
        <f>ROUNDUP((X144-X139)*0.6/4+X140,0)</f>
        <v>7267</v>
      </c>
      <c r="Y141" s="30">
        <f t="shared" si="254"/>
        <v>5814</v>
      </c>
      <c r="Z141" s="30">
        <f t="shared" si="255"/>
        <v>1900</v>
      </c>
      <c r="AA141" s="1">
        <f>ROUNDUP((AA144-AA139)*0.6/4+AA140,0)</f>
        <v>114</v>
      </c>
      <c r="AB141" s="30">
        <f t="shared" ref="AB141:AB143" si="258">ROUND(AA141*$C$3/$B$3,0)</f>
        <v>91</v>
      </c>
      <c r="AC141" s="1" t="s">
        <v>487</v>
      </c>
      <c r="AD141" s="1">
        <f t="shared" si="245"/>
        <v>111407</v>
      </c>
      <c r="AE141" s="1">
        <f t="shared" si="246"/>
        <v>8525</v>
      </c>
      <c r="AF141" s="1">
        <f t="shared" si="247"/>
        <v>5329</v>
      </c>
      <c r="AG141" s="1">
        <f t="shared" si="248"/>
        <v>1765</v>
      </c>
      <c r="AH141" s="1">
        <f t="shared" si="249"/>
        <v>135</v>
      </c>
      <c r="AI141" s="1">
        <f t="shared" si="250"/>
        <v>85</v>
      </c>
      <c r="AJ141" s="9">
        <v>37</v>
      </c>
    </row>
    <row r="142" spans="15:36" x14ac:dyDescent="0.25">
      <c r="O142" s="1" t="s">
        <v>488</v>
      </c>
      <c r="P142" s="1">
        <f t="shared" si="225"/>
        <v>100068</v>
      </c>
      <c r="Q142" s="1">
        <f>ROUNDUP((Q144-Q139)*0.6/4+Q141,0)</f>
        <v>10307</v>
      </c>
      <c r="R142" s="1">
        <f t="shared" si="243"/>
        <v>5004</v>
      </c>
      <c r="S142" s="1">
        <f t="shared" si="244"/>
        <v>1583</v>
      </c>
      <c r="T142" s="1">
        <f>ROUNDUP((T144-T139)*0.6/4+T141,0)</f>
        <v>163</v>
      </c>
      <c r="U142" s="1">
        <f t="shared" si="228"/>
        <v>80</v>
      </c>
      <c r="V142" s="30" t="s">
        <v>488</v>
      </c>
      <c r="W142" s="30">
        <f t="shared" si="252"/>
        <v>125117</v>
      </c>
      <c r="X142" s="1">
        <f>ROUNDUP((X144-X139)*0.6/4+X141,0)</f>
        <v>7507</v>
      </c>
      <c r="Y142" s="30">
        <f t="shared" si="254"/>
        <v>6006</v>
      </c>
      <c r="Z142" s="30">
        <f t="shared" si="255"/>
        <v>1967</v>
      </c>
      <c r="AA142" s="1">
        <f>ROUNDUP((AA144-AA139)*0.6/4+AA141,0)</f>
        <v>118</v>
      </c>
      <c r="AB142" s="30">
        <f t="shared" si="258"/>
        <v>94</v>
      </c>
      <c r="AC142" s="1" t="s">
        <v>488</v>
      </c>
      <c r="AD142" s="1">
        <f t="shared" si="245"/>
        <v>115079</v>
      </c>
      <c r="AE142" s="1">
        <f t="shared" si="246"/>
        <v>8806</v>
      </c>
      <c r="AF142" s="1">
        <f t="shared" si="247"/>
        <v>5504</v>
      </c>
      <c r="AG142" s="1">
        <f t="shared" si="248"/>
        <v>1830</v>
      </c>
      <c r="AH142" s="1">
        <f t="shared" si="249"/>
        <v>140</v>
      </c>
      <c r="AI142" s="1">
        <f t="shared" si="250"/>
        <v>88</v>
      </c>
      <c r="AJ142" s="9">
        <v>38</v>
      </c>
    </row>
    <row r="143" spans="15:36" x14ac:dyDescent="0.25">
      <c r="O143" s="1" t="s">
        <v>489</v>
      </c>
      <c r="P143" s="1">
        <f t="shared" si="225"/>
        <v>103263</v>
      </c>
      <c r="Q143" s="1">
        <f>ROUNDUP((Q144-Q139)*0.6/4+Q142,0)</f>
        <v>10636</v>
      </c>
      <c r="R143" s="1">
        <f t="shared" si="243"/>
        <v>5164</v>
      </c>
      <c r="S143" s="1">
        <f t="shared" si="244"/>
        <v>1641</v>
      </c>
      <c r="T143" s="1">
        <f>ROUNDUP((T144-T139)*0.6/4+T142,0)</f>
        <v>169</v>
      </c>
      <c r="U143" s="1">
        <f t="shared" si="228"/>
        <v>83</v>
      </c>
      <c r="V143" s="30" t="s">
        <v>489</v>
      </c>
      <c r="W143" s="30">
        <f t="shared" si="252"/>
        <v>129117</v>
      </c>
      <c r="X143" s="1">
        <f>ROUNDUP((X144-X139)*0.6/4+X142,0)</f>
        <v>7747</v>
      </c>
      <c r="Y143" s="30">
        <f t="shared" si="254"/>
        <v>6198</v>
      </c>
      <c r="Z143" s="30">
        <f t="shared" si="255"/>
        <v>2034</v>
      </c>
      <c r="AA143" s="1">
        <f>ROUNDUP((AA144-AA139)*0.6/4+AA142,0)</f>
        <v>122</v>
      </c>
      <c r="AB143" s="30">
        <f t="shared" si="258"/>
        <v>98</v>
      </c>
      <c r="AC143" s="1" t="s">
        <v>489</v>
      </c>
      <c r="AD143" s="1">
        <f t="shared" si="245"/>
        <v>118764</v>
      </c>
      <c r="AE143" s="1">
        <f t="shared" si="246"/>
        <v>9088</v>
      </c>
      <c r="AF143" s="1">
        <f t="shared" si="247"/>
        <v>5680</v>
      </c>
      <c r="AG143" s="1">
        <f t="shared" si="248"/>
        <v>1895</v>
      </c>
      <c r="AH143" s="1">
        <f t="shared" si="249"/>
        <v>145</v>
      </c>
      <c r="AI143" s="1">
        <f t="shared" si="250"/>
        <v>91</v>
      </c>
      <c r="AJ143" s="9">
        <v>39</v>
      </c>
    </row>
    <row r="144" spans="15:36" x14ac:dyDescent="0.25">
      <c r="O144" s="1" t="s">
        <v>490</v>
      </c>
      <c r="P144" s="6">
        <f t="shared" si="225"/>
        <v>111758</v>
      </c>
      <c r="Q144" s="7">
        <f>ROUNDUP(Q139*$C$52,0)</f>
        <v>11511</v>
      </c>
      <c r="R144" s="8">
        <f t="shared" si="243"/>
        <v>5588</v>
      </c>
      <c r="S144" s="6">
        <f t="shared" si="244"/>
        <v>1748</v>
      </c>
      <c r="T144" s="7">
        <f>ROUNDUP(T139*$C$52,0)</f>
        <v>180</v>
      </c>
      <c r="U144" s="8">
        <f t="shared" si="228"/>
        <v>88</v>
      </c>
      <c r="V144" s="30" t="s">
        <v>490</v>
      </c>
      <c r="W144" s="31">
        <f t="shared" si="252"/>
        <v>139700</v>
      </c>
      <c r="X144" s="32">
        <f t="shared" si="253"/>
        <v>8382</v>
      </c>
      <c r="Y144" s="33">
        <f t="shared" si="254"/>
        <v>6706</v>
      </c>
      <c r="Z144" s="31">
        <f t="shared" si="255"/>
        <v>2200</v>
      </c>
      <c r="AA144" s="32">
        <f t="shared" si="256"/>
        <v>132</v>
      </c>
      <c r="AB144" s="33">
        <f t="shared" si="257"/>
        <v>106</v>
      </c>
      <c r="AC144" s="1" t="s">
        <v>490</v>
      </c>
      <c r="AD144" s="6">
        <f t="shared" si="245"/>
        <v>128526</v>
      </c>
      <c r="AE144" s="7">
        <f t="shared" si="246"/>
        <v>9835</v>
      </c>
      <c r="AF144" s="8">
        <f t="shared" si="247"/>
        <v>6147</v>
      </c>
      <c r="AG144" s="6">
        <f t="shared" si="248"/>
        <v>2013</v>
      </c>
      <c r="AH144" s="7">
        <f t="shared" si="249"/>
        <v>154</v>
      </c>
      <c r="AI144" s="8">
        <f t="shared" si="250"/>
        <v>97</v>
      </c>
      <c r="AJ144" s="9">
        <v>40</v>
      </c>
    </row>
    <row r="145" spans="15:36" x14ac:dyDescent="0.25">
      <c r="O145" s="1" t="s">
        <v>491</v>
      </c>
      <c r="P145" s="1">
        <f t="shared" si="225"/>
        <v>115700</v>
      </c>
      <c r="Q145" s="1">
        <f>ROUNDUP((Q149-Q144)*0.6/4+Q144,0)</f>
        <v>11917</v>
      </c>
      <c r="R145" s="1">
        <f t="shared" si="243"/>
        <v>5785</v>
      </c>
      <c r="S145" s="1">
        <f t="shared" si="244"/>
        <v>1816</v>
      </c>
      <c r="T145" s="1">
        <f>ROUNDUP((T149-T144)*0.6/4+T144,0)</f>
        <v>187</v>
      </c>
      <c r="U145" s="1">
        <f t="shared" si="228"/>
        <v>91</v>
      </c>
      <c r="V145" s="30" t="s">
        <v>491</v>
      </c>
      <c r="W145" s="30">
        <f t="shared" si="252"/>
        <v>144634</v>
      </c>
      <c r="X145" s="1">
        <f>ROUNDUP((X149-X144)*0.6/4+X144,0)</f>
        <v>8678</v>
      </c>
      <c r="Y145" s="30">
        <f t="shared" si="254"/>
        <v>6943</v>
      </c>
      <c r="Z145" s="30">
        <f t="shared" si="255"/>
        <v>2284</v>
      </c>
      <c r="AA145" s="1">
        <f>ROUNDUP((AA149-AA144)*0.6/4+AA144,0)</f>
        <v>137</v>
      </c>
      <c r="AB145" s="30">
        <f>ROUND(AA145*$C$3/$B$3,0)</f>
        <v>110</v>
      </c>
      <c r="AC145" s="1" t="s">
        <v>491</v>
      </c>
      <c r="AD145" s="1">
        <f t="shared" si="245"/>
        <v>133061</v>
      </c>
      <c r="AE145" s="1">
        <f t="shared" si="246"/>
        <v>10182</v>
      </c>
      <c r="AF145" s="1">
        <f t="shared" si="247"/>
        <v>6364</v>
      </c>
      <c r="AG145" s="1">
        <f t="shared" si="248"/>
        <v>2091</v>
      </c>
      <c r="AH145" s="1">
        <f t="shared" si="249"/>
        <v>160</v>
      </c>
      <c r="AI145" s="1">
        <f t="shared" si="250"/>
        <v>100</v>
      </c>
      <c r="AJ145" s="9">
        <v>41</v>
      </c>
    </row>
    <row r="146" spans="15:36" x14ac:dyDescent="0.25">
      <c r="O146" s="1" t="s">
        <v>492</v>
      </c>
      <c r="P146" s="1">
        <f t="shared" si="225"/>
        <v>119641</v>
      </c>
      <c r="Q146" s="1">
        <f>ROUNDUP((Q149-Q144)*0.6/4+Q145,0)</f>
        <v>12323</v>
      </c>
      <c r="R146" s="1">
        <f t="shared" si="243"/>
        <v>5983</v>
      </c>
      <c r="S146" s="1">
        <f t="shared" si="244"/>
        <v>1884</v>
      </c>
      <c r="T146" s="1">
        <f>ROUNDUP((T149-T144)*0.6/4+T145,0)</f>
        <v>194</v>
      </c>
      <c r="U146" s="1">
        <f t="shared" si="228"/>
        <v>95</v>
      </c>
      <c r="V146" s="30" t="s">
        <v>492</v>
      </c>
      <c r="W146" s="30">
        <f t="shared" si="252"/>
        <v>149567</v>
      </c>
      <c r="X146" s="1">
        <f>ROUNDUP((X149-X144)*0.6/4+X145,0)</f>
        <v>8974</v>
      </c>
      <c r="Y146" s="30">
        <f t="shared" si="254"/>
        <v>7180</v>
      </c>
      <c r="Z146" s="30">
        <f t="shared" si="255"/>
        <v>2367</v>
      </c>
      <c r="AA146" s="1">
        <f>ROUNDUP((AA149-AA144)*0.6/4+AA145,0)</f>
        <v>142</v>
      </c>
      <c r="AB146" s="30">
        <f t="shared" ref="AB146:AB148" si="259">ROUND(AA146*$C$3/$B$3,0)</f>
        <v>114</v>
      </c>
      <c r="AC146" s="1" t="s">
        <v>492</v>
      </c>
      <c r="AD146" s="1">
        <f t="shared" si="245"/>
        <v>137595</v>
      </c>
      <c r="AE146" s="1">
        <f t="shared" si="246"/>
        <v>10529</v>
      </c>
      <c r="AF146" s="1">
        <f t="shared" si="247"/>
        <v>6581</v>
      </c>
      <c r="AG146" s="1">
        <f t="shared" si="248"/>
        <v>2170</v>
      </c>
      <c r="AH146" s="1">
        <f t="shared" si="249"/>
        <v>166</v>
      </c>
      <c r="AI146" s="1">
        <f t="shared" si="250"/>
        <v>104</v>
      </c>
      <c r="AJ146" s="9">
        <v>42</v>
      </c>
    </row>
    <row r="147" spans="15:36" x14ac:dyDescent="0.25">
      <c r="O147" s="1" t="s">
        <v>493</v>
      </c>
      <c r="P147" s="1">
        <f t="shared" si="225"/>
        <v>123583</v>
      </c>
      <c r="Q147" s="1">
        <f>ROUNDUP((Q149-Q144)*0.6/4+Q146,0)</f>
        <v>12729</v>
      </c>
      <c r="R147" s="1">
        <f t="shared" si="243"/>
        <v>6180</v>
      </c>
      <c r="S147" s="1">
        <f t="shared" si="244"/>
        <v>1952</v>
      </c>
      <c r="T147" s="1">
        <f>ROUNDUP((T149-T144)*0.6/4+T146,0)</f>
        <v>201</v>
      </c>
      <c r="U147" s="1">
        <f t="shared" si="228"/>
        <v>98</v>
      </c>
      <c r="V147" s="30" t="s">
        <v>493</v>
      </c>
      <c r="W147" s="30">
        <f t="shared" si="252"/>
        <v>154500</v>
      </c>
      <c r="X147" s="1">
        <f>ROUNDUP((X149-X144)*0.6/4+X146,0)</f>
        <v>9270</v>
      </c>
      <c r="Y147" s="30">
        <f t="shared" si="254"/>
        <v>7416</v>
      </c>
      <c r="Z147" s="30">
        <f t="shared" si="255"/>
        <v>2450</v>
      </c>
      <c r="AA147" s="1">
        <f>ROUNDUP((AA149-AA144)*0.6/4+AA146,0)</f>
        <v>147</v>
      </c>
      <c r="AB147" s="30">
        <f t="shared" si="259"/>
        <v>118</v>
      </c>
      <c r="AC147" s="1" t="s">
        <v>493</v>
      </c>
      <c r="AD147" s="1">
        <f t="shared" si="245"/>
        <v>142130</v>
      </c>
      <c r="AE147" s="1">
        <f t="shared" si="246"/>
        <v>10876</v>
      </c>
      <c r="AF147" s="1">
        <f t="shared" si="247"/>
        <v>6798</v>
      </c>
      <c r="AG147" s="1">
        <f t="shared" si="248"/>
        <v>2248</v>
      </c>
      <c r="AH147" s="1">
        <f t="shared" si="249"/>
        <v>172</v>
      </c>
      <c r="AI147" s="1">
        <f t="shared" si="250"/>
        <v>108</v>
      </c>
      <c r="AJ147" s="9">
        <v>43</v>
      </c>
    </row>
    <row r="148" spans="15:36" x14ac:dyDescent="0.25">
      <c r="O148" s="1" t="s">
        <v>494</v>
      </c>
      <c r="P148" s="1">
        <f t="shared" si="225"/>
        <v>127525</v>
      </c>
      <c r="Q148" s="1">
        <f>ROUNDUP((Q149-Q144)*0.6/4+Q147,0)</f>
        <v>13135</v>
      </c>
      <c r="R148" s="1">
        <f t="shared" si="243"/>
        <v>6377</v>
      </c>
      <c r="S148" s="1">
        <f t="shared" si="244"/>
        <v>2020</v>
      </c>
      <c r="T148" s="1">
        <f>ROUNDUP((T149-T144)*0.6/4+T147,0)</f>
        <v>208</v>
      </c>
      <c r="U148" s="1">
        <f t="shared" si="228"/>
        <v>101</v>
      </c>
      <c r="V148" s="30" t="s">
        <v>494</v>
      </c>
      <c r="W148" s="30">
        <f t="shared" si="252"/>
        <v>159434</v>
      </c>
      <c r="X148" s="1">
        <f>ROUNDUP((X149-X144)*0.6/4+X147,0)</f>
        <v>9566</v>
      </c>
      <c r="Y148" s="30">
        <f t="shared" si="254"/>
        <v>7653</v>
      </c>
      <c r="Z148" s="30">
        <f t="shared" si="255"/>
        <v>2534</v>
      </c>
      <c r="AA148" s="1">
        <f>ROUNDUP((AA149-AA144)*0.6/4+AA147,0)</f>
        <v>152</v>
      </c>
      <c r="AB148" s="30">
        <f t="shared" si="259"/>
        <v>122</v>
      </c>
      <c r="AC148" s="1" t="s">
        <v>494</v>
      </c>
      <c r="AD148" s="1">
        <f t="shared" si="245"/>
        <v>146665</v>
      </c>
      <c r="AE148" s="1">
        <f t="shared" si="246"/>
        <v>11223</v>
      </c>
      <c r="AF148" s="1">
        <f t="shared" si="247"/>
        <v>7015</v>
      </c>
      <c r="AG148" s="1">
        <f t="shared" si="248"/>
        <v>2327</v>
      </c>
      <c r="AH148" s="1">
        <f t="shared" si="249"/>
        <v>178</v>
      </c>
      <c r="AI148" s="1">
        <f t="shared" si="250"/>
        <v>112</v>
      </c>
      <c r="AJ148" s="9">
        <v>44</v>
      </c>
    </row>
    <row r="149" spans="15:36" x14ac:dyDescent="0.25">
      <c r="O149" s="1" t="s">
        <v>495</v>
      </c>
      <c r="P149" s="6">
        <f t="shared" si="225"/>
        <v>138030</v>
      </c>
      <c r="Q149" s="7">
        <f>ROUNDUP(Q144*$C$53,0)</f>
        <v>14217</v>
      </c>
      <c r="R149" s="8">
        <f t="shared" si="243"/>
        <v>6902</v>
      </c>
      <c r="S149" s="6">
        <f t="shared" si="244"/>
        <v>2166</v>
      </c>
      <c r="T149" s="7">
        <f>ROUNDUP(T144*$C$53,0)</f>
        <v>223</v>
      </c>
      <c r="U149" s="8">
        <f t="shared" si="228"/>
        <v>109</v>
      </c>
      <c r="V149" s="30" t="s">
        <v>495</v>
      </c>
      <c r="W149" s="31">
        <f t="shared" si="252"/>
        <v>172550</v>
      </c>
      <c r="X149" s="32">
        <f t="shared" si="253"/>
        <v>10353</v>
      </c>
      <c r="Y149" s="33">
        <f t="shared" si="254"/>
        <v>8283</v>
      </c>
      <c r="Z149" s="31">
        <f t="shared" si="255"/>
        <v>2717</v>
      </c>
      <c r="AA149" s="32">
        <f t="shared" si="256"/>
        <v>163</v>
      </c>
      <c r="AB149" s="33">
        <f t="shared" si="257"/>
        <v>131</v>
      </c>
      <c r="AC149" s="1" t="s">
        <v>495</v>
      </c>
      <c r="AD149" s="6">
        <f t="shared" si="245"/>
        <v>158740</v>
      </c>
      <c r="AE149" s="7">
        <f t="shared" si="246"/>
        <v>12147</v>
      </c>
      <c r="AF149" s="8">
        <f t="shared" si="247"/>
        <v>7592</v>
      </c>
      <c r="AG149" s="6">
        <f t="shared" si="248"/>
        <v>2497</v>
      </c>
      <c r="AH149" s="7">
        <f t="shared" si="249"/>
        <v>191</v>
      </c>
      <c r="AI149" s="8">
        <f t="shared" si="250"/>
        <v>120</v>
      </c>
      <c r="AJ149" s="9">
        <v>45</v>
      </c>
    </row>
    <row r="150" spans="15:36" x14ac:dyDescent="0.25">
      <c r="O150" s="1" t="s">
        <v>496</v>
      </c>
      <c r="P150" s="1">
        <f t="shared" si="225"/>
        <v>142903</v>
      </c>
      <c r="Q150" s="1">
        <f>ROUNDUP((Q154-Q149)*0.6/4+Q149,0)</f>
        <v>14719</v>
      </c>
      <c r="R150" s="1">
        <f t="shared" si="243"/>
        <v>7146</v>
      </c>
      <c r="S150" s="1">
        <f t="shared" si="244"/>
        <v>2243</v>
      </c>
      <c r="T150" s="1">
        <f>ROUNDUP((T154-T149)*0.6/4+T149,0)</f>
        <v>231</v>
      </c>
      <c r="U150" s="1">
        <f t="shared" si="228"/>
        <v>113</v>
      </c>
      <c r="V150" s="30" t="s">
        <v>496</v>
      </c>
      <c r="W150" s="30">
        <f t="shared" si="252"/>
        <v>178634</v>
      </c>
      <c r="X150" s="1">
        <f>ROUNDUP((X154-X149)*0.6/4+X149,0)</f>
        <v>10718</v>
      </c>
      <c r="Y150" s="30">
        <f t="shared" si="254"/>
        <v>8575</v>
      </c>
      <c r="Z150" s="30">
        <f t="shared" si="255"/>
        <v>2817</v>
      </c>
      <c r="AA150" s="1">
        <f>ROUNDUP((AA154-AA149)*0.6/4+AA149,0)</f>
        <v>169</v>
      </c>
      <c r="AB150" s="30">
        <f>ROUND(AA150*$C$3/$B$3,0)</f>
        <v>135</v>
      </c>
      <c r="AC150" s="1" t="s">
        <v>496</v>
      </c>
      <c r="AD150" s="1">
        <f t="shared" si="245"/>
        <v>164346</v>
      </c>
      <c r="AE150" s="1">
        <f t="shared" si="246"/>
        <v>12576</v>
      </c>
      <c r="AF150" s="1">
        <f t="shared" si="247"/>
        <v>7860</v>
      </c>
      <c r="AG150" s="1">
        <f t="shared" si="248"/>
        <v>2588</v>
      </c>
      <c r="AH150" s="1">
        <f t="shared" si="249"/>
        <v>198</v>
      </c>
      <c r="AI150" s="1">
        <f t="shared" si="250"/>
        <v>124</v>
      </c>
      <c r="AJ150" s="9">
        <v>46</v>
      </c>
    </row>
    <row r="151" spans="15:36" x14ac:dyDescent="0.25">
      <c r="O151" s="1" t="s">
        <v>497</v>
      </c>
      <c r="P151" s="1">
        <f t="shared" si="225"/>
        <v>147777</v>
      </c>
      <c r="Q151" s="1">
        <f>ROUNDUP((Q154-Q149)*0.6/4+Q150,0)</f>
        <v>15221</v>
      </c>
      <c r="R151" s="1">
        <f t="shared" si="243"/>
        <v>7389</v>
      </c>
      <c r="S151" s="1">
        <f t="shared" si="244"/>
        <v>2321</v>
      </c>
      <c r="T151" s="1">
        <f>ROUNDUP((T154-T149)*0.6/4+T150,0)</f>
        <v>239</v>
      </c>
      <c r="U151" s="1">
        <f t="shared" si="228"/>
        <v>117</v>
      </c>
      <c r="V151" s="30" t="s">
        <v>497</v>
      </c>
      <c r="W151" s="30">
        <f t="shared" si="252"/>
        <v>184717</v>
      </c>
      <c r="X151" s="1">
        <f>ROUNDUP((X154-X149)*0.6/4+X150,0)</f>
        <v>11083</v>
      </c>
      <c r="Y151" s="30">
        <f t="shared" si="254"/>
        <v>8867</v>
      </c>
      <c r="Z151" s="30">
        <f t="shared" si="255"/>
        <v>2917</v>
      </c>
      <c r="AA151" s="1">
        <f>ROUNDUP((AA154-AA149)*0.6/4+AA150,0)</f>
        <v>175</v>
      </c>
      <c r="AB151" s="30">
        <f t="shared" ref="AB151:AB153" si="260">ROUND(AA151*$C$3/$B$3,0)</f>
        <v>140</v>
      </c>
      <c r="AC151" s="1" t="s">
        <v>497</v>
      </c>
      <c r="AD151" s="1">
        <f t="shared" si="245"/>
        <v>169952</v>
      </c>
      <c r="AE151" s="1">
        <f t="shared" si="246"/>
        <v>13005</v>
      </c>
      <c r="AF151" s="1">
        <f t="shared" si="247"/>
        <v>8129</v>
      </c>
      <c r="AG151" s="1">
        <f t="shared" si="248"/>
        <v>2679</v>
      </c>
      <c r="AH151" s="1">
        <f t="shared" si="249"/>
        <v>205</v>
      </c>
      <c r="AI151" s="1">
        <f t="shared" si="250"/>
        <v>129</v>
      </c>
      <c r="AJ151" s="9">
        <v>47</v>
      </c>
    </row>
    <row r="152" spans="15:36" x14ac:dyDescent="0.25">
      <c r="O152" s="1" t="s">
        <v>498</v>
      </c>
      <c r="P152" s="1">
        <f t="shared" si="225"/>
        <v>152651</v>
      </c>
      <c r="Q152" s="1">
        <f>ROUNDUP((Q154-Q149)*0.6/4+Q151,0)</f>
        <v>15723</v>
      </c>
      <c r="R152" s="1">
        <f t="shared" si="243"/>
        <v>7633</v>
      </c>
      <c r="S152" s="1">
        <f t="shared" si="244"/>
        <v>2399</v>
      </c>
      <c r="T152" s="1">
        <f>ROUNDUP((T154-T149)*0.6/4+T151,0)</f>
        <v>247</v>
      </c>
      <c r="U152" s="1">
        <f t="shared" si="228"/>
        <v>120</v>
      </c>
      <c r="V152" s="30" t="s">
        <v>498</v>
      </c>
      <c r="W152" s="30">
        <f t="shared" si="252"/>
        <v>190800</v>
      </c>
      <c r="X152" s="1">
        <f>ROUNDUP((X154-X149)*0.6/4+X151,0)</f>
        <v>11448</v>
      </c>
      <c r="Y152" s="30">
        <f t="shared" si="254"/>
        <v>9159</v>
      </c>
      <c r="Z152" s="30">
        <f t="shared" si="255"/>
        <v>3017</v>
      </c>
      <c r="AA152" s="1">
        <f>ROUNDUP((AA154-AA149)*0.6/4+AA151,0)</f>
        <v>181</v>
      </c>
      <c r="AB152" s="30">
        <f t="shared" si="260"/>
        <v>145</v>
      </c>
      <c r="AC152" s="1" t="s">
        <v>498</v>
      </c>
      <c r="AD152" s="1">
        <f t="shared" si="245"/>
        <v>175558</v>
      </c>
      <c r="AE152" s="1">
        <f t="shared" si="246"/>
        <v>13434</v>
      </c>
      <c r="AF152" s="1">
        <f t="shared" si="247"/>
        <v>8397</v>
      </c>
      <c r="AG152" s="1">
        <f t="shared" si="248"/>
        <v>2771</v>
      </c>
      <c r="AH152" s="1">
        <f t="shared" si="249"/>
        <v>212</v>
      </c>
      <c r="AI152" s="1">
        <f t="shared" si="250"/>
        <v>133</v>
      </c>
      <c r="AJ152" s="9">
        <v>48</v>
      </c>
    </row>
    <row r="153" spans="15:36" x14ac:dyDescent="0.25">
      <c r="O153" s="1" t="s">
        <v>499</v>
      </c>
      <c r="P153" s="1">
        <f t="shared" si="225"/>
        <v>157525</v>
      </c>
      <c r="Q153" s="1">
        <f>ROUNDUP((Q154-Q149)*0.6/4+Q152,0)</f>
        <v>16225</v>
      </c>
      <c r="R153" s="1">
        <f t="shared" si="243"/>
        <v>7877</v>
      </c>
      <c r="S153" s="1">
        <f t="shared" si="244"/>
        <v>2476</v>
      </c>
      <c r="T153" s="1">
        <f>ROUNDUP((T154-T149)*0.6/4+T152,0)</f>
        <v>255</v>
      </c>
      <c r="U153" s="1">
        <f t="shared" si="228"/>
        <v>124</v>
      </c>
      <c r="V153" s="30" t="s">
        <v>499</v>
      </c>
      <c r="W153" s="30">
        <f t="shared" si="252"/>
        <v>196884</v>
      </c>
      <c r="X153" s="1">
        <f>ROUNDUP((X154-X149)*0.6/4+X152,0)</f>
        <v>11813</v>
      </c>
      <c r="Y153" s="30">
        <f t="shared" si="254"/>
        <v>9451</v>
      </c>
      <c r="Z153" s="30">
        <f t="shared" si="255"/>
        <v>3117</v>
      </c>
      <c r="AA153" s="1">
        <f>ROUNDUP((AA154-AA149)*0.6/4+AA152,0)</f>
        <v>187</v>
      </c>
      <c r="AB153" s="30">
        <f t="shared" si="260"/>
        <v>150</v>
      </c>
      <c r="AC153" s="1" t="s">
        <v>499</v>
      </c>
      <c r="AD153" s="1">
        <f t="shared" si="245"/>
        <v>181165</v>
      </c>
      <c r="AE153" s="1">
        <f t="shared" si="246"/>
        <v>13863</v>
      </c>
      <c r="AF153" s="1">
        <f t="shared" si="247"/>
        <v>8665</v>
      </c>
      <c r="AG153" s="1">
        <f t="shared" si="248"/>
        <v>2849</v>
      </c>
      <c r="AH153" s="1">
        <f t="shared" si="249"/>
        <v>218</v>
      </c>
      <c r="AI153" s="1">
        <f t="shared" si="250"/>
        <v>137</v>
      </c>
      <c r="AJ153" s="9">
        <v>49</v>
      </c>
    </row>
    <row r="154" spans="15:36" x14ac:dyDescent="0.25">
      <c r="O154" s="1" t="s">
        <v>500</v>
      </c>
      <c r="P154" s="6">
        <f t="shared" si="225"/>
        <v>170467</v>
      </c>
      <c r="Q154" s="7">
        <f>ROUNDUP(Q149*$C$54,0)</f>
        <v>17558</v>
      </c>
      <c r="R154" s="8">
        <f t="shared" si="243"/>
        <v>8524</v>
      </c>
      <c r="S154" s="6">
        <f t="shared" si="244"/>
        <v>2680</v>
      </c>
      <c r="T154" s="7">
        <f>ROUNDUP(T149*$C$54,0)</f>
        <v>276</v>
      </c>
      <c r="U154" s="8">
        <f t="shared" si="228"/>
        <v>134</v>
      </c>
      <c r="V154" s="30" t="s">
        <v>500</v>
      </c>
      <c r="W154" s="31">
        <f t="shared" si="252"/>
        <v>213084</v>
      </c>
      <c r="X154" s="32">
        <f t="shared" si="253"/>
        <v>12785</v>
      </c>
      <c r="Y154" s="33">
        <f t="shared" si="254"/>
        <v>10228</v>
      </c>
      <c r="Z154" s="31">
        <f t="shared" si="255"/>
        <v>3350</v>
      </c>
      <c r="AA154" s="32">
        <f t="shared" si="256"/>
        <v>201</v>
      </c>
      <c r="AB154" s="33">
        <f t="shared" si="257"/>
        <v>161</v>
      </c>
      <c r="AC154" s="1" t="s">
        <v>500</v>
      </c>
      <c r="AD154" s="6">
        <f t="shared" si="245"/>
        <v>196049</v>
      </c>
      <c r="AE154" s="7">
        <f t="shared" si="246"/>
        <v>15002</v>
      </c>
      <c r="AF154" s="8">
        <f t="shared" si="247"/>
        <v>9377</v>
      </c>
      <c r="AG154" s="6">
        <f t="shared" si="248"/>
        <v>3085</v>
      </c>
      <c r="AH154" s="7">
        <f t="shared" si="249"/>
        <v>236</v>
      </c>
      <c r="AI154" s="8">
        <f t="shared" si="250"/>
        <v>148</v>
      </c>
      <c r="AJ154" s="9">
        <v>50</v>
      </c>
    </row>
    <row r="155" spans="15:36" x14ac:dyDescent="0.25">
      <c r="O155" s="1" t="s">
        <v>373</v>
      </c>
      <c r="P155" s="6">
        <f t="shared" ref="P155:P170" si="261">ROUNDUP(Q155*$D$2/$B$2,0)</f>
        <v>3971</v>
      </c>
      <c r="Q155" s="7">
        <f>ROUNDUP(Q104/$B$9,0)</f>
        <v>409</v>
      </c>
      <c r="R155" s="8">
        <f t="shared" ref="R155:R170" si="262">ROUNDUP(Q155*$C$2/$B$2,0)</f>
        <v>199</v>
      </c>
      <c r="S155" s="6">
        <f t="shared" ref="S155:S170" si="263">ROUNDUP(T155*$D$2/$B$2,0)</f>
        <v>68</v>
      </c>
      <c r="T155" s="7">
        <f>ROUNDUP(T104/$B$9,0)</f>
        <v>7</v>
      </c>
      <c r="U155" s="8">
        <f t="shared" ref="U155:U170" si="264">ROUNDUP(T155*$C$2/$B$2,0)</f>
        <v>4</v>
      </c>
      <c r="V155" s="30" t="s">
        <v>373</v>
      </c>
      <c r="W155" s="31">
        <f t="shared" ref="W155:W170" si="265">ROUNDUP(X155*$D$3/$B$3,0)</f>
        <v>4967</v>
      </c>
      <c r="X155" s="32">
        <f t="shared" si="205"/>
        <v>298</v>
      </c>
      <c r="Y155" s="33">
        <f t="shared" ref="Y155:Y170" si="266">ROUNDUP(X155*$C$3/$B$3,0)</f>
        <v>239</v>
      </c>
      <c r="Z155" s="31">
        <f t="shared" ref="Z155:Z170" si="267">ROUNDUP(AA155*$D$3/$B$3,0)</f>
        <v>100</v>
      </c>
      <c r="AA155" s="32">
        <f t="shared" si="208"/>
        <v>6</v>
      </c>
      <c r="AB155" s="33">
        <f t="shared" ref="AB155:AB170" si="268">ROUNDUP(AA155*$C$3/$B$3,0)</f>
        <v>5</v>
      </c>
      <c r="AC155" s="1" t="s">
        <v>373</v>
      </c>
      <c r="AD155" s="6">
        <f t="shared" ref="AD155:AD170" si="269">ROUNDUP(AE155*$D$4/$B$4,0)</f>
        <v>4574</v>
      </c>
      <c r="AE155" s="7">
        <f t="shared" si="215"/>
        <v>350</v>
      </c>
      <c r="AF155" s="8">
        <f t="shared" ref="AF155:AF170" si="270">ROUNDUP(AE155*$C$4/$B$4,0)</f>
        <v>219</v>
      </c>
      <c r="AG155" s="6">
        <f t="shared" ref="AG155:AG170" si="271">ROUNDUP(AH155*$D$4/$B$4,0)</f>
        <v>79</v>
      </c>
      <c r="AH155" s="7">
        <f t="shared" si="216"/>
        <v>6</v>
      </c>
      <c r="AI155" s="8">
        <f t="shared" ref="AI155:AI170" si="272">ROUNDUP(AH155*$C$4/$B$4,0)</f>
        <v>4</v>
      </c>
      <c r="AJ155" s="9">
        <v>0</v>
      </c>
    </row>
    <row r="156" spans="15:36" x14ac:dyDescent="0.25">
      <c r="O156" s="24" t="s">
        <v>374</v>
      </c>
      <c r="P156" s="24">
        <f t="shared" si="261"/>
        <v>4573</v>
      </c>
      <c r="Q156" s="24">
        <f>ROUNDUP((Q160-Q155)*0.6/4+Q155,0)</f>
        <v>471</v>
      </c>
      <c r="R156" s="24">
        <f t="shared" si="262"/>
        <v>229</v>
      </c>
      <c r="S156" s="24">
        <f t="shared" si="263"/>
        <v>88</v>
      </c>
      <c r="T156" s="24">
        <f>ROUNDUP((T160-T155)*0.6/4+T155,0)</f>
        <v>9</v>
      </c>
      <c r="U156" s="24">
        <f t="shared" si="264"/>
        <v>5</v>
      </c>
      <c r="V156" s="34" t="s">
        <v>374</v>
      </c>
      <c r="W156" s="34">
        <f t="shared" si="265"/>
        <v>5717</v>
      </c>
      <c r="X156" s="24">
        <f>ROUNDUP((X160-X155)*0.6/4+X155,0)</f>
        <v>343</v>
      </c>
      <c r="Y156" s="34">
        <f t="shared" si="266"/>
        <v>275</v>
      </c>
      <c r="Z156" s="34">
        <f t="shared" si="267"/>
        <v>117</v>
      </c>
      <c r="AA156" s="24">
        <f>ROUNDUP((AA160-AA155)*0.6/4+AA155,0)</f>
        <v>7</v>
      </c>
      <c r="AB156" s="34">
        <f t="shared" si="268"/>
        <v>6</v>
      </c>
      <c r="AC156" s="24" t="s">
        <v>374</v>
      </c>
      <c r="AD156" s="24">
        <f t="shared" si="269"/>
        <v>5267</v>
      </c>
      <c r="AE156" s="24">
        <f t="shared" si="215"/>
        <v>403</v>
      </c>
      <c r="AF156" s="24">
        <f t="shared" si="270"/>
        <v>252</v>
      </c>
      <c r="AG156" s="24">
        <f t="shared" si="271"/>
        <v>105</v>
      </c>
      <c r="AH156" s="24">
        <f t="shared" si="216"/>
        <v>8</v>
      </c>
      <c r="AI156" s="24">
        <f t="shared" si="272"/>
        <v>5</v>
      </c>
      <c r="AJ156" s="9">
        <v>1</v>
      </c>
    </row>
    <row r="157" spans="15:36" x14ac:dyDescent="0.25">
      <c r="O157" s="24" t="s">
        <v>120</v>
      </c>
      <c r="P157" s="24">
        <f t="shared" si="261"/>
        <v>5175</v>
      </c>
      <c r="Q157" s="24">
        <f>ROUNDUP((Q160-Q155)*0.6/4+Q156,0)</f>
        <v>533</v>
      </c>
      <c r="R157" s="24">
        <f t="shared" si="262"/>
        <v>259</v>
      </c>
      <c r="S157" s="24">
        <f t="shared" si="263"/>
        <v>107</v>
      </c>
      <c r="T157" s="24">
        <f>ROUNDUP((T160-T155)*0.6/4+T156,0)</f>
        <v>11</v>
      </c>
      <c r="U157" s="24">
        <f t="shared" si="264"/>
        <v>6</v>
      </c>
      <c r="V157" s="34" t="s">
        <v>120</v>
      </c>
      <c r="W157" s="34">
        <f t="shared" si="265"/>
        <v>6467</v>
      </c>
      <c r="X157" s="24">
        <f>ROUNDUP((X160-X155)*0.6/4+X156,0)</f>
        <v>388</v>
      </c>
      <c r="Y157" s="34">
        <f t="shared" si="266"/>
        <v>311</v>
      </c>
      <c r="Z157" s="34">
        <f t="shared" si="267"/>
        <v>134</v>
      </c>
      <c r="AA157" s="24">
        <f>ROUNDUP((AA160-AA155)*0.6/4+AA156,0)</f>
        <v>8</v>
      </c>
      <c r="AB157" s="34">
        <f t="shared" si="268"/>
        <v>7</v>
      </c>
      <c r="AC157" s="24" t="s">
        <v>120</v>
      </c>
      <c r="AD157" s="24">
        <f t="shared" si="269"/>
        <v>5960</v>
      </c>
      <c r="AE157" s="24">
        <f t="shared" si="215"/>
        <v>456</v>
      </c>
      <c r="AF157" s="24">
        <f t="shared" si="270"/>
        <v>285</v>
      </c>
      <c r="AG157" s="24">
        <f t="shared" si="271"/>
        <v>131</v>
      </c>
      <c r="AH157" s="24">
        <f t="shared" si="216"/>
        <v>10</v>
      </c>
      <c r="AI157" s="24">
        <f t="shared" si="272"/>
        <v>7</v>
      </c>
      <c r="AJ157" s="9">
        <v>2</v>
      </c>
    </row>
    <row r="158" spans="15:36" x14ac:dyDescent="0.25">
      <c r="O158" s="24" t="s">
        <v>157</v>
      </c>
      <c r="P158" s="24">
        <f t="shared" si="261"/>
        <v>5777</v>
      </c>
      <c r="Q158" s="24">
        <f>ROUNDUP((Q160-Q155)*0.6/4+Q157,0)</f>
        <v>595</v>
      </c>
      <c r="R158" s="24">
        <f t="shared" si="262"/>
        <v>289</v>
      </c>
      <c r="S158" s="24">
        <f t="shared" si="263"/>
        <v>127</v>
      </c>
      <c r="T158" s="24">
        <f>ROUNDUP((T160-T155)*0.6/4+T157,0)</f>
        <v>13</v>
      </c>
      <c r="U158" s="24">
        <f t="shared" si="264"/>
        <v>7</v>
      </c>
      <c r="V158" s="34" t="s">
        <v>157</v>
      </c>
      <c r="W158" s="34">
        <f t="shared" si="265"/>
        <v>7217</v>
      </c>
      <c r="X158" s="24">
        <f>ROUNDUP((X160-X155)*0.6/4+X157,0)</f>
        <v>433</v>
      </c>
      <c r="Y158" s="34">
        <f t="shared" si="266"/>
        <v>347</v>
      </c>
      <c r="Z158" s="34">
        <f t="shared" si="267"/>
        <v>150</v>
      </c>
      <c r="AA158" s="24">
        <f>ROUNDUP((AA160-AA155)*0.6/4+AA157,0)</f>
        <v>9</v>
      </c>
      <c r="AB158" s="34">
        <f t="shared" si="268"/>
        <v>8</v>
      </c>
      <c r="AC158" s="24" t="s">
        <v>157</v>
      </c>
      <c r="AD158" s="24">
        <f t="shared" si="269"/>
        <v>6652</v>
      </c>
      <c r="AE158" s="24">
        <f t="shared" ref="AE158:AE209" si="273">ROUNDUP(Q158/$B$2*$B$4,0)</f>
        <v>509</v>
      </c>
      <c r="AF158" s="24">
        <f t="shared" si="270"/>
        <v>319</v>
      </c>
      <c r="AG158" s="24">
        <f t="shared" si="271"/>
        <v>144</v>
      </c>
      <c r="AH158" s="24">
        <v>11</v>
      </c>
      <c r="AI158" s="24">
        <f t="shared" si="272"/>
        <v>7</v>
      </c>
      <c r="AJ158" s="9">
        <v>3</v>
      </c>
    </row>
    <row r="159" spans="15:36" x14ac:dyDescent="0.25">
      <c r="O159" s="24" t="s">
        <v>158</v>
      </c>
      <c r="P159" s="24">
        <f t="shared" si="261"/>
        <v>6379</v>
      </c>
      <c r="Q159" s="24">
        <f>ROUNDUP((Q160-Q155)*0.6/4+Q158,0)</f>
        <v>657</v>
      </c>
      <c r="R159" s="24">
        <f t="shared" si="262"/>
        <v>319</v>
      </c>
      <c r="S159" s="24">
        <f t="shared" si="263"/>
        <v>136</v>
      </c>
      <c r="T159" s="24">
        <v>14</v>
      </c>
      <c r="U159" s="24">
        <f t="shared" si="264"/>
        <v>7</v>
      </c>
      <c r="V159" s="34" t="s">
        <v>158</v>
      </c>
      <c r="W159" s="34">
        <f t="shared" si="265"/>
        <v>7967</v>
      </c>
      <c r="X159" s="24">
        <f>ROUNDUP((X160-X155)*0.6/4+X158,0)</f>
        <v>478</v>
      </c>
      <c r="Y159" s="34">
        <f t="shared" si="266"/>
        <v>383</v>
      </c>
      <c r="Z159" s="34">
        <f t="shared" si="267"/>
        <v>167</v>
      </c>
      <c r="AA159" s="24">
        <f>ROUNDUP((AA160-AA155)*0.6/4+AA158,0)</f>
        <v>10</v>
      </c>
      <c r="AB159" s="34">
        <f t="shared" si="268"/>
        <v>8</v>
      </c>
      <c r="AC159" s="24" t="s">
        <v>158</v>
      </c>
      <c r="AD159" s="24">
        <f t="shared" si="269"/>
        <v>7345</v>
      </c>
      <c r="AE159" s="24">
        <f t="shared" si="273"/>
        <v>562</v>
      </c>
      <c r="AF159" s="24">
        <f t="shared" si="270"/>
        <v>352</v>
      </c>
      <c r="AG159" s="24">
        <f t="shared" si="271"/>
        <v>157</v>
      </c>
      <c r="AH159" s="24">
        <f t="shared" ref="AH159:AH210" si="274">ROUNDUP(T159/$B$2*$B$4,0)</f>
        <v>12</v>
      </c>
      <c r="AI159" s="24">
        <f t="shared" si="272"/>
        <v>8</v>
      </c>
      <c r="AJ159" s="9">
        <v>4</v>
      </c>
    </row>
    <row r="160" spans="15:36" x14ac:dyDescent="0.25">
      <c r="O160" s="1" t="s">
        <v>51</v>
      </c>
      <c r="P160" s="6">
        <f t="shared" si="261"/>
        <v>7942</v>
      </c>
      <c r="Q160" s="7">
        <f>ROUNDUP(Q155*$C$56,0)</f>
        <v>818</v>
      </c>
      <c r="R160" s="8">
        <f t="shared" si="262"/>
        <v>398</v>
      </c>
      <c r="S160" s="6">
        <f t="shared" si="263"/>
        <v>146</v>
      </c>
      <c r="T160" s="7">
        <v>15</v>
      </c>
      <c r="U160" s="8">
        <f t="shared" si="264"/>
        <v>8</v>
      </c>
      <c r="V160" s="30" t="s">
        <v>51</v>
      </c>
      <c r="W160" s="31">
        <f t="shared" si="265"/>
        <v>9934</v>
      </c>
      <c r="X160" s="32">
        <f t="shared" ref="X160:X206" si="275">ROUNDUP(Q160/$B$2*$B$3,0)</f>
        <v>596</v>
      </c>
      <c r="Y160" s="33">
        <f t="shared" si="266"/>
        <v>477</v>
      </c>
      <c r="Z160" s="31">
        <f t="shared" si="267"/>
        <v>184</v>
      </c>
      <c r="AA160" s="32">
        <f t="shared" ref="AA160:AA206" si="276">ROUNDUP(T160/$B$2*$B$3,0)</f>
        <v>11</v>
      </c>
      <c r="AB160" s="33">
        <f t="shared" si="268"/>
        <v>9</v>
      </c>
      <c r="AC160" s="1" t="s">
        <v>51</v>
      </c>
      <c r="AD160" s="6">
        <f t="shared" si="269"/>
        <v>9135</v>
      </c>
      <c r="AE160" s="7">
        <f t="shared" si="273"/>
        <v>699</v>
      </c>
      <c r="AF160" s="8">
        <f t="shared" si="270"/>
        <v>437</v>
      </c>
      <c r="AG160" s="6">
        <f t="shared" si="271"/>
        <v>170</v>
      </c>
      <c r="AH160" s="7">
        <f t="shared" si="274"/>
        <v>13</v>
      </c>
      <c r="AI160" s="8">
        <f t="shared" si="272"/>
        <v>9</v>
      </c>
      <c r="AJ160" s="9">
        <v>5</v>
      </c>
    </row>
    <row r="161" spans="15:36" x14ac:dyDescent="0.25">
      <c r="O161" s="1" t="s">
        <v>375</v>
      </c>
      <c r="P161" s="1">
        <f t="shared" si="261"/>
        <v>8903</v>
      </c>
      <c r="Q161" s="1">
        <f>ROUNDUP((Q165-Q160)*0.6/4+Q160,0)</f>
        <v>917</v>
      </c>
      <c r="R161" s="1">
        <f t="shared" si="262"/>
        <v>446</v>
      </c>
      <c r="S161" s="1">
        <f t="shared" si="263"/>
        <v>166</v>
      </c>
      <c r="T161" s="1">
        <f>ROUNDUP((T165-T160)*0.6/4+T160,0)</f>
        <v>17</v>
      </c>
      <c r="U161" s="1">
        <f t="shared" si="264"/>
        <v>9</v>
      </c>
      <c r="V161" s="30" t="s">
        <v>375</v>
      </c>
      <c r="W161" s="30">
        <f t="shared" si="265"/>
        <v>11134</v>
      </c>
      <c r="X161" s="1">
        <f>ROUNDUP((X165-X160)*0.6/4+X160,0)</f>
        <v>668</v>
      </c>
      <c r="Y161" s="30">
        <f t="shared" si="266"/>
        <v>535</v>
      </c>
      <c r="Z161" s="30">
        <f t="shared" si="267"/>
        <v>217</v>
      </c>
      <c r="AA161" s="30">
        <f t="shared" si="276"/>
        <v>13</v>
      </c>
      <c r="AB161" s="30">
        <f t="shared" si="268"/>
        <v>11</v>
      </c>
      <c r="AC161" s="1" t="s">
        <v>375</v>
      </c>
      <c r="AD161" s="1">
        <f t="shared" si="269"/>
        <v>10246</v>
      </c>
      <c r="AE161" s="1">
        <f t="shared" si="273"/>
        <v>784</v>
      </c>
      <c r="AF161" s="1">
        <f t="shared" si="270"/>
        <v>490</v>
      </c>
      <c r="AG161" s="1">
        <f t="shared" si="271"/>
        <v>197</v>
      </c>
      <c r="AH161" s="1">
        <f t="shared" si="274"/>
        <v>15</v>
      </c>
      <c r="AI161" s="1">
        <f t="shared" si="272"/>
        <v>10</v>
      </c>
      <c r="AJ161" s="9">
        <v>6</v>
      </c>
    </row>
    <row r="162" spans="15:36" x14ac:dyDescent="0.25">
      <c r="O162" s="1" t="s">
        <v>122</v>
      </c>
      <c r="P162" s="1">
        <f t="shared" si="261"/>
        <v>9865</v>
      </c>
      <c r="Q162" s="1">
        <f>ROUNDUP((Q165-Q160)*0.6/4+Q161,0)</f>
        <v>1016</v>
      </c>
      <c r="R162" s="1">
        <f t="shared" si="262"/>
        <v>494</v>
      </c>
      <c r="S162" s="1">
        <f t="shared" si="263"/>
        <v>185</v>
      </c>
      <c r="T162" s="1">
        <f>ROUNDUP((T165-T160)*0.6/4+T161,0)</f>
        <v>19</v>
      </c>
      <c r="U162" s="1">
        <f t="shared" si="264"/>
        <v>10</v>
      </c>
      <c r="V162" s="30" t="s">
        <v>122</v>
      </c>
      <c r="W162" s="30">
        <f t="shared" si="265"/>
        <v>12334</v>
      </c>
      <c r="X162" s="1">
        <f>ROUNDUP((X165-X160)*0.6/4+X161,0)</f>
        <v>740</v>
      </c>
      <c r="Y162" s="30">
        <f t="shared" si="266"/>
        <v>592</v>
      </c>
      <c r="Z162" s="30">
        <f t="shared" si="267"/>
        <v>234</v>
      </c>
      <c r="AA162" s="30">
        <f t="shared" si="276"/>
        <v>14</v>
      </c>
      <c r="AB162" s="30">
        <f t="shared" si="268"/>
        <v>12</v>
      </c>
      <c r="AC162" s="1" t="s">
        <v>122</v>
      </c>
      <c r="AD162" s="1">
        <f t="shared" si="269"/>
        <v>11357</v>
      </c>
      <c r="AE162" s="1">
        <f t="shared" si="273"/>
        <v>869</v>
      </c>
      <c r="AF162" s="1">
        <f t="shared" si="270"/>
        <v>544</v>
      </c>
      <c r="AG162" s="1">
        <f t="shared" si="271"/>
        <v>223</v>
      </c>
      <c r="AH162" s="1">
        <f t="shared" si="274"/>
        <v>17</v>
      </c>
      <c r="AI162" s="1">
        <f t="shared" si="272"/>
        <v>11</v>
      </c>
      <c r="AJ162" s="9">
        <v>7</v>
      </c>
    </row>
    <row r="163" spans="15:36" x14ac:dyDescent="0.25">
      <c r="O163" s="1" t="s">
        <v>123</v>
      </c>
      <c r="P163" s="1">
        <f t="shared" si="261"/>
        <v>10826</v>
      </c>
      <c r="Q163" s="1">
        <f>ROUNDUP((Q165-Q160)*0.6/4+Q162,0)</f>
        <v>1115</v>
      </c>
      <c r="R163" s="1">
        <f t="shared" si="262"/>
        <v>542</v>
      </c>
      <c r="S163" s="1">
        <f t="shared" si="263"/>
        <v>204</v>
      </c>
      <c r="T163" s="1">
        <f>ROUNDUP((T165-T160)*0.6/4+T162,0)</f>
        <v>21</v>
      </c>
      <c r="U163" s="1">
        <f t="shared" si="264"/>
        <v>11</v>
      </c>
      <c r="V163" s="30" t="s">
        <v>123</v>
      </c>
      <c r="W163" s="30">
        <f t="shared" si="265"/>
        <v>13534</v>
      </c>
      <c r="X163" s="1">
        <f>ROUNDUP((X165-X160)*0.6/4+X162,0)</f>
        <v>812</v>
      </c>
      <c r="Y163" s="30">
        <f t="shared" si="266"/>
        <v>650</v>
      </c>
      <c r="Z163" s="30">
        <f t="shared" si="267"/>
        <v>267</v>
      </c>
      <c r="AA163" s="30">
        <f t="shared" si="276"/>
        <v>16</v>
      </c>
      <c r="AB163" s="30">
        <f t="shared" si="268"/>
        <v>13</v>
      </c>
      <c r="AC163" s="1" t="s">
        <v>123</v>
      </c>
      <c r="AD163" s="1">
        <f t="shared" si="269"/>
        <v>12454</v>
      </c>
      <c r="AE163" s="1">
        <f t="shared" si="273"/>
        <v>953</v>
      </c>
      <c r="AF163" s="1">
        <f t="shared" si="270"/>
        <v>596</v>
      </c>
      <c r="AG163" s="1">
        <f t="shared" si="271"/>
        <v>236</v>
      </c>
      <c r="AH163" s="1">
        <f t="shared" si="274"/>
        <v>18</v>
      </c>
      <c r="AI163" s="1">
        <f t="shared" si="272"/>
        <v>12</v>
      </c>
      <c r="AJ163" s="9">
        <v>8</v>
      </c>
    </row>
    <row r="164" spans="15:36" x14ac:dyDescent="0.25">
      <c r="O164" s="1" t="s">
        <v>124</v>
      </c>
      <c r="P164" s="1">
        <f t="shared" si="261"/>
        <v>11787</v>
      </c>
      <c r="Q164" s="1">
        <f>ROUNDUP((Q165-Q160)*0.6/4+Q163,0)</f>
        <v>1214</v>
      </c>
      <c r="R164" s="1">
        <f t="shared" si="262"/>
        <v>590</v>
      </c>
      <c r="S164" s="1">
        <f t="shared" si="263"/>
        <v>224</v>
      </c>
      <c r="T164" s="1">
        <f>ROUNDUP((T165-T160)*0.6/4+T163,0)</f>
        <v>23</v>
      </c>
      <c r="U164" s="1">
        <f t="shared" si="264"/>
        <v>12</v>
      </c>
      <c r="V164" s="30" t="s">
        <v>124</v>
      </c>
      <c r="W164" s="30">
        <f t="shared" si="265"/>
        <v>14734</v>
      </c>
      <c r="X164" s="1">
        <f>ROUNDUP((X165-X160)*0.6/4+X163,0)</f>
        <v>884</v>
      </c>
      <c r="Y164" s="30">
        <f t="shared" si="266"/>
        <v>708</v>
      </c>
      <c r="Z164" s="30">
        <f t="shared" si="267"/>
        <v>284</v>
      </c>
      <c r="AA164" s="30">
        <f t="shared" si="276"/>
        <v>17</v>
      </c>
      <c r="AB164" s="30">
        <f t="shared" si="268"/>
        <v>14</v>
      </c>
      <c r="AC164" s="1" t="s">
        <v>124</v>
      </c>
      <c r="AD164" s="1">
        <f t="shared" si="269"/>
        <v>13565</v>
      </c>
      <c r="AE164" s="1">
        <f t="shared" si="273"/>
        <v>1038</v>
      </c>
      <c r="AF164" s="1">
        <f t="shared" si="270"/>
        <v>649</v>
      </c>
      <c r="AG164" s="1">
        <f t="shared" si="271"/>
        <v>262</v>
      </c>
      <c r="AH164" s="1">
        <f t="shared" si="274"/>
        <v>20</v>
      </c>
      <c r="AI164" s="1">
        <f t="shared" si="272"/>
        <v>13</v>
      </c>
      <c r="AJ164" s="9">
        <v>9</v>
      </c>
    </row>
    <row r="165" spans="15:36" x14ac:dyDescent="0.25">
      <c r="O165" s="1" t="s">
        <v>52</v>
      </c>
      <c r="P165" s="6">
        <f t="shared" si="261"/>
        <v>14301</v>
      </c>
      <c r="Q165" s="7">
        <f>ROUNDUP(Q160*$C$57,0)</f>
        <v>1473</v>
      </c>
      <c r="R165" s="8">
        <f t="shared" si="262"/>
        <v>716</v>
      </c>
      <c r="S165" s="6">
        <f t="shared" si="263"/>
        <v>263</v>
      </c>
      <c r="T165" s="7">
        <f>ROUNDUP(T160*$C$57,0)</f>
        <v>27</v>
      </c>
      <c r="U165" s="8">
        <f t="shared" si="264"/>
        <v>14</v>
      </c>
      <c r="V165" s="30" t="s">
        <v>52</v>
      </c>
      <c r="W165" s="31">
        <f t="shared" si="265"/>
        <v>17884</v>
      </c>
      <c r="X165" s="32">
        <f t="shared" si="275"/>
        <v>1073</v>
      </c>
      <c r="Y165" s="33">
        <f t="shared" si="266"/>
        <v>859</v>
      </c>
      <c r="Z165" s="31">
        <f t="shared" si="267"/>
        <v>334</v>
      </c>
      <c r="AA165" s="32">
        <f t="shared" si="276"/>
        <v>20</v>
      </c>
      <c r="AB165" s="33">
        <f t="shared" si="268"/>
        <v>16</v>
      </c>
      <c r="AC165" s="1" t="s">
        <v>52</v>
      </c>
      <c r="AD165" s="6">
        <f t="shared" si="269"/>
        <v>16453</v>
      </c>
      <c r="AE165" s="7">
        <f t="shared" si="273"/>
        <v>1259</v>
      </c>
      <c r="AF165" s="8">
        <f t="shared" si="270"/>
        <v>787</v>
      </c>
      <c r="AG165" s="6">
        <f t="shared" si="271"/>
        <v>314</v>
      </c>
      <c r="AH165" s="7">
        <f t="shared" si="274"/>
        <v>24</v>
      </c>
      <c r="AI165" s="8">
        <f t="shared" si="272"/>
        <v>15</v>
      </c>
      <c r="AJ165" s="9">
        <v>10</v>
      </c>
    </row>
    <row r="166" spans="15:36" x14ac:dyDescent="0.25">
      <c r="O166" s="1" t="s">
        <v>376</v>
      </c>
      <c r="P166" s="1">
        <f t="shared" si="261"/>
        <v>15593</v>
      </c>
      <c r="Q166" s="1">
        <f>ROUNDUP((Q170-Q165)*0.6/4+Q165,0)</f>
        <v>1606</v>
      </c>
      <c r="R166" s="1">
        <f t="shared" si="262"/>
        <v>780</v>
      </c>
      <c r="S166" s="1">
        <f t="shared" si="263"/>
        <v>292</v>
      </c>
      <c r="T166" s="1">
        <f>ROUNDUP((T170-T165)*0.6/4+T165,0)</f>
        <v>30</v>
      </c>
      <c r="U166" s="1">
        <f t="shared" si="264"/>
        <v>15</v>
      </c>
      <c r="V166" s="30" t="s">
        <v>376</v>
      </c>
      <c r="W166" s="30">
        <f t="shared" ref="W166:W169" si="277">ROUNDUP(X166*$D$3/$B$3,0)</f>
        <v>19500</v>
      </c>
      <c r="X166" s="1">
        <f>ROUNDUP((X170-X165)*0.6/4+X165,0)</f>
        <v>1170</v>
      </c>
      <c r="Y166" s="30">
        <f t="shared" ref="Y166:Y169" si="278">ROUNDUP(X166*$C$3/$B$3,0)</f>
        <v>936</v>
      </c>
      <c r="Z166" s="30">
        <f t="shared" ref="Z166:Z169" si="279">ROUNDUP(AA166*$D$3/$B$3,0)</f>
        <v>367</v>
      </c>
      <c r="AA166" s="30">
        <f t="shared" ref="AA166:AA169" si="280">ROUNDUP(T166/$B$2*$B$3,0)</f>
        <v>22</v>
      </c>
      <c r="AB166" s="30">
        <f t="shared" ref="AB166:AB169" si="281">ROUNDUP(AA166*$C$3/$B$3,0)</f>
        <v>18</v>
      </c>
      <c r="AC166" s="1" t="s">
        <v>376</v>
      </c>
      <c r="AD166" s="1">
        <f t="shared" si="269"/>
        <v>17943</v>
      </c>
      <c r="AE166" s="1">
        <f t="shared" si="273"/>
        <v>1373</v>
      </c>
      <c r="AF166" s="1">
        <f t="shared" si="270"/>
        <v>859</v>
      </c>
      <c r="AG166" s="1">
        <f t="shared" si="271"/>
        <v>340</v>
      </c>
      <c r="AH166" s="1">
        <f t="shared" si="274"/>
        <v>26</v>
      </c>
      <c r="AI166" s="1">
        <f t="shared" si="272"/>
        <v>17</v>
      </c>
      <c r="AJ166" s="9">
        <v>11</v>
      </c>
    </row>
    <row r="167" spans="15:36" x14ac:dyDescent="0.25">
      <c r="O167" s="1" t="s">
        <v>126</v>
      </c>
      <c r="P167" s="1">
        <f t="shared" si="261"/>
        <v>16884</v>
      </c>
      <c r="Q167" s="1">
        <f>ROUNDUP((Q170-Q165)*0.6/4+Q166,0)</f>
        <v>1739</v>
      </c>
      <c r="R167" s="1">
        <f t="shared" si="262"/>
        <v>845</v>
      </c>
      <c r="S167" s="1">
        <f t="shared" si="263"/>
        <v>321</v>
      </c>
      <c r="T167" s="1">
        <f>ROUNDUP((T170-T165)*0.6/4+T166,0)</f>
        <v>33</v>
      </c>
      <c r="U167" s="1">
        <f t="shared" si="264"/>
        <v>17</v>
      </c>
      <c r="V167" s="30" t="s">
        <v>126</v>
      </c>
      <c r="W167" s="30">
        <f t="shared" si="277"/>
        <v>21117</v>
      </c>
      <c r="X167" s="1">
        <f>ROUNDUP((X170-X165)*0.6/4+X166,0)</f>
        <v>1267</v>
      </c>
      <c r="Y167" s="30">
        <f t="shared" si="278"/>
        <v>1014</v>
      </c>
      <c r="Z167" s="30">
        <f t="shared" si="279"/>
        <v>417</v>
      </c>
      <c r="AA167" s="30">
        <f t="shared" si="280"/>
        <v>25</v>
      </c>
      <c r="AB167" s="30">
        <f t="shared" si="281"/>
        <v>20</v>
      </c>
      <c r="AC167" s="1" t="s">
        <v>126</v>
      </c>
      <c r="AD167" s="1">
        <f t="shared" si="269"/>
        <v>19420</v>
      </c>
      <c r="AE167" s="1">
        <f t="shared" si="273"/>
        <v>1486</v>
      </c>
      <c r="AF167" s="1">
        <f t="shared" si="270"/>
        <v>929</v>
      </c>
      <c r="AG167" s="1">
        <f t="shared" si="271"/>
        <v>379</v>
      </c>
      <c r="AH167" s="1">
        <f t="shared" si="274"/>
        <v>29</v>
      </c>
      <c r="AI167" s="1">
        <f t="shared" si="272"/>
        <v>19</v>
      </c>
      <c r="AJ167" s="9">
        <v>12</v>
      </c>
    </row>
    <row r="168" spans="15:36" x14ac:dyDescent="0.25">
      <c r="O168" s="1" t="s">
        <v>127</v>
      </c>
      <c r="P168" s="1">
        <f t="shared" si="261"/>
        <v>18175</v>
      </c>
      <c r="Q168" s="1">
        <f>ROUNDUP((Q170-Q165)*0.6/4+Q167,0)</f>
        <v>1872</v>
      </c>
      <c r="R168" s="1">
        <f t="shared" si="262"/>
        <v>909</v>
      </c>
      <c r="S168" s="1">
        <f t="shared" si="263"/>
        <v>350</v>
      </c>
      <c r="T168" s="1">
        <f>ROUNDUP((T170-T165)*0.6/4+T167,0)</f>
        <v>36</v>
      </c>
      <c r="U168" s="1">
        <f t="shared" si="264"/>
        <v>18</v>
      </c>
      <c r="V168" s="30" t="s">
        <v>127</v>
      </c>
      <c r="W168" s="30">
        <f t="shared" si="277"/>
        <v>22734</v>
      </c>
      <c r="X168" s="1">
        <f>ROUNDUP((X170-X165)*0.6/4+X167,0)</f>
        <v>1364</v>
      </c>
      <c r="Y168" s="30">
        <f t="shared" si="278"/>
        <v>1092</v>
      </c>
      <c r="Z168" s="30">
        <f t="shared" si="279"/>
        <v>450</v>
      </c>
      <c r="AA168" s="30">
        <f t="shared" si="280"/>
        <v>27</v>
      </c>
      <c r="AB168" s="30">
        <f t="shared" si="281"/>
        <v>22</v>
      </c>
      <c r="AC168" s="1" t="s">
        <v>127</v>
      </c>
      <c r="AD168" s="1">
        <f t="shared" si="269"/>
        <v>20910</v>
      </c>
      <c r="AE168" s="1">
        <f t="shared" si="273"/>
        <v>1600</v>
      </c>
      <c r="AF168" s="1">
        <f t="shared" si="270"/>
        <v>1000</v>
      </c>
      <c r="AG168" s="1">
        <f t="shared" si="271"/>
        <v>406</v>
      </c>
      <c r="AH168" s="1">
        <f t="shared" si="274"/>
        <v>31</v>
      </c>
      <c r="AI168" s="1">
        <f t="shared" si="272"/>
        <v>20</v>
      </c>
      <c r="AJ168" s="9">
        <v>13</v>
      </c>
    </row>
    <row r="169" spans="15:36" x14ac:dyDescent="0.25">
      <c r="O169" s="1" t="s">
        <v>128</v>
      </c>
      <c r="P169" s="1">
        <f t="shared" si="261"/>
        <v>19467</v>
      </c>
      <c r="Q169" s="1">
        <f>ROUNDUP((Q170-Q165)*0.6/4+Q168,0)</f>
        <v>2005</v>
      </c>
      <c r="R169" s="1">
        <f t="shared" si="262"/>
        <v>974</v>
      </c>
      <c r="S169" s="1">
        <f t="shared" si="263"/>
        <v>379</v>
      </c>
      <c r="T169" s="1">
        <f>ROUNDUP((T170-T165)*0.6/4+T168,0)</f>
        <v>39</v>
      </c>
      <c r="U169" s="1">
        <f t="shared" si="264"/>
        <v>19</v>
      </c>
      <c r="V169" s="30" t="s">
        <v>128</v>
      </c>
      <c r="W169" s="30">
        <f t="shared" si="277"/>
        <v>24350</v>
      </c>
      <c r="X169" s="1">
        <f>ROUNDUP((X170-X165)*0.6/4+X168,0)</f>
        <v>1461</v>
      </c>
      <c r="Y169" s="30">
        <f t="shared" si="278"/>
        <v>1169</v>
      </c>
      <c r="Z169" s="30">
        <f t="shared" si="279"/>
        <v>484</v>
      </c>
      <c r="AA169" s="30">
        <f t="shared" si="280"/>
        <v>29</v>
      </c>
      <c r="AB169" s="30">
        <f t="shared" si="281"/>
        <v>24</v>
      </c>
      <c r="AC169" s="1" t="s">
        <v>128</v>
      </c>
      <c r="AD169" s="1">
        <f t="shared" si="269"/>
        <v>22399</v>
      </c>
      <c r="AE169" s="1">
        <f t="shared" si="273"/>
        <v>1714</v>
      </c>
      <c r="AF169" s="1">
        <f t="shared" si="270"/>
        <v>1072</v>
      </c>
      <c r="AG169" s="1">
        <f t="shared" si="271"/>
        <v>445</v>
      </c>
      <c r="AH169" s="1">
        <f t="shared" si="274"/>
        <v>34</v>
      </c>
      <c r="AI169" s="1">
        <f t="shared" si="272"/>
        <v>22</v>
      </c>
      <c r="AJ169" s="9">
        <v>14</v>
      </c>
    </row>
    <row r="170" spans="15:36" x14ac:dyDescent="0.25">
      <c r="O170" s="1" t="s">
        <v>53</v>
      </c>
      <c r="P170" s="6">
        <f t="shared" si="261"/>
        <v>22884</v>
      </c>
      <c r="Q170" s="7">
        <f>ROUNDUP(Q165*$C$58,0)</f>
        <v>2357</v>
      </c>
      <c r="R170" s="8">
        <f t="shared" si="262"/>
        <v>1145</v>
      </c>
      <c r="S170" s="6">
        <f t="shared" si="263"/>
        <v>428</v>
      </c>
      <c r="T170" s="7">
        <f>ROUNDUP(T165*$C$58,0)</f>
        <v>44</v>
      </c>
      <c r="U170" s="8">
        <f t="shared" si="264"/>
        <v>22</v>
      </c>
      <c r="V170" s="30" t="s">
        <v>53</v>
      </c>
      <c r="W170" s="31">
        <f t="shared" si="265"/>
        <v>28617</v>
      </c>
      <c r="X170" s="32">
        <f t="shared" si="275"/>
        <v>1717</v>
      </c>
      <c r="Y170" s="33">
        <f t="shared" si="266"/>
        <v>1374</v>
      </c>
      <c r="Z170" s="31">
        <f t="shared" si="267"/>
        <v>550</v>
      </c>
      <c r="AA170" s="32">
        <f t="shared" si="276"/>
        <v>33</v>
      </c>
      <c r="AB170" s="33">
        <f t="shared" si="268"/>
        <v>27</v>
      </c>
      <c r="AC170" s="1" t="s">
        <v>53</v>
      </c>
      <c r="AD170" s="6">
        <f t="shared" si="269"/>
        <v>26320</v>
      </c>
      <c r="AE170" s="7">
        <f t="shared" si="273"/>
        <v>2014</v>
      </c>
      <c r="AF170" s="8">
        <f t="shared" si="270"/>
        <v>1259</v>
      </c>
      <c r="AG170" s="6">
        <f t="shared" si="271"/>
        <v>497</v>
      </c>
      <c r="AH170" s="7">
        <f t="shared" si="274"/>
        <v>38</v>
      </c>
      <c r="AI170" s="8">
        <f t="shared" si="272"/>
        <v>24</v>
      </c>
      <c r="AJ170" s="9">
        <v>15</v>
      </c>
    </row>
    <row r="171" spans="15:36" x14ac:dyDescent="0.25">
      <c r="O171" s="1" t="s">
        <v>226</v>
      </c>
      <c r="P171" s="1">
        <f t="shared" ref="P171:P205" si="282">ROUNDUP(Q171*$D$2/$B$2,0)</f>
        <v>23923</v>
      </c>
      <c r="Q171" s="1">
        <f>ROUNDUP((Q175-Q170)*0.6/4+Q170,0)</f>
        <v>2464</v>
      </c>
      <c r="R171" s="1">
        <f t="shared" ref="R171:R185" si="283">ROUNDUP(Q171*$C$2/$B$2,0)</f>
        <v>1197</v>
      </c>
      <c r="S171" s="1">
        <f t="shared" ref="S171:S185" si="284">ROUNDUP(T171*$D$2/$B$2,0)</f>
        <v>457</v>
      </c>
      <c r="T171" s="1">
        <f>ROUNDUP((T175-T170)*0.6/4+T170,0)</f>
        <v>47</v>
      </c>
      <c r="U171" s="1">
        <f t="shared" ref="U171:U205" si="285">ROUNDUP(T171*$C$2/$B$2,0)</f>
        <v>23</v>
      </c>
      <c r="V171" s="30" t="s">
        <v>226</v>
      </c>
      <c r="W171" s="30">
        <f t="shared" ref="W171:W174" si="286">ROUNDUP(X171*$D$3/$B$3,0)</f>
        <v>29917</v>
      </c>
      <c r="X171" s="1">
        <f>ROUNDUP((X175-X170)*0.6/4+X170,0)</f>
        <v>1795</v>
      </c>
      <c r="Y171" s="30">
        <f t="shared" ref="Y171:Y174" si="287">ROUNDUP(X171*$C$3/$B$3,0)</f>
        <v>1436</v>
      </c>
      <c r="Z171" s="30">
        <f t="shared" ref="Z171:Z174" si="288">ROUNDUP(AA171*$D$3/$B$3,0)</f>
        <v>584</v>
      </c>
      <c r="AA171" s="30">
        <f t="shared" ref="AA171:AA174" si="289">ROUNDUP(T171/$B$2*$B$3,0)</f>
        <v>35</v>
      </c>
      <c r="AB171" s="30">
        <f t="shared" ref="AB171:AB174" si="290">ROUNDUP(AA171*$C$3/$B$3,0)</f>
        <v>28</v>
      </c>
      <c r="AC171" s="1" t="s">
        <v>226</v>
      </c>
      <c r="AD171" s="1">
        <f t="shared" ref="AD171:AD185" si="291">ROUNDUP(AE171*$D$4/$B$4,0)</f>
        <v>27522</v>
      </c>
      <c r="AE171" s="1">
        <f t="shared" si="273"/>
        <v>2106</v>
      </c>
      <c r="AF171" s="1">
        <f t="shared" ref="AF171:AF185" si="292">ROUNDUP(AE171*$C$4/$B$4,0)</f>
        <v>1317</v>
      </c>
      <c r="AG171" s="1">
        <f t="shared" ref="AG171:AG185" si="293">ROUNDUP(AH171*$D$4/$B$4,0)</f>
        <v>536</v>
      </c>
      <c r="AH171" s="1">
        <f t="shared" si="274"/>
        <v>41</v>
      </c>
      <c r="AI171" s="1">
        <f t="shared" ref="AI171:AI185" si="294">ROUNDUP(AH171*$C$4/$B$4,0)</f>
        <v>26</v>
      </c>
      <c r="AJ171" s="9">
        <v>16</v>
      </c>
    </row>
    <row r="172" spans="15:36" x14ac:dyDescent="0.25">
      <c r="O172" s="1" t="s">
        <v>227</v>
      </c>
      <c r="P172" s="1">
        <f t="shared" si="282"/>
        <v>24962</v>
      </c>
      <c r="Q172" s="1">
        <f>ROUNDUP((Q175-Q170)*0.6/4+Q171,0)</f>
        <v>2571</v>
      </c>
      <c r="R172" s="1">
        <f t="shared" si="283"/>
        <v>1249</v>
      </c>
      <c r="S172" s="1">
        <f t="shared" si="284"/>
        <v>486</v>
      </c>
      <c r="T172" s="1">
        <f>ROUNDUP((T175-T170)*0.6/4+T171,0)</f>
        <v>50</v>
      </c>
      <c r="U172" s="1">
        <f t="shared" si="285"/>
        <v>25</v>
      </c>
      <c r="V172" s="30" t="s">
        <v>227</v>
      </c>
      <c r="W172" s="30">
        <f t="shared" si="286"/>
        <v>31217</v>
      </c>
      <c r="X172" s="1">
        <f>ROUNDUP((X175-X170)*0.6/4+X171,0)</f>
        <v>1873</v>
      </c>
      <c r="Y172" s="30">
        <f t="shared" si="287"/>
        <v>1499</v>
      </c>
      <c r="Z172" s="30">
        <f t="shared" si="288"/>
        <v>617</v>
      </c>
      <c r="AA172" s="30">
        <f t="shared" si="289"/>
        <v>37</v>
      </c>
      <c r="AB172" s="30">
        <f t="shared" si="290"/>
        <v>30</v>
      </c>
      <c r="AC172" s="1" t="s">
        <v>227</v>
      </c>
      <c r="AD172" s="1">
        <f t="shared" si="291"/>
        <v>28711</v>
      </c>
      <c r="AE172" s="1">
        <f t="shared" si="273"/>
        <v>2197</v>
      </c>
      <c r="AF172" s="1">
        <f t="shared" si="292"/>
        <v>1374</v>
      </c>
      <c r="AG172" s="1">
        <f t="shared" si="293"/>
        <v>562</v>
      </c>
      <c r="AH172" s="1">
        <f t="shared" si="274"/>
        <v>43</v>
      </c>
      <c r="AI172" s="1">
        <f t="shared" si="294"/>
        <v>27</v>
      </c>
      <c r="AJ172" s="9">
        <v>17</v>
      </c>
    </row>
    <row r="173" spans="15:36" x14ac:dyDescent="0.25">
      <c r="O173" s="1" t="s">
        <v>228</v>
      </c>
      <c r="P173" s="1">
        <f t="shared" si="282"/>
        <v>26000</v>
      </c>
      <c r="Q173" s="1">
        <f>ROUNDUP((Q175-Q170)*0.6/4+Q172,0)</f>
        <v>2678</v>
      </c>
      <c r="R173" s="1">
        <f t="shared" si="283"/>
        <v>1300</v>
      </c>
      <c r="S173" s="1">
        <f t="shared" si="284"/>
        <v>515</v>
      </c>
      <c r="T173" s="1">
        <f>ROUNDUP((T175-T170)*0.6/4+T172,0)</f>
        <v>53</v>
      </c>
      <c r="U173" s="1">
        <f t="shared" si="285"/>
        <v>26</v>
      </c>
      <c r="V173" s="30" t="s">
        <v>228</v>
      </c>
      <c r="W173" s="30">
        <f t="shared" si="286"/>
        <v>32517</v>
      </c>
      <c r="X173" s="1">
        <f>ROUNDUP((X175-X170)*0.6/4+X172,0)</f>
        <v>1951</v>
      </c>
      <c r="Y173" s="30">
        <f t="shared" si="287"/>
        <v>1561</v>
      </c>
      <c r="Z173" s="30">
        <f t="shared" si="288"/>
        <v>650</v>
      </c>
      <c r="AA173" s="30">
        <f t="shared" si="289"/>
        <v>39</v>
      </c>
      <c r="AB173" s="30">
        <f t="shared" si="290"/>
        <v>32</v>
      </c>
      <c r="AC173" s="1" t="s">
        <v>228</v>
      </c>
      <c r="AD173" s="1">
        <f t="shared" si="291"/>
        <v>29900</v>
      </c>
      <c r="AE173" s="1">
        <f t="shared" si="273"/>
        <v>2288</v>
      </c>
      <c r="AF173" s="1">
        <f t="shared" si="292"/>
        <v>1430</v>
      </c>
      <c r="AG173" s="1">
        <f t="shared" si="293"/>
        <v>602</v>
      </c>
      <c r="AH173" s="1">
        <f t="shared" si="274"/>
        <v>46</v>
      </c>
      <c r="AI173" s="1">
        <f t="shared" si="294"/>
        <v>29</v>
      </c>
      <c r="AJ173" s="9">
        <v>18</v>
      </c>
    </row>
    <row r="174" spans="15:36" x14ac:dyDescent="0.25">
      <c r="O174" s="1" t="s">
        <v>229</v>
      </c>
      <c r="P174" s="1">
        <f t="shared" si="282"/>
        <v>27039</v>
      </c>
      <c r="Q174" s="1">
        <f>ROUNDUP((Q175-Q170)*0.6/4+Q173,0)</f>
        <v>2785</v>
      </c>
      <c r="R174" s="1">
        <f t="shared" si="283"/>
        <v>1352</v>
      </c>
      <c r="S174" s="1">
        <f t="shared" si="284"/>
        <v>544</v>
      </c>
      <c r="T174" s="1">
        <f>ROUNDUP((T175-T170)*0.6/4+T173,0)</f>
        <v>56</v>
      </c>
      <c r="U174" s="1">
        <f t="shared" si="285"/>
        <v>28</v>
      </c>
      <c r="V174" s="30" t="s">
        <v>229</v>
      </c>
      <c r="W174" s="30">
        <f t="shared" si="286"/>
        <v>33817</v>
      </c>
      <c r="X174" s="1">
        <f>ROUNDUP((X175-X170)*0.6/4+X173,0)</f>
        <v>2029</v>
      </c>
      <c r="Y174" s="30">
        <f t="shared" si="287"/>
        <v>1624</v>
      </c>
      <c r="Z174" s="30">
        <f t="shared" si="288"/>
        <v>684</v>
      </c>
      <c r="AA174" s="30">
        <f t="shared" si="289"/>
        <v>41</v>
      </c>
      <c r="AB174" s="30">
        <f t="shared" si="290"/>
        <v>33</v>
      </c>
      <c r="AC174" s="1" t="s">
        <v>229</v>
      </c>
      <c r="AD174" s="1">
        <f t="shared" si="291"/>
        <v>31103</v>
      </c>
      <c r="AE174" s="1">
        <f t="shared" si="273"/>
        <v>2380</v>
      </c>
      <c r="AF174" s="1">
        <f t="shared" si="292"/>
        <v>1488</v>
      </c>
      <c r="AG174" s="1">
        <f t="shared" si="293"/>
        <v>628</v>
      </c>
      <c r="AH174" s="1">
        <f t="shared" si="274"/>
        <v>48</v>
      </c>
      <c r="AI174" s="1">
        <f t="shared" si="294"/>
        <v>30</v>
      </c>
      <c r="AJ174" s="9">
        <v>19</v>
      </c>
    </row>
    <row r="175" spans="15:36" x14ac:dyDescent="0.25">
      <c r="O175" s="1" t="s">
        <v>230</v>
      </c>
      <c r="P175" s="6">
        <f t="shared" si="282"/>
        <v>29758</v>
      </c>
      <c r="Q175" s="7">
        <f>ROUNDUP(Q170*$C$59,0)</f>
        <v>3065</v>
      </c>
      <c r="R175" s="8">
        <f t="shared" si="283"/>
        <v>1488</v>
      </c>
      <c r="S175" s="6">
        <f t="shared" si="284"/>
        <v>564</v>
      </c>
      <c r="T175" s="7">
        <f>ROUNDUP(T170*$C$59,0)</f>
        <v>58</v>
      </c>
      <c r="U175" s="8">
        <f t="shared" si="285"/>
        <v>29</v>
      </c>
      <c r="V175" s="30" t="s">
        <v>230</v>
      </c>
      <c r="W175" s="31">
        <f t="shared" ref="W175:W189" si="295">ROUNDUP(X175*$D$3/$B$3,0)</f>
        <v>37200</v>
      </c>
      <c r="X175" s="32">
        <f t="shared" si="275"/>
        <v>2232</v>
      </c>
      <c r="Y175" s="33">
        <f t="shared" ref="Y175:Y189" si="296">ROUNDUP(X175*$C$3/$B$3,0)</f>
        <v>1786</v>
      </c>
      <c r="Z175" s="31">
        <f t="shared" ref="Z175:Z189" si="297">ROUNDUP(AA175*$D$3/$B$3,0)</f>
        <v>717</v>
      </c>
      <c r="AA175" s="32">
        <f t="shared" si="276"/>
        <v>43</v>
      </c>
      <c r="AB175" s="33">
        <f t="shared" ref="AB175:AB189" si="298">ROUNDUP(AA175*$C$3/$B$3,0)</f>
        <v>35</v>
      </c>
      <c r="AC175" s="1" t="s">
        <v>230</v>
      </c>
      <c r="AD175" s="6">
        <f t="shared" si="291"/>
        <v>34226</v>
      </c>
      <c r="AE175" s="7">
        <f t="shared" si="273"/>
        <v>2619</v>
      </c>
      <c r="AF175" s="8">
        <f t="shared" si="292"/>
        <v>1637</v>
      </c>
      <c r="AG175" s="6">
        <f t="shared" si="293"/>
        <v>654</v>
      </c>
      <c r="AH175" s="7">
        <f t="shared" si="274"/>
        <v>50</v>
      </c>
      <c r="AI175" s="8">
        <f t="shared" si="294"/>
        <v>32</v>
      </c>
      <c r="AJ175" s="9">
        <v>20</v>
      </c>
    </row>
    <row r="176" spans="15:36" x14ac:dyDescent="0.25">
      <c r="O176" s="1" t="s">
        <v>231</v>
      </c>
      <c r="P176" s="1">
        <f t="shared" si="282"/>
        <v>31098</v>
      </c>
      <c r="Q176" s="1">
        <f>ROUNDUP((Q180-Q175)*0.6/4+Q175,0)</f>
        <v>3203</v>
      </c>
      <c r="R176" s="1">
        <f t="shared" si="283"/>
        <v>1555</v>
      </c>
      <c r="S176" s="1">
        <f t="shared" si="284"/>
        <v>593</v>
      </c>
      <c r="T176" s="1">
        <f>ROUNDUP((T180-T175)*0.6/4+T175,0)</f>
        <v>61</v>
      </c>
      <c r="U176" s="1">
        <f t="shared" si="285"/>
        <v>30</v>
      </c>
      <c r="V176" s="30" t="s">
        <v>231</v>
      </c>
      <c r="W176" s="30">
        <f t="shared" si="295"/>
        <v>38884</v>
      </c>
      <c r="X176" s="1">
        <f>ROUNDUP((X180-X175)*0.6/4+X175,0)</f>
        <v>2333</v>
      </c>
      <c r="Y176" s="30">
        <f t="shared" si="296"/>
        <v>1867</v>
      </c>
      <c r="Z176" s="30">
        <f t="shared" si="297"/>
        <v>750</v>
      </c>
      <c r="AA176" s="30">
        <f t="shared" ref="AA176:AA179" si="299">ROUNDUP(T176/$B$2*$B$3,0)</f>
        <v>45</v>
      </c>
      <c r="AB176" s="30">
        <f t="shared" si="298"/>
        <v>36</v>
      </c>
      <c r="AC176" s="1" t="s">
        <v>231</v>
      </c>
      <c r="AD176" s="1">
        <f t="shared" si="291"/>
        <v>35768</v>
      </c>
      <c r="AE176" s="1">
        <f t="shared" si="273"/>
        <v>2737</v>
      </c>
      <c r="AF176" s="1">
        <f t="shared" si="292"/>
        <v>1711</v>
      </c>
      <c r="AG176" s="1">
        <f t="shared" si="293"/>
        <v>693</v>
      </c>
      <c r="AH176" s="1">
        <f t="shared" si="274"/>
        <v>53</v>
      </c>
      <c r="AI176" s="1">
        <f t="shared" si="294"/>
        <v>34</v>
      </c>
      <c r="AJ176" s="9">
        <v>21</v>
      </c>
    </row>
    <row r="177" spans="15:36" x14ac:dyDescent="0.25">
      <c r="O177" s="1" t="s">
        <v>232</v>
      </c>
      <c r="P177" s="1">
        <f t="shared" si="282"/>
        <v>32437</v>
      </c>
      <c r="Q177" s="1">
        <f>ROUNDUP((Q180-Q175)*0.6/4+Q176,0)</f>
        <v>3341</v>
      </c>
      <c r="R177" s="1">
        <f t="shared" si="283"/>
        <v>1622</v>
      </c>
      <c r="S177" s="1">
        <f t="shared" si="284"/>
        <v>622</v>
      </c>
      <c r="T177" s="1">
        <f>ROUNDUP((T180-T175)*0.6/4+T176,0)</f>
        <v>64</v>
      </c>
      <c r="U177" s="1">
        <f t="shared" si="285"/>
        <v>32</v>
      </c>
      <c r="V177" s="30" t="s">
        <v>232</v>
      </c>
      <c r="W177" s="30">
        <f t="shared" si="295"/>
        <v>40567</v>
      </c>
      <c r="X177" s="1">
        <f>ROUNDUP((X180-X175)*0.6/4+X176,0)</f>
        <v>2434</v>
      </c>
      <c r="Y177" s="30">
        <f t="shared" si="296"/>
        <v>1948</v>
      </c>
      <c r="Z177" s="30">
        <f t="shared" si="297"/>
        <v>784</v>
      </c>
      <c r="AA177" s="30">
        <f t="shared" si="299"/>
        <v>47</v>
      </c>
      <c r="AB177" s="30">
        <f t="shared" si="298"/>
        <v>38</v>
      </c>
      <c r="AC177" s="1" t="s">
        <v>232</v>
      </c>
      <c r="AD177" s="1">
        <f t="shared" si="291"/>
        <v>37310</v>
      </c>
      <c r="AE177" s="1">
        <f t="shared" si="273"/>
        <v>2855</v>
      </c>
      <c r="AF177" s="1">
        <f t="shared" si="292"/>
        <v>1785</v>
      </c>
      <c r="AG177" s="1">
        <f t="shared" si="293"/>
        <v>719</v>
      </c>
      <c r="AH177" s="1">
        <f t="shared" si="274"/>
        <v>55</v>
      </c>
      <c r="AI177" s="1">
        <f t="shared" si="294"/>
        <v>35</v>
      </c>
      <c r="AJ177" s="9">
        <v>22</v>
      </c>
    </row>
    <row r="178" spans="15:36" x14ac:dyDescent="0.25">
      <c r="O178" s="1" t="s">
        <v>233</v>
      </c>
      <c r="P178" s="1">
        <f t="shared" si="282"/>
        <v>33777</v>
      </c>
      <c r="Q178" s="1">
        <f>ROUNDUP((Q180-Q175)*0.6/4+Q177,0)</f>
        <v>3479</v>
      </c>
      <c r="R178" s="1">
        <f t="shared" si="283"/>
        <v>1689</v>
      </c>
      <c r="S178" s="1">
        <f t="shared" si="284"/>
        <v>651</v>
      </c>
      <c r="T178" s="1">
        <f>ROUNDUP((T180-T175)*0.6/4+T177,0)</f>
        <v>67</v>
      </c>
      <c r="U178" s="1">
        <f t="shared" si="285"/>
        <v>33</v>
      </c>
      <c r="V178" s="30" t="s">
        <v>233</v>
      </c>
      <c r="W178" s="30">
        <f t="shared" si="295"/>
        <v>42250</v>
      </c>
      <c r="X178" s="1">
        <f>ROUNDUP((X180-X175)*0.6/4+X177,0)</f>
        <v>2535</v>
      </c>
      <c r="Y178" s="30">
        <f t="shared" si="296"/>
        <v>2028</v>
      </c>
      <c r="Z178" s="30">
        <f t="shared" si="297"/>
        <v>817</v>
      </c>
      <c r="AA178" s="30">
        <f t="shared" si="299"/>
        <v>49</v>
      </c>
      <c r="AB178" s="30">
        <f t="shared" si="298"/>
        <v>40</v>
      </c>
      <c r="AC178" s="1" t="s">
        <v>233</v>
      </c>
      <c r="AD178" s="1">
        <f t="shared" si="291"/>
        <v>38852</v>
      </c>
      <c r="AE178" s="1">
        <f t="shared" si="273"/>
        <v>2973</v>
      </c>
      <c r="AF178" s="1">
        <f t="shared" si="292"/>
        <v>1859</v>
      </c>
      <c r="AG178" s="1">
        <f t="shared" si="293"/>
        <v>758</v>
      </c>
      <c r="AH178" s="1">
        <f t="shared" si="274"/>
        <v>58</v>
      </c>
      <c r="AI178" s="1">
        <f t="shared" si="294"/>
        <v>37</v>
      </c>
      <c r="AJ178" s="9">
        <v>23</v>
      </c>
    </row>
    <row r="179" spans="15:36" x14ac:dyDescent="0.25">
      <c r="O179" s="1" t="s">
        <v>234</v>
      </c>
      <c r="P179" s="1">
        <f t="shared" si="282"/>
        <v>35117</v>
      </c>
      <c r="Q179" s="1">
        <f>ROUNDUP((Q180-Q175)*0.6/4+Q178,0)</f>
        <v>3617</v>
      </c>
      <c r="R179" s="1">
        <f t="shared" si="283"/>
        <v>1756</v>
      </c>
      <c r="S179" s="1">
        <f t="shared" si="284"/>
        <v>680</v>
      </c>
      <c r="T179" s="1">
        <f>ROUNDUP((T180-T175)*0.6/4+T178,0)</f>
        <v>70</v>
      </c>
      <c r="U179" s="1">
        <f t="shared" si="285"/>
        <v>34</v>
      </c>
      <c r="V179" s="30" t="s">
        <v>234</v>
      </c>
      <c r="W179" s="30">
        <f t="shared" si="295"/>
        <v>43934</v>
      </c>
      <c r="X179" s="1">
        <f>ROUNDUP((X180-X175)*0.6/4+X178,0)</f>
        <v>2636</v>
      </c>
      <c r="Y179" s="30">
        <f t="shared" si="296"/>
        <v>2109</v>
      </c>
      <c r="Z179" s="30">
        <f t="shared" si="297"/>
        <v>850</v>
      </c>
      <c r="AA179" s="30">
        <f t="shared" si="299"/>
        <v>51</v>
      </c>
      <c r="AB179" s="30">
        <f t="shared" si="298"/>
        <v>41</v>
      </c>
      <c r="AC179" s="1" t="s">
        <v>234</v>
      </c>
      <c r="AD179" s="1">
        <f t="shared" si="291"/>
        <v>40394</v>
      </c>
      <c r="AE179" s="1">
        <f t="shared" si="273"/>
        <v>3091</v>
      </c>
      <c r="AF179" s="1">
        <f t="shared" si="292"/>
        <v>1932</v>
      </c>
      <c r="AG179" s="1">
        <f t="shared" si="293"/>
        <v>785</v>
      </c>
      <c r="AH179" s="1">
        <f t="shared" si="274"/>
        <v>60</v>
      </c>
      <c r="AI179" s="1">
        <f t="shared" si="294"/>
        <v>38</v>
      </c>
      <c r="AJ179" s="9">
        <v>24</v>
      </c>
    </row>
    <row r="180" spans="15:36" x14ac:dyDescent="0.25">
      <c r="O180" s="1" t="s">
        <v>235</v>
      </c>
      <c r="P180" s="6">
        <f t="shared" si="282"/>
        <v>38690</v>
      </c>
      <c r="Q180" s="7">
        <f>ROUNDUP(Q175*$C$60,0)</f>
        <v>3985</v>
      </c>
      <c r="R180" s="8">
        <f t="shared" si="283"/>
        <v>1935</v>
      </c>
      <c r="S180" s="6">
        <f t="shared" si="284"/>
        <v>738</v>
      </c>
      <c r="T180" s="7">
        <f>ROUNDUP(T175*$C$60,0)</f>
        <v>76</v>
      </c>
      <c r="U180" s="8">
        <f t="shared" si="285"/>
        <v>37</v>
      </c>
      <c r="V180" s="30" t="s">
        <v>235</v>
      </c>
      <c r="W180" s="31">
        <f t="shared" si="295"/>
        <v>48367</v>
      </c>
      <c r="X180" s="32">
        <f t="shared" si="275"/>
        <v>2902</v>
      </c>
      <c r="Y180" s="33">
        <f t="shared" si="296"/>
        <v>2322</v>
      </c>
      <c r="Z180" s="31">
        <f t="shared" si="297"/>
        <v>934</v>
      </c>
      <c r="AA180" s="32">
        <f t="shared" si="276"/>
        <v>56</v>
      </c>
      <c r="AB180" s="33">
        <f t="shared" si="298"/>
        <v>45</v>
      </c>
      <c r="AC180" s="1" t="s">
        <v>235</v>
      </c>
      <c r="AD180" s="6">
        <f t="shared" si="291"/>
        <v>44498</v>
      </c>
      <c r="AE180" s="7">
        <f t="shared" si="273"/>
        <v>3405</v>
      </c>
      <c r="AF180" s="8">
        <f t="shared" si="292"/>
        <v>2129</v>
      </c>
      <c r="AG180" s="6">
        <f t="shared" si="293"/>
        <v>850</v>
      </c>
      <c r="AH180" s="7">
        <f t="shared" si="274"/>
        <v>65</v>
      </c>
      <c r="AI180" s="8">
        <f t="shared" si="294"/>
        <v>41</v>
      </c>
      <c r="AJ180" s="9">
        <v>25</v>
      </c>
    </row>
    <row r="181" spans="15:36" x14ac:dyDescent="0.25">
      <c r="O181" s="1" t="s">
        <v>236</v>
      </c>
      <c r="P181" s="1">
        <f t="shared" si="282"/>
        <v>40437</v>
      </c>
      <c r="Q181" s="1">
        <f>ROUNDUP((Q185-Q180)*0.6/4+Q180,0)</f>
        <v>4165</v>
      </c>
      <c r="R181" s="1">
        <f t="shared" si="283"/>
        <v>2022</v>
      </c>
      <c r="S181" s="1">
        <f t="shared" si="284"/>
        <v>777</v>
      </c>
      <c r="T181" s="1">
        <f>ROUNDUP((T185-T180)*0.6/4+T180,0)</f>
        <v>80</v>
      </c>
      <c r="U181" s="1">
        <f t="shared" si="285"/>
        <v>39</v>
      </c>
      <c r="V181" s="30" t="s">
        <v>236</v>
      </c>
      <c r="W181" s="30">
        <f t="shared" si="295"/>
        <v>50550</v>
      </c>
      <c r="X181" s="1">
        <f>ROUNDUP((X185-X180)*0.6/4+X180,0)</f>
        <v>3033</v>
      </c>
      <c r="Y181" s="30">
        <f t="shared" si="296"/>
        <v>2427</v>
      </c>
      <c r="Z181" s="30">
        <f t="shared" si="297"/>
        <v>984</v>
      </c>
      <c r="AA181" s="30">
        <f t="shared" ref="AA181:AA184" si="300">ROUNDUP(T181/$B$2*$B$3,0)</f>
        <v>59</v>
      </c>
      <c r="AB181" s="30">
        <f t="shared" si="298"/>
        <v>48</v>
      </c>
      <c r="AC181" s="1" t="s">
        <v>236</v>
      </c>
      <c r="AD181" s="1">
        <f t="shared" si="291"/>
        <v>46510</v>
      </c>
      <c r="AE181" s="1">
        <f t="shared" si="273"/>
        <v>3559</v>
      </c>
      <c r="AF181" s="1">
        <f t="shared" si="292"/>
        <v>2225</v>
      </c>
      <c r="AG181" s="1">
        <f t="shared" si="293"/>
        <v>902</v>
      </c>
      <c r="AH181" s="1">
        <f t="shared" si="274"/>
        <v>69</v>
      </c>
      <c r="AI181" s="1">
        <f t="shared" si="294"/>
        <v>44</v>
      </c>
      <c r="AJ181" s="9">
        <v>26</v>
      </c>
    </row>
    <row r="182" spans="15:36" x14ac:dyDescent="0.25">
      <c r="O182" s="1" t="s">
        <v>237</v>
      </c>
      <c r="P182" s="1">
        <f t="shared" si="282"/>
        <v>42185</v>
      </c>
      <c r="Q182" s="1">
        <f>ROUNDUP((Q185-Q180)*0.6/4+Q181,0)</f>
        <v>4345</v>
      </c>
      <c r="R182" s="1">
        <f t="shared" si="283"/>
        <v>2110</v>
      </c>
      <c r="S182" s="1">
        <f t="shared" si="284"/>
        <v>816</v>
      </c>
      <c r="T182" s="1">
        <f>ROUNDUP((T185-T180)*0.6/4+T181,0)</f>
        <v>84</v>
      </c>
      <c r="U182" s="1">
        <f t="shared" si="285"/>
        <v>41</v>
      </c>
      <c r="V182" s="30" t="s">
        <v>237</v>
      </c>
      <c r="W182" s="30">
        <f t="shared" si="295"/>
        <v>52734</v>
      </c>
      <c r="X182" s="1">
        <f>ROUNDUP((X185-X180)*0.6/4+X181,0)</f>
        <v>3164</v>
      </c>
      <c r="Y182" s="30">
        <f t="shared" si="296"/>
        <v>2532</v>
      </c>
      <c r="Z182" s="30">
        <f t="shared" si="297"/>
        <v>1034</v>
      </c>
      <c r="AA182" s="30">
        <f t="shared" si="300"/>
        <v>62</v>
      </c>
      <c r="AB182" s="30">
        <f t="shared" si="298"/>
        <v>50</v>
      </c>
      <c r="AC182" s="1" t="s">
        <v>237</v>
      </c>
      <c r="AD182" s="1">
        <f t="shared" si="291"/>
        <v>48523</v>
      </c>
      <c r="AE182" s="1">
        <f t="shared" si="273"/>
        <v>3713</v>
      </c>
      <c r="AF182" s="1">
        <f t="shared" si="292"/>
        <v>2321</v>
      </c>
      <c r="AG182" s="1">
        <f t="shared" si="293"/>
        <v>941</v>
      </c>
      <c r="AH182" s="1">
        <f t="shared" si="274"/>
        <v>72</v>
      </c>
      <c r="AI182" s="1">
        <f t="shared" si="294"/>
        <v>45</v>
      </c>
      <c r="AJ182" s="9">
        <v>27</v>
      </c>
    </row>
    <row r="183" spans="15:36" x14ac:dyDescent="0.25">
      <c r="O183" s="1" t="s">
        <v>238</v>
      </c>
      <c r="P183" s="1">
        <f t="shared" si="282"/>
        <v>43933</v>
      </c>
      <c r="Q183" s="1">
        <f>ROUNDUP((Q185-Q180)*0.6/4+Q182,0)</f>
        <v>4525</v>
      </c>
      <c r="R183" s="1">
        <f t="shared" si="283"/>
        <v>2197</v>
      </c>
      <c r="S183" s="1">
        <f t="shared" si="284"/>
        <v>855</v>
      </c>
      <c r="T183" s="1">
        <f>ROUNDUP((T185-T180)*0.6/4+T182,0)</f>
        <v>88</v>
      </c>
      <c r="U183" s="1">
        <f t="shared" si="285"/>
        <v>43</v>
      </c>
      <c r="V183" s="30" t="s">
        <v>238</v>
      </c>
      <c r="W183" s="30">
        <f t="shared" si="295"/>
        <v>54917</v>
      </c>
      <c r="X183" s="1">
        <f>ROUNDUP((X185-X180)*0.6/4+X182,0)</f>
        <v>3295</v>
      </c>
      <c r="Y183" s="30">
        <f t="shared" si="296"/>
        <v>2636</v>
      </c>
      <c r="Z183" s="30">
        <f t="shared" si="297"/>
        <v>1084</v>
      </c>
      <c r="AA183" s="30">
        <f t="shared" si="300"/>
        <v>65</v>
      </c>
      <c r="AB183" s="30">
        <f t="shared" si="298"/>
        <v>52</v>
      </c>
      <c r="AC183" s="1" t="s">
        <v>238</v>
      </c>
      <c r="AD183" s="1">
        <f t="shared" si="291"/>
        <v>50535</v>
      </c>
      <c r="AE183" s="1">
        <f t="shared" si="273"/>
        <v>3867</v>
      </c>
      <c r="AF183" s="1">
        <f t="shared" si="292"/>
        <v>2417</v>
      </c>
      <c r="AG183" s="1">
        <f t="shared" si="293"/>
        <v>994</v>
      </c>
      <c r="AH183" s="1">
        <f t="shared" si="274"/>
        <v>76</v>
      </c>
      <c r="AI183" s="1">
        <f t="shared" si="294"/>
        <v>48</v>
      </c>
      <c r="AJ183" s="9">
        <v>28</v>
      </c>
    </row>
    <row r="184" spans="15:36" x14ac:dyDescent="0.25">
      <c r="O184" s="1" t="s">
        <v>239</v>
      </c>
      <c r="P184" s="1">
        <f t="shared" si="282"/>
        <v>45680</v>
      </c>
      <c r="Q184" s="1">
        <f>ROUNDUP((Q185-Q180)*0.6/4+Q183,0)</f>
        <v>4705</v>
      </c>
      <c r="R184" s="1">
        <f t="shared" si="283"/>
        <v>2284</v>
      </c>
      <c r="S184" s="1">
        <f t="shared" si="284"/>
        <v>894</v>
      </c>
      <c r="T184" s="1">
        <f>ROUNDUP((T185-T180)*0.6/4+T183,0)</f>
        <v>92</v>
      </c>
      <c r="U184" s="1">
        <f t="shared" si="285"/>
        <v>45</v>
      </c>
      <c r="V184" s="30" t="s">
        <v>239</v>
      </c>
      <c r="W184" s="30">
        <f t="shared" si="295"/>
        <v>57100</v>
      </c>
      <c r="X184" s="1">
        <f>ROUNDUP((X185-X180)*0.6/4+X183,0)</f>
        <v>3426</v>
      </c>
      <c r="Y184" s="30">
        <f t="shared" si="296"/>
        <v>2741</v>
      </c>
      <c r="Z184" s="30">
        <f t="shared" si="297"/>
        <v>1117</v>
      </c>
      <c r="AA184" s="30">
        <f t="shared" si="300"/>
        <v>67</v>
      </c>
      <c r="AB184" s="30">
        <f t="shared" si="298"/>
        <v>54</v>
      </c>
      <c r="AC184" s="1" t="s">
        <v>239</v>
      </c>
      <c r="AD184" s="1">
        <f t="shared" si="291"/>
        <v>52535</v>
      </c>
      <c r="AE184" s="1">
        <f t="shared" si="273"/>
        <v>4020</v>
      </c>
      <c r="AF184" s="1">
        <f t="shared" si="292"/>
        <v>2513</v>
      </c>
      <c r="AG184" s="1">
        <f t="shared" si="293"/>
        <v>1033</v>
      </c>
      <c r="AH184" s="1">
        <f t="shared" si="274"/>
        <v>79</v>
      </c>
      <c r="AI184" s="1">
        <f t="shared" si="294"/>
        <v>50</v>
      </c>
      <c r="AJ184" s="9">
        <v>29</v>
      </c>
    </row>
    <row r="185" spans="15:36" x14ac:dyDescent="0.25">
      <c r="O185" s="1" t="s">
        <v>386</v>
      </c>
      <c r="P185" s="6">
        <f t="shared" si="282"/>
        <v>50301</v>
      </c>
      <c r="Q185" s="7">
        <f>ROUNDUP(Q180*$C$61,0)</f>
        <v>5181</v>
      </c>
      <c r="R185" s="8">
        <f t="shared" si="283"/>
        <v>2516</v>
      </c>
      <c r="S185" s="6">
        <f t="shared" si="284"/>
        <v>962</v>
      </c>
      <c r="T185" s="7">
        <f>ROUNDUP(T180*$C$61,0)</f>
        <v>99</v>
      </c>
      <c r="U185" s="8">
        <f t="shared" si="285"/>
        <v>49</v>
      </c>
      <c r="V185" s="30" t="s">
        <v>386</v>
      </c>
      <c r="W185" s="31">
        <f t="shared" si="295"/>
        <v>62884</v>
      </c>
      <c r="X185" s="32">
        <f t="shared" si="275"/>
        <v>3773</v>
      </c>
      <c r="Y185" s="33">
        <f t="shared" si="296"/>
        <v>3019</v>
      </c>
      <c r="Z185" s="31">
        <f t="shared" si="297"/>
        <v>1217</v>
      </c>
      <c r="AA185" s="32">
        <f t="shared" si="276"/>
        <v>73</v>
      </c>
      <c r="AB185" s="33">
        <f t="shared" si="298"/>
        <v>59</v>
      </c>
      <c r="AC185" s="1" t="s">
        <v>386</v>
      </c>
      <c r="AD185" s="6">
        <f t="shared" si="291"/>
        <v>57853</v>
      </c>
      <c r="AE185" s="7">
        <f t="shared" si="273"/>
        <v>4427</v>
      </c>
      <c r="AF185" s="8">
        <f t="shared" si="292"/>
        <v>2767</v>
      </c>
      <c r="AG185" s="6">
        <f t="shared" si="293"/>
        <v>1111</v>
      </c>
      <c r="AH185" s="7">
        <f t="shared" si="274"/>
        <v>85</v>
      </c>
      <c r="AI185" s="8">
        <f t="shared" si="294"/>
        <v>54</v>
      </c>
      <c r="AJ185" s="9">
        <v>30</v>
      </c>
    </row>
    <row r="186" spans="15:36" x14ac:dyDescent="0.25">
      <c r="O186" s="1" t="s">
        <v>241</v>
      </c>
      <c r="P186" s="1">
        <f t="shared" si="282"/>
        <v>52573</v>
      </c>
      <c r="Q186" s="1">
        <f>ROUNDUP((Q190-Q185)*0.6/4+Q185,0)</f>
        <v>5415</v>
      </c>
      <c r="R186" s="1">
        <f t="shared" ref="R186:R205" si="301">ROUNDUP(Q186*$C$2/$B$2,0)</f>
        <v>2629</v>
      </c>
      <c r="S186" s="1">
        <f t="shared" ref="S186:S205" si="302">ROUNDUP(T186*$D$2/$B$2,0)</f>
        <v>1010</v>
      </c>
      <c r="T186" s="1">
        <f>ROUNDUP((T190-T185)*0.6/4+T185,0)</f>
        <v>104</v>
      </c>
      <c r="U186" s="1">
        <f t="shared" si="285"/>
        <v>51</v>
      </c>
      <c r="V186" s="30" t="s">
        <v>241</v>
      </c>
      <c r="W186" s="30">
        <f t="shared" si="295"/>
        <v>65717</v>
      </c>
      <c r="X186" s="1">
        <f>ROUNDUP((X190-X185)*0.6/4+X185,0)</f>
        <v>3943</v>
      </c>
      <c r="Y186" s="30">
        <f t="shared" si="296"/>
        <v>3155</v>
      </c>
      <c r="Z186" s="30">
        <f t="shared" si="297"/>
        <v>1267</v>
      </c>
      <c r="AA186" s="30">
        <f t="shared" ref="AA186:AA189" si="303">ROUNDUP(T186/$B$2*$B$3,0)</f>
        <v>76</v>
      </c>
      <c r="AB186" s="30">
        <f t="shared" si="298"/>
        <v>61</v>
      </c>
      <c r="AC186" s="1" t="s">
        <v>241</v>
      </c>
      <c r="AD186" s="1">
        <f t="shared" ref="AD186:AD205" si="304">ROUNDUP(AE186*$D$4/$B$4,0)</f>
        <v>60467</v>
      </c>
      <c r="AE186" s="1">
        <f t="shared" ref="AE186:AE205" si="305">ROUNDUP(Q186/$B$2*$B$4,0)</f>
        <v>4627</v>
      </c>
      <c r="AF186" s="1">
        <f t="shared" ref="AF186:AF205" si="306">ROUNDUP(AE186*$C$4/$B$4,0)</f>
        <v>2892</v>
      </c>
      <c r="AG186" s="1">
        <f t="shared" ref="AG186:AG205" si="307">ROUNDUP(AH186*$D$4/$B$4,0)</f>
        <v>1164</v>
      </c>
      <c r="AH186" s="1">
        <f t="shared" ref="AH186:AH205" si="308">ROUNDUP(T186/$B$2*$B$4,0)</f>
        <v>89</v>
      </c>
      <c r="AI186" s="1">
        <f t="shared" ref="AI186:AI205" si="309">ROUNDUP(AH186*$C$4/$B$4,0)</f>
        <v>56</v>
      </c>
      <c r="AJ186" s="9">
        <v>31</v>
      </c>
    </row>
    <row r="187" spans="15:36" x14ac:dyDescent="0.25">
      <c r="O187" s="1" t="s">
        <v>242</v>
      </c>
      <c r="P187" s="1">
        <f t="shared" si="282"/>
        <v>54845</v>
      </c>
      <c r="Q187" s="1">
        <f>ROUNDUP((Q190-Q185)*0.6/4+Q186,0)</f>
        <v>5649</v>
      </c>
      <c r="R187" s="1">
        <f t="shared" si="301"/>
        <v>2743</v>
      </c>
      <c r="S187" s="1">
        <f t="shared" si="302"/>
        <v>1059</v>
      </c>
      <c r="T187" s="1">
        <f>ROUNDUP((T190-T185)*0.6/4+T186,0)</f>
        <v>109</v>
      </c>
      <c r="U187" s="1">
        <f t="shared" si="285"/>
        <v>53</v>
      </c>
      <c r="V187" s="30" t="s">
        <v>242</v>
      </c>
      <c r="W187" s="30">
        <f t="shared" si="295"/>
        <v>68550</v>
      </c>
      <c r="X187" s="1">
        <f>ROUNDUP((X190-X185)*0.6/4+X186,0)</f>
        <v>4113</v>
      </c>
      <c r="Y187" s="30">
        <f t="shared" si="296"/>
        <v>3291</v>
      </c>
      <c r="Z187" s="30">
        <f t="shared" si="297"/>
        <v>1334</v>
      </c>
      <c r="AA187" s="30">
        <f t="shared" si="303"/>
        <v>80</v>
      </c>
      <c r="AB187" s="30">
        <f t="shared" si="298"/>
        <v>64</v>
      </c>
      <c r="AC187" s="1" t="s">
        <v>242</v>
      </c>
      <c r="AD187" s="1">
        <f t="shared" si="304"/>
        <v>63081</v>
      </c>
      <c r="AE187" s="1">
        <f t="shared" si="305"/>
        <v>4827</v>
      </c>
      <c r="AF187" s="1">
        <f t="shared" si="306"/>
        <v>3017</v>
      </c>
      <c r="AG187" s="1">
        <f t="shared" si="307"/>
        <v>1229</v>
      </c>
      <c r="AH187" s="1">
        <f t="shared" si="308"/>
        <v>94</v>
      </c>
      <c r="AI187" s="1">
        <f t="shared" si="309"/>
        <v>59</v>
      </c>
      <c r="AJ187" s="9">
        <v>32</v>
      </c>
    </row>
    <row r="188" spans="15:36" x14ac:dyDescent="0.25">
      <c r="O188" s="1" t="s">
        <v>243</v>
      </c>
      <c r="P188" s="1">
        <f t="shared" si="282"/>
        <v>57117</v>
      </c>
      <c r="Q188" s="1">
        <f>ROUNDUP((Q190-Q185)*0.6/4+Q187,0)</f>
        <v>5883</v>
      </c>
      <c r="R188" s="1">
        <f t="shared" si="301"/>
        <v>2856</v>
      </c>
      <c r="S188" s="1">
        <f t="shared" si="302"/>
        <v>1107</v>
      </c>
      <c r="T188" s="1">
        <f>ROUNDUP((T190-T185)*0.6/4+T187,0)</f>
        <v>114</v>
      </c>
      <c r="U188" s="1">
        <f t="shared" si="285"/>
        <v>56</v>
      </c>
      <c r="V188" s="30" t="s">
        <v>243</v>
      </c>
      <c r="W188" s="30">
        <f t="shared" si="295"/>
        <v>71384</v>
      </c>
      <c r="X188" s="1">
        <f>ROUNDUP((X190-X185)*0.6/4+X187,0)</f>
        <v>4283</v>
      </c>
      <c r="Y188" s="30">
        <f t="shared" si="296"/>
        <v>3427</v>
      </c>
      <c r="Z188" s="30">
        <f t="shared" si="297"/>
        <v>1400</v>
      </c>
      <c r="AA188" s="30">
        <f t="shared" si="303"/>
        <v>84</v>
      </c>
      <c r="AB188" s="30">
        <f t="shared" si="298"/>
        <v>68</v>
      </c>
      <c r="AC188" s="1" t="s">
        <v>243</v>
      </c>
      <c r="AD188" s="1">
        <f t="shared" si="304"/>
        <v>65694</v>
      </c>
      <c r="AE188" s="1">
        <f t="shared" si="305"/>
        <v>5027</v>
      </c>
      <c r="AF188" s="1">
        <f t="shared" si="306"/>
        <v>3142</v>
      </c>
      <c r="AG188" s="1">
        <f t="shared" si="307"/>
        <v>1281</v>
      </c>
      <c r="AH188" s="1">
        <f t="shared" si="308"/>
        <v>98</v>
      </c>
      <c r="AI188" s="1">
        <f t="shared" si="309"/>
        <v>62</v>
      </c>
      <c r="AJ188" s="9">
        <v>33</v>
      </c>
    </row>
    <row r="189" spans="15:36" x14ac:dyDescent="0.25">
      <c r="O189" s="1" t="s">
        <v>244</v>
      </c>
      <c r="P189" s="1">
        <f t="shared" si="282"/>
        <v>59389</v>
      </c>
      <c r="Q189" s="1">
        <f>ROUNDUP((Q190-Q185)*0.6/4+Q188,0)</f>
        <v>6117</v>
      </c>
      <c r="R189" s="1">
        <f t="shared" si="301"/>
        <v>2970</v>
      </c>
      <c r="S189" s="1">
        <f t="shared" si="302"/>
        <v>1156</v>
      </c>
      <c r="T189" s="1">
        <f>ROUNDUP((T190-T185)*0.6/4+T188,0)</f>
        <v>119</v>
      </c>
      <c r="U189" s="1">
        <f t="shared" si="285"/>
        <v>58</v>
      </c>
      <c r="V189" s="30" t="s">
        <v>244</v>
      </c>
      <c r="W189" s="30">
        <f t="shared" si="295"/>
        <v>74217</v>
      </c>
      <c r="X189" s="1">
        <f>ROUNDUP((X190-X185)*0.6/4+X188,0)</f>
        <v>4453</v>
      </c>
      <c r="Y189" s="30">
        <f t="shared" si="296"/>
        <v>3563</v>
      </c>
      <c r="Z189" s="30">
        <f t="shared" si="297"/>
        <v>1450</v>
      </c>
      <c r="AA189" s="30">
        <f t="shared" si="303"/>
        <v>87</v>
      </c>
      <c r="AB189" s="30">
        <f t="shared" si="298"/>
        <v>70</v>
      </c>
      <c r="AC189" s="1" t="s">
        <v>244</v>
      </c>
      <c r="AD189" s="1">
        <f t="shared" si="304"/>
        <v>68308</v>
      </c>
      <c r="AE189" s="1">
        <f t="shared" si="305"/>
        <v>5227</v>
      </c>
      <c r="AF189" s="1">
        <f t="shared" si="306"/>
        <v>3267</v>
      </c>
      <c r="AG189" s="1">
        <f t="shared" si="307"/>
        <v>1333</v>
      </c>
      <c r="AH189" s="1">
        <f t="shared" si="308"/>
        <v>102</v>
      </c>
      <c r="AI189" s="1">
        <f t="shared" si="309"/>
        <v>64</v>
      </c>
      <c r="AJ189" s="9">
        <v>34</v>
      </c>
    </row>
    <row r="190" spans="15:36" x14ac:dyDescent="0.25">
      <c r="O190" s="1" t="s">
        <v>245</v>
      </c>
      <c r="P190" s="6">
        <f t="shared" si="282"/>
        <v>65399</v>
      </c>
      <c r="Q190" s="7">
        <f>ROUNDUP(Q185*$C$62,0)</f>
        <v>6736</v>
      </c>
      <c r="R190" s="8">
        <f t="shared" si="301"/>
        <v>3270</v>
      </c>
      <c r="S190" s="6">
        <f t="shared" si="302"/>
        <v>1253</v>
      </c>
      <c r="T190" s="7">
        <f>ROUNDUP(T185*$C$62,0)</f>
        <v>129</v>
      </c>
      <c r="U190" s="8">
        <f t="shared" si="285"/>
        <v>63</v>
      </c>
      <c r="V190" s="30" t="s">
        <v>245</v>
      </c>
      <c r="W190" s="31">
        <f t="shared" ref="W190:W205" si="310">ROUNDUP(X190*$D$3/$B$3,0)</f>
        <v>81750</v>
      </c>
      <c r="X190" s="32">
        <f t="shared" ref="X190:X205" si="311">ROUNDUP(Q190/$B$2*$B$3,0)</f>
        <v>4905</v>
      </c>
      <c r="Y190" s="33">
        <f t="shared" ref="Y190:Y205" si="312">ROUNDUP(X190*$C$3/$B$3,0)</f>
        <v>3924</v>
      </c>
      <c r="Z190" s="31">
        <f t="shared" ref="Z190:Z205" si="313">ROUNDUP(AA190*$D$3/$B$3,0)</f>
        <v>1567</v>
      </c>
      <c r="AA190" s="32">
        <f t="shared" ref="AA190:AA205" si="314">ROUNDUP(T190/$B$2*$B$3,0)</f>
        <v>94</v>
      </c>
      <c r="AB190" s="33">
        <f t="shared" ref="AB190:AB205" si="315">ROUNDUP(AA190*$C$3/$B$3,0)</f>
        <v>76</v>
      </c>
      <c r="AC190" s="1" t="s">
        <v>245</v>
      </c>
      <c r="AD190" s="6">
        <f t="shared" si="304"/>
        <v>75221</v>
      </c>
      <c r="AE190" s="7">
        <f t="shared" si="305"/>
        <v>5756</v>
      </c>
      <c r="AF190" s="8">
        <f t="shared" si="306"/>
        <v>3598</v>
      </c>
      <c r="AG190" s="6">
        <f t="shared" si="307"/>
        <v>1451</v>
      </c>
      <c r="AH190" s="7">
        <f t="shared" si="308"/>
        <v>111</v>
      </c>
      <c r="AI190" s="8">
        <f t="shared" si="309"/>
        <v>70</v>
      </c>
      <c r="AJ190" s="9">
        <v>35</v>
      </c>
    </row>
    <row r="191" spans="15:36" x14ac:dyDescent="0.25">
      <c r="O191" s="1" t="s">
        <v>246</v>
      </c>
      <c r="P191" s="1">
        <f t="shared" si="282"/>
        <v>68350</v>
      </c>
      <c r="Q191" s="1">
        <f>ROUNDUP((Q195-Q190)*0.6/4+Q190,0)</f>
        <v>7040</v>
      </c>
      <c r="R191" s="1">
        <f t="shared" si="301"/>
        <v>3418</v>
      </c>
      <c r="S191" s="1">
        <f t="shared" si="302"/>
        <v>1311</v>
      </c>
      <c r="T191" s="1">
        <f>ROUNDUP((T195-T190)*0.6/4+T190,0)</f>
        <v>135</v>
      </c>
      <c r="U191" s="1">
        <f t="shared" si="285"/>
        <v>66</v>
      </c>
      <c r="V191" s="30" t="s">
        <v>246</v>
      </c>
      <c r="W191" s="30">
        <f t="shared" si="310"/>
        <v>85434</v>
      </c>
      <c r="X191" s="1">
        <f>ROUNDUP((X195-X190)*0.6/4+X190,0)</f>
        <v>5126</v>
      </c>
      <c r="Y191" s="30">
        <f t="shared" si="312"/>
        <v>4101</v>
      </c>
      <c r="Z191" s="30">
        <f t="shared" si="313"/>
        <v>1650</v>
      </c>
      <c r="AA191" s="30">
        <f t="shared" si="314"/>
        <v>99</v>
      </c>
      <c r="AB191" s="30">
        <f t="shared" si="315"/>
        <v>80</v>
      </c>
      <c r="AC191" s="1" t="s">
        <v>246</v>
      </c>
      <c r="AD191" s="1">
        <f t="shared" si="304"/>
        <v>78606</v>
      </c>
      <c r="AE191" s="1">
        <f t="shared" si="305"/>
        <v>6015</v>
      </c>
      <c r="AF191" s="1">
        <f t="shared" si="306"/>
        <v>3760</v>
      </c>
      <c r="AG191" s="1">
        <f t="shared" si="307"/>
        <v>1516</v>
      </c>
      <c r="AH191" s="1">
        <f t="shared" si="308"/>
        <v>116</v>
      </c>
      <c r="AI191" s="1">
        <f t="shared" si="309"/>
        <v>73</v>
      </c>
      <c r="AJ191" s="9">
        <v>36</v>
      </c>
    </row>
    <row r="192" spans="15:36" x14ac:dyDescent="0.25">
      <c r="O192" s="1" t="s">
        <v>247</v>
      </c>
      <c r="P192" s="1">
        <f t="shared" si="282"/>
        <v>71301</v>
      </c>
      <c r="Q192" s="1">
        <f>ROUNDUP((Q195-Q190)*0.6/4+Q191,0)</f>
        <v>7344</v>
      </c>
      <c r="R192" s="1">
        <f t="shared" si="301"/>
        <v>3566</v>
      </c>
      <c r="S192" s="1">
        <f t="shared" si="302"/>
        <v>1369</v>
      </c>
      <c r="T192" s="1">
        <f>ROUNDUP((T195-T190)*0.6/4+T191,0)</f>
        <v>141</v>
      </c>
      <c r="U192" s="1">
        <f t="shared" si="285"/>
        <v>69</v>
      </c>
      <c r="V192" s="30" t="s">
        <v>247</v>
      </c>
      <c r="W192" s="30">
        <f t="shared" si="310"/>
        <v>89117</v>
      </c>
      <c r="X192" s="1">
        <f>ROUNDUP((X195-X190)*0.6/4+X191,0)</f>
        <v>5347</v>
      </c>
      <c r="Y192" s="30">
        <f t="shared" si="312"/>
        <v>4278</v>
      </c>
      <c r="Z192" s="30">
        <f t="shared" si="313"/>
        <v>1717</v>
      </c>
      <c r="AA192" s="30">
        <f t="shared" si="314"/>
        <v>103</v>
      </c>
      <c r="AB192" s="30">
        <f t="shared" si="315"/>
        <v>83</v>
      </c>
      <c r="AC192" s="1" t="s">
        <v>247</v>
      </c>
      <c r="AD192" s="1">
        <f t="shared" si="304"/>
        <v>82003</v>
      </c>
      <c r="AE192" s="1">
        <f t="shared" si="305"/>
        <v>6275</v>
      </c>
      <c r="AF192" s="1">
        <f t="shared" si="306"/>
        <v>3922</v>
      </c>
      <c r="AG192" s="1">
        <f t="shared" si="307"/>
        <v>1582</v>
      </c>
      <c r="AH192" s="1">
        <f t="shared" si="308"/>
        <v>121</v>
      </c>
      <c r="AI192" s="1">
        <f t="shared" si="309"/>
        <v>76</v>
      </c>
      <c r="AJ192" s="9">
        <v>37</v>
      </c>
    </row>
    <row r="193" spans="15:36" x14ac:dyDescent="0.25">
      <c r="O193" s="1" t="s">
        <v>248</v>
      </c>
      <c r="P193" s="1">
        <f t="shared" si="282"/>
        <v>74253</v>
      </c>
      <c r="Q193" s="1">
        <f>ROUNDUP((Q195-Q190)*0.6/4+Q192,0)</f>
        <v>7648</v>
      </c>
      <c r="R193" s="1">
        <f t="shared" si="301"/>
        <v>3713</v>
      </c>
      <c r="S193" s="1">
        <f t="shared" si="302"/>
        <v>1428</v>
      </c>
      <c r="T193" s="1">
        <f>ROUNDUP((T195-T190)*0.6/4+T192,0)</f>
        <v>147</v>
      </c>
      <c r="U193" s="1">
        <f t="shared" si="285"/>
        <v>72</v>
      </c>
      <c r="V193" s="30" t="s">
        <v>248</v>
      </c>
      <c r="W193" s="30">
        <f t="shared" si="310"/>
        <v>92800</v>
      </c>
      <c r="X193" s="1">
        <f>ROUNDUP((X195-X190)*0.6/4+X192,0)</f>
        <v>5568</v>
      </c>
      <c r="Y193" s="30">
        <f t="shared" si="312"/>
        <v>4455</v>
      </c>
      <c r="Z193" s="30">
        <f t="shared" si="313"/>
        <v>1800</v>
      </c>
      <c r="AA193" s="30">
        <f t="shared" si="314"/>
        <v>108</v>
      </c>
      <c r="AB193" s="30">
        <f t="shared" si="315"/>
        <v>87</v>
      </c>
      <c r="AC193" s="1" t="s">
        <v>248</v>
      </c>
      <c r="AD193" s="1">
        <f t="shared" si="304"/>
        <v>85401</v>
      </c>
      <c r="AE193" s="1">
        <f t="shared" si="305"/>
        <v>6535</v>
      </c>
      <c r="AF193" s="1">
        <f t="shared" si="306"/>
        <v>4085</v>
      </c>
      <c r="AG193" s="1">
        <f t="shared" si="307"/>
        <v>1647</v>
      </c>
      <c r="AH193" s="1">
        <f t="shared" si="308"/>
        <v>126</v>
      </c>
      <c r="AI193" s="1">
        <f t="shared" si="309"/>
        <v>79</v>
      </c>
      <c r="AJ193" s="9">
        <v>38</v>
      </c>
    </row>
    <row r="194" spans="15:36" x14ac:dyDescent="0.25">
      <c r="O194" s="1" t="s">
        <v>249</v>
      </c>
      <c r="P194" s="1">
        <f t="shared" si="282"/>
        <v>77204</v>
      </c>
      <c r="Q194" s="1">
        <f>ROUNDUP((Q195-Q190)*0.6/4+Q193,0)</f>
        <v>7952</v>
      </c>
      <c r="R194" s="1">
        <f t="shared" si="301"/>
        <v>3861</v>
      </c>
      <c r="S194" s="1">
        <f t="shared" si="302"/>
        <v>1486</v>
      </c>
      <c r="T194" s="1">
        <f>ROUNDUP((T195-T190)*0.6/4+T193,0)</f>
        <v>153</v>
      </c>
      <c r="U194" s="1">
        <f t="shared" si="285"/>
        <v>75</v>
      </c>
      <c r="V194" s="30" t="s">
        <v>249</v>
      </c>
      <c r="W194" s="30">
        <f t="shared" si="310"/>
        <v>96484</v>
      </c>
      <c r="X194" s="1">
        <f>ROUNDUP((X195-X190)*0.6/4+X193,0)</f>
        <v>5789</v>
      </c>
      <c r="Y194" s="30">
        <f t="shared" si="312"/>
        <v>4632</v>
      </c>
      <c r="Z194" s="30">
        <f t="shared" si="313"/>
        <v>1867</v>
      </c>
      <c r="AA194" s="30">
        <f t="shared" si="314"/>
        <v>112</v>
      </c>
      <c r="AB194" s="30">
        <f t="shared" si="315"/>
        <v>90</v>
      </c>
      <c r="AC194" s="1" t="s">
        <v>249</v>
      </c>
      <c r="AD194" s="1">
        <f t="shared" si="304"/>
        <v>88786</v>
      </c>
      <c r="AE194" s="1">
        <f t="shared" si="305"/>
        <v>6794</v>
      </c>
      <c r="AF194" s="1">
        <f t="shared" si="306"/>
        <v>4247</v>
      </c>
      <c r="AG194" s="1">
        <f t="shared" si="307"/>
        <v>1712</v>
      </c>
      <c r="AH194" s="1">
        <f t="shared" si="308"/>
        <v>131</v>
      </c>
      <c r="AI194" s="1">
        <f t="shared" si="309"/>
        <v>82</v>
      </c>
      <c r="AJ194" s="9">
        <v>39</v>
      </c>
    </row>
    <row r="195" spans="15:36" x14ac:dyDescent="0.25">
      <c r="O195" s="1" t="s">
        <v>250</v>
      </c>
      <c r="P195" s="6">
        <f t="shared" si="282"/>
        <v>85020</v>
      </c>
      <c r="Q195" s="7">
        <f>ROUNDUP(Q190*$C$63,0)</f>
        <v>8757</v>
      </c>
      <c r="R195" s="8">
        <f t="shared" si="301"/>
        <v>4251</v>
      </c>
      <c r="S195" s="6">
        <f t="shared" si="302"/>
        <v>1632</v>
      </c>
      <c r="T195" s="7">
        <f>ROUNDUP(T190*$C$63,0)</f>
        <v>168</v>
      </c>
      <c r="U195" s="8">
        <f t="shared" si="285"/>
        <v>82</v>
      </c>
      <c r="V195" s="30" t="s">
        <v>250</v>
      </c>
      <c r="W195" s="31">
        <f t="shared" si="310"/>
        <v>106284</v>
      </c>
      <c r="X195" s="32">
        <f t="shared" si="311"/>
        <v>6377</v>
      </c>
      <c r="Y195" s="33">
        <f t="shared" si="312"/>
        <v>5102</v>
      </c>
      <c r="Z195" s="31">
        <f t="shared" si="313"/>
        <v>2050</v>
      </c>
      <c r="AA195" s="32">
        <f t="shared" si="314"/>
        <v>123</v>
      </c>
      <c r="AB195" s="33">
        <f t="shared" si="315"/>
        <v>99</v>
      </c>
      <c r="AC195" s="1" t="s">
        <v>250</v>
      </c>
      <c r="AD195" s="6">
        <f t="shared" si="304"/>
        <v>97777</v>
      </c>
      <c r="AE195" s="7">
        <f t="shared" si="305"/>
        <v>7482</v>
      </c>
      <c r="AF195" s="8">
        <f t="shared" si="306"/>
        <v>4677</v>
      </c>
      <c r="AG195" s="6">
        <f t="shared" si="307"/>
        <v>1882</v>
      </c>
      <c r="AH195" s="7">
        <f t="shared" si="308"/>
        <v>144</v>
      </c>
      <c r="AI195" s="8">
        <f t="shared" si="309"/>
        <v>90</v>
      </c>
      <c r="AJ195" s="9">
        <v>40</v>
      </c>
    </row>
    <row r="196" spans="15:36" x14ac:dyDescent="0.25">
      <c r="O196" s="1" t="s">
        <v>251</v>
      </c>
      <c r="P196" s="1">
        <f t="shared" si="282"/>
        <v>88855</v>
      </c>
      <c r="Q196" s="1">
        <f>ROUNDUP((Q200-Q195)*0.6/4+Q195,0)</f>
        <v>9152</v>
      </c>
      <c r="R196" s="1">
        <f t="shared" si="301"/>
        <v>4443</v>
      </c>
      <c r="S196" s="1">
        <f t="shared" si="302"/>
        <v>1709</v>
      </c>
      <c r="T196" s="1">
        <f>ROUNDUP((T200-T195)*0.6/4+T195,0)</f>
        <v>176</v>
      </c>
      <c r="U196" s="1">
        <f t="shared" si="285"/>
        <v>86</v>
      </c>
      <c r="V196" s="30" t="s">
        <v>251</v>
      </c>
      <c r="W196" s="30">
        <f t="shared" si="310"/>
        <v>111084</v>
      </c>
      <c r="X196" s="1">
        <f>ROUNDUP((X200-X195)*0.6/4+X195,0)</f>
        <v>6665</v>
      </c>
      <c r="Y196" s="30">
        <f t="shared" si="312"/>
        <v>5332</v>
      </c>
      <c r="Z196" s="30">
        <f t="shared" si="313"/>
        <v>2150</v>
      </c>
      <c r="AA196" s="30">
        <f t="shared" si="314"/>
        <v>129</v>
      </c>
      <c r="AB196" s="30">
        <f t="shared" si="315"/>
        <v>104</v>
      </c>
      <c r="AC196" s="1" t="s">
        <v>251</v>
      </c>
      <c r="AD196" s="1">
        <f t="shared" si="304"/>
        <v>102194</v>
      </c>
      <c r="AE196" s="1">
        <f t="shared" si="305"/>
        <v>7820</v>
      </c>
      <c r="AF196" s="1">
        <f t="shared" si="306"/>
        <v>4888</v>
      </c>
      <c r="AG196" s="1">
        <f t="shared" si="307"/>
        <v>1974</v>
      </c>
      <c r="AH196" s="1">
        <f t="shared" si="308"/>
        <v>151</v>
      </c>
      <c r="AI196" s="1">
        <f t="shared" si="309"/>
        <v>95</v>
      </c>
      <c r="AJ196" s="9">
        <v>41</v>
      </c>
    </row>
    <row r="197" spans="15:36" x14ac:dyDescent="0.25">
      <c r="O197" s="1" t="s">
        <v>252</v>
      </c>
      <c r="P197" s="1">
        <f t="shared" si="282"/>
        <v>92690</v>
      </c>
      <c r="Q197" s="1">
        <f>ROUNDUP((Q200-Q195)*0.6/4+Q196,0)</f>
        <v>9547</v>
      </c>
      <c r="R197" s="1">
        <f t="shared" si="301"/>
        <v>4635</v>
      </c>
      <c r="S197" s="1">
        <f t="shared" si="302"/>
        <v>1787</v>
      </c>
      <c r="T197" s="1">
        <f>ROUNDUP((T200-T195)*0.6/4+T196,0)</f>
        <v>184</v>
      </c>
      <c r="U197" s="1">
        <f t="shared" si="285"/>
        <v>90</v>
      </c>
      <c r="V197" s="30" t="s">
        <v>252</v>
      </c>
      <c r="W197" s="30">
        <f t="shared" si="310"/>
        <v>115884</v>
      </c>
      <c r="X197" s="1">
        <f>ROUNDUP((X200-X195)*0.6/4+X196,0)</f>
        <v>6953</v>
      </c>
      <c r="Y197" s="30">
        <f t="shared" si="312"/>
        <v>5563</v>
      </c>
      <c r="Z197" s="30">
        <f t="shared" si="313"/>
        <v>2234</v>
      </c>
      <c r="AA197" s="30">
        <f t="shared" si="314"/>
        <v>134</v>
      </c>
      <c r="AB197" s="30">
        <f t="shared" si="315"/>
        <v>108</v>
      </c>
      <c r="AC197" s="1" t="s">
        <v>252</v>
      </c>
      <c r="AD197" s="1">
        <f t="shared" si="304"/>
        <v>106598</v>
      </c>
      <c r="AE197" s="1">
        <f t="shared" si="305"/>
        <v>8157</v>
      </c>
      <c r="AF197" s="1">
        <f t="shared" si="306"/>
        <v>5099</v>
      </c>
      <c r="AG197" s="1">
        <f t="shared" si="307"/>
        <v>2065</v>
      </c>
      <c r="AH197" s="1">
        <f t="shared" si="308"/>
        <v>158</v>
      </c>
      <c r="AI197" s="1">
        <f t="shared" si="309"/>
        <v>99</v>
      </c>
      <c r="AJ197" s="9">
        <v>42</v>
      </c>
    </row>
    <row r="198" spans="15:36" x14ac:dyDescent="0.25">
      <c r="O198" s="1" t="s">
        <v>253</v>
      </c>
      <c r="P198" s="1">
        <f t="shared" si="282"/>
        <v>96525</v>
      </c>
      <c r="Q198" s="1">
        <f>ROUNDUP((Q200-Q195)*0.6/4+Q197,0)</f>
        <v>9942</v>
      </c>
      <c r="R198" s="1">
        <f t="shared" si="301"/>
        <v>4827</v>
      </c>
      <c r="S198" s="1">
        <f t="shared" si="302"/>
        <v>1865</v>
      </c>
      <c r="T198" s="1">
        <f>ROUNDUP((T200-T195)*0.6/4+T197,0)</f>
        <v>192</v>
      </c>
      <c r="U198" s="1">
        <f t="shared" si="285"/>
        <v>94</v>
      </c>
      <c r="V198" s="30" t="s">
        <v>253</v>
      </c>
      <c r="W198" s="30">
        <f t="shared" si="310"/>
        <v>120684</v>
      </c>
      <c r="X198" s="1">
        <f>ROUNDUP((X200-X195)*0.6/4+X197,0)</f>
        <v>7241</v>
      </c>
      <c r="Y198" s="30">
        <f t="shared" si="312"/>
        <v>5793</v>
      </c>
      <c r="Z198" s="30">
        <f t="shared" si="313"/>
        <v>2334</v>
      </c>
      <c r="AA198" s="30">
        <f t="shared" si="314"/>
        <v>140</v>
      </c>
      <c r="AB198" s="30">
        <f t="shared" si="315"/>
        <v>112</v>
      </c>
      <c r="AC198" s="1" t="s">
        <v>253</v>
      </c>
      <c r="AD198" s="1">
        <f t="shared" si="304"/>
        <v>111015</v>
      </c>
      <c r="AE198" s="1">
        <f t="shared" si="305"/>
        <v>8495</v>
      </c>
      <c r="AF198" s="1">
        <f t="shared" si="306"/>
        <v>5310</v>
      </c>
      <c r="AG198" s="1">
        <f t="shared" si="307"/>
        <v>2157</v>
      </c>
      <c r="AH198" s="1">
        <f t="shared" si="308"/>
        <v>165</v>
      </c>
      <c r="AI198" s="1">
        <f t="shared" si="309"/>
        <v>104</v>
      </c>
      <c r="AJ198" s="9">
        <v>43</v>
      </c>
    </row>
    <row r="199" spans="15:36" x14ac:dyDescent="0.25">
      <c r="O199" s="1" t="s">
        <v>254</v>
      </c>
      <c r="P199" s="1">
        <f t="shared" si="282"/>
        <v>100360</v>
      </c>
      <c r="Q199" s="1">
        <f>ROUNDUP((Q200-Q195)*0.6/4+Q198,0)</f>
        <v>10337</v>
      </c>
      <c r="R199" s="1">
        <f t="shared" si="301"/>
        <v>5018</v>
      </c>
      <c r="S199" s="1">
        <f t="shared" si="302"/>
        <v>1942</v>
      </c>
      <c r="T199" s="1">
        <f>ROUNDUP((T200-T195)*0.6/4+T198,0)</f>
        <v>200</v>
      </c>
      <c r="U199" s="1">
        <f t="shared" si="285"/>
        <v>98</v>
      </c>
      <c r="V199" s="30" t="s">
        <v>254</v>
      </c>
      <c r="W199" s="30">
        <f t="shared" si="310"/>
        <v>125484</v>
      </c>
      <c r="X199" s="1">
        <f>ROUNDUP((X200-X195)*0.6/4+X198,0)</f>
        <v>7529</v>
      </c>
      <c r="Y199" s="30">
        <f t="shared" si="312"/>
        <v>6024</v>
      </c>
      <c r="Z199" s="30">
        <f t="shared" si="313"/>
        <v>2434</v>
      </c>
      <c r="AA199" s="30">
        <f t="shared" si="314"/>
        <v>146</v>
      </c>
      <c r="AB199" s="30">
        <f t="shared" si="315"/>
        <v>117</v>
      </c>
      <c r="AC199" s="1" t="s">
        <v>254</v>
      </c>
      <c r="AD199" s="1">
        <f t="shared" si="304"/>
        <v>115419</v>
      </c>
      <c r="AE199" s="1">
        <f t="shared" si="305"/>
        <v>8832</v>
      </c>
      <c r="AF199" s="1">
        <f t="shared" si="306"/>
        <v>5520</v>
      </c>
      <c r="AG199" s="1">
        <f t="shared" si="307"/>
        <v>2235</v>
      </c>
      <c r="AH199" s="1">
        <f t="shared" si="308"/>
        <v>171</v>
      </c>
      <c r="AI199" s="1">
        <f t="shared" si="309"/>
        <v>107</v>
      </c>
      <c r="AJ199" s="9">
        <v>44</v>
      </c>
    </row>
    <row r="200" spans="15:36" x14ac:dyDescent="0.25">
      <c r="O200" s="1" t="s">
        <v>255</v>
      </c>
      <c r="P200" s="6">
        <f t="shared" si="282"/>
        <v>110534</v>
      </c>
      <c r="Q200" s="7">
        <f>ROUNDUP(Q195*$C$64,0)</f>
        <v>11385</v>
      </c>
      <c r="R200" s="8">
        <f t="shared" si="301"/>
        <v>5527</v>
      </c>
      <c r="S200" s="6">
        <f t="shared" si="302"/>
        <v>2127</v>
      </c>
      <c r="T200" s="7">
        <f>ROUNDUP(T195*$C$64,0)</f>
        <v>219</v>
      </c>
      <c r="U200" s="8">
        <f t="shared" si="285"/>
        <v>107</v>
      </c>
      <c r="V200" s="30" t="s">
        <v>255</v>
      </c>
      <c r="W200" s="31">
        <f t="shared" si="310"/>
        <v>138184</v>
      </c>
      <c r="X200" s="32">
        <f t="shared" si="311"/>
        <v>8291</v>
      </c>
      <c r="Y200" s="33">
        <f t="shared" si="312"/>
        <v>6633</v>
      </c>
      <c r="Z200" s="31">
        <f t="shared" si="313"/>
        <v>2667</v>
      </c>
      <c r="AA200" s="32">
        <f t="shared" si="314"/>
        <v>160</v>
      </c>
      <c r="AB200" s="33">
        <f t="shared" si="315"/>
        <v>128</v>
      </c>
      <c r="AC200" s="1" t="s">
        <v>255</v>
      </c>
      <c r="AD200" s="6">
        <f t="shared" si="304"/>
        <v>127115</v>
      </c>
      <c r="AE200" s="7">
        <f t="shared" si="305"/>
        <v>9727</v>
      </c>
      <c r="AF200" s="8">
        <f t="shared" si="306"/>
        <v>6080</v>
      </c>
      <c r="AG200" s="6">
        <f t="shared" si="307"/>
        <v>2457</v>
      </c>
      <c r="AH200" s="7">
        <f t="shared" si="308"/>
        <v>188</v>
      </c>
      <c r="AI200" s="8">
        <f t="shared" si="309"/>
        <v>118</v>
      </c>
      <c r="AJ200" s="9">
        <v>45</v>
      </c>
    </row>
    <row r="201" spans="15:36" x14ac:dyDescent="0.25">
      <c r="O201" s="1" t="s">
        <v>256</v>
      </c>
      <c r="P201" s="1">
        <f t="shared" si="282"/>
        <v>115515</v>
      </c>
      <c r="Q201" s="1">
        <f>ROUNDUP((Q205-Q200)*0.6/4+Q200,0)</f>
        <v>11898</v>
      </c>
      <c r="R201" s="1">
        <f t="shared" si="301"/>
        <v>5776</v>
      </c>
      <c r="S201" s="1">
        <f t="shared" si="302"/>
        <v>2224</v>
      </c>
      <c r="T201" s="1">
        <f>ROUNDUP((T205-T200)*0.6/4+T200,0)</f>
        <v>229</v>
      </c>
      <c r="U201" s="1">
        <f t="shared" si="285"/>
        <v>112</v>
      </c>
      <c r="V201" s="30" t="s">
        <v>256</v>
      </c>
      <c r="W201" s="30">
        <f t="shared" si="310"/>
        <v>144417</v>
      </c>
      <c r="X201" s="1">
        <f>ROUNDUP((X205-X200)*0.6/4+X200,0)</f>
        <v>8665</v>
      </c>
      <c r="Y201" s="30">
        <f t="shared" si="312"/>
        <v>6932</v>
      </c>
      <c r="Z201" s="30">
        <f t="shared" si="313"/>
        <v>2784</v>
      </c>
      <c r="AA201" s="30">
        <f t="shared" si="314"/>
        <v>167</v>
      </c>
      <c r="AB201" s="30">
        <f t="shared" si="315"/>
        <v>134</v>
      </c>
      <c r="AC201" s="1" t="s">
        <v>256</v>
      </c>
      <c r="AD201" s="1">
        <f t="shared" si="304"/>
        <v>132852</v>
      </c>
      <c r="AE201" s="1">
        <f t="shared" si="305"/>
        <v>10166</v>
      </c>
      <c r="AF201" s="1">
        <f t="shared" si="306"/>
        <v>6354</v>
      </c>
      <c r="AG201" s="1">
        <f t="shared" si="307"/>
        <v>2562</v>
      </c>
      <c r="AH201" s="1">
        <f t="shared" si="308"/>
        <v>196</v>
      </c>
      <c r="AI201" s="1">
        <f t="shared" si="309"/>
        <v>123</v>
      </c>
      <c r="AJ201" s="9">
        <v>46</v>
      </c>
    </row>
    <row r="202" spans="15:36" x14ac:dyDescent="0.25">
      <c r="O202" s="1" t="s">
        <v>257</v>
      </c>
      <c r="P202" s="1">
        <f t="shared" si="282"/>
        <v>120496</v>
      </c>
      <c r="Q202" s="1">
        <f>ROUNDUP((Q205-Q200)*0.6/4+Q201,0)</f>
        <v>12411</v>
      </c>
      <c r="R202" s="1">
        <f t="shared" si="301"/>
        <v>6025</v>
      </c>
      <c r="S202" s="1">
        <f t="shared" si="302"/>
        <v>2321</v>
      </c>
      <c r="T202" s="1">
        <f>ROUNDUP((T205-T200)*0.6/4+T201,0)</f>
        <v>239</v>
      </c>
      <c r="U202" s="1">
        <f t="shared" si="285"/>
        <v>117</v>
      </c>
      <c r="V202" s="30" t="s">
        <v>257</v>
      </c>
      <c r="W202" s="30">
        <f t="shared" si="310"/>
        <v>150650</v>
      </c>
      <c r="X202" s="1">
        <f>ROUNDUP((X205-X200)*0.6/4+X201,0)</f>
        <v>9039</v>
      </c>
      <c r="Y202" s="30">
        <f t="shared" si="312"/>
        <v>7232</v>
      </c>
      <c r="Z202" s="30">
        <f t="shared" si="313"/>
        <v>2917</v>
      </c>
      <c r="AA202" s="30">
        <f t="shared" si="314"/>
        <v>175</v>
      </c>
      <c r="AB202" s="30">
        <f t="shared" si="315"/>
        <v>140</v>
      </c>
      <c r="AC202" s="1" t="s">
        <v>257</v>
      </c>
      <c r="AD202" s="1">
        <f t="shared" si="304"/>
        <v>138575</v>
      </c>
      <c r="AE202" s="1">
        <f t="shared" si="305"/>
        <v>10604</v>
      </c>
      <c r="AF202" s="1">
        <f t="shared" si="306"/>
        <v>6628</v>
      </c>
      <c r="AG202" s="1">
        <f t="shared" si="307"/>
        <v>2679</v>
      </c>
      <c r="AH202" s="1">
        <f t="shared" si="308"/>
        <v>205</v>
      </c>
      <c r="AI202" s="1">
        <f t="shared" si="309"/>
        <v>129</v>
      </c>
      <c r="AJ202" s="9">
        <v>47</v>
      </c>
    </row>
    <row r="203" spans="15:36" x14ac:dyDescent="0.25">
      <c r="O203" s="1" t="s">
        <v>258</v>
      </c>
      <c r="P203" s="1">
        <f t="shared" si="282"/>
        <v>125476</v>
      </c>
      <c r="Q203" s="1">
        <f>ROUNDUP((Q205-Q200)*0.6/4+Q202,0)</f>
        <v>12924</v>
      </c>
      <c r="R203" s="1">
        <f t="shared" si="301"/>
        <v>6274</v>
      </c>
      <c r="S203" s="1">
        <f t="shared" si="302"/>
        <v>2418</v>
      </c>
      <c r="T203" s="1">
        <f>ROUNDUP((T205-T200)*0.6/4+T202,0)</f>
        <v>249</v>
      </c>
      <c r="U203" s="1">
        <f t="shared" si="285"/>
        <v>121</v>
      </c>
      <c r="V203" s="30" t="s">
        <v>258</v>
      </c>
      <c r="W203" s="30">
        <f t="shared" si="310"/>
        <v>156884</v>
      </c>
      <c r="X203" s="1">
        <f>ROUNDUP((X205-X200)*0.6/4+X202,0)</f>
        <v>9413</v>
      </c>
      <c r="Y203" s="30">
        <f t="shared" si="312"/>
        <v>7531</v>
      </c>
      <c r="Z203" s="30">
        <f t="shared" si="313"/>
        <v>3034</v>
      </c>
      <c r="AA203" s="30">
        <f t="shared" si="314"/>
        <v>182</v>
      </c>
      <c r="AB203" s="30">
        <f t="shared" si="315"/>
        <v>146</v>
      </c>
      <c r="AC203" s="1" t="s">
        <v>258</v>
      </c>
      <c r="AD203" s="1">
        <f t="shared" si="304"/>
        <v>144299</v>
      </c>
      <c r="AE203" s="1">
        <f t="shared" si="305"/>
        <v>11042</v>
      </c>
      <c r="AF203" s="1">
        <f t="shared" si="306"/>
        <v>6902</v>
      </c>
      <c r="AG203" s="1">
        <f t="shared" si="307"/>
        <v>2784</v>
      </c>
      <c r="AH203" s="1">
        <f t="shared" si="308"/>
        <v>213</v>
      </c>
      <c r="AI203" s="1">
        <f t="shared" si="309"/>
        <v>134</v>
      </c>
      <c r="AJ203" s="9">
        <v>48</v>
      </c>
    </row>
    <row r="204" spans="15:36" x14ac:dyDescent="0.25">
      <c r="O204" s="1" t="s">
        <v>259</v>
      </c>
      <c r="P204" s="1">
        <f t="shared" si="282"/>
        <v>130457</v>
      </c>
      <c r="Q204" s="1">
        <f>ROUNDUP((Q205-Q200)*0.6/4+Q203,0)</f>
        <v>13437</v>
      </c>
      <c r="R204" s="1">
        <f t="shared" si="301"/>
        <v>6523</v>
      </c>
      <c r="S204" s="1">
        <f t="shared" si="302"/>
        <v>2515</v>
      </c>
      <c r="T204" s="1">
        <f>ROUNDUP((T205-T200)*0.6/4+T203,0)</f>
        <v>259</v>
      </c>
      <c r="U204" s="1">
        <f t="shared" si="285"/>
        <v>126</v>
      </c>
      <c r="V204" s="30" t="s">
        <v>259</v>
      </c>
      <c r="W204" s="30">
        <f t="shared" si="310"/>
        <v>163117</v>
      </c>
      <c r="X204" s="1">
        <f>ROUNDUP((X205-X200)*0.6/4+X203,0)</f>
        <v>9787</v>
      </c>
      <c r="Y204" s="30">
        <f t="shared" si="312"/>
        <v>7830</v>
      </c>
      <c r="Z204" s="30">
        <f t="shared" si="313"/>
        <v>3150</v>
      </c>
      <c r="AA204" s="30">
        <f t="shared" si="314"/>
        <v>189</v>
      </c>
      <c r="AB204" s="30">
        <f t="shared" si="315"/>
        <v>152</v>
      </c>
      <c r="AC204" s="1" t="s">
        <v>259</v>
      </c>
      <c r="AD204" s="1">
        <f t="shared" si="304"/>
        <v>150036</v>
      </c>
      <c r="AE204" s="1">
        <f t="shared" si="305"/>
        <v>11481</v>
      </c>
      <c r="AF204" s="1">
        <f t="shared" si="306"/>
        <v>7176</v>
      </c>
      <c r="AG204" s="1">
        <f t="shared" si="307"/>
        <v>2902</v>
      </c>
      <c r="AH204" s="1">
        <f t="shared" si="308"/>
        <v>222</v>
      </c>
      <c r="AI204" s="1">
        <f t="shared" si="309"/>
        <v>139</v>
      </c>
      <c r="AJ204" s="9">
        <v>49</v>
      </c>
    </row>
    <row r="205" spans="15:36" x14ac:dyDescent="0.25">
      <c r="O205" s="1" t="s">
        <v>260</v>
      </c>
      <c r="P205" s="6">
        <f t="shared" si="282"/>
        <v>143700</v>
      </c>
      <c r="Q205" s="7">
        <f>ROUNDUP(Q200*$C$65,0)</f>
        <v>14801</v>
      </c>
      <c r="R205" s="8">
        <f t="shared" si="301"/>
        <v>7185</v>
      </c>
      <c r="S205" s="6">
        <f t="shared" si="302"/>
        <v>2767</v>
      </c>
      <c r="T205" s="7">
        <f>ROUNDUP(T200*$C$65,0)</f>
        <v>285</v>
      </c>
      <c r="U205" s="8">
        <f t="shared" si="285"/>
        <v>139</v>
      </c>
      <c r="V205" s="30" t="s">
        <v>260</v>
      </c>
      <c r="W205" s="31">
        <f t="shared" si="310"/>
        <v>179634</v>
      </c>
      <c r="X205" s="32">
        <f t="shared" si="311"/>
        <v>10778</v>
      </c>
      <c r="Y205" s="33">
        <f t="shared" si="312"/>
        <v>8623</v>
      </c>
      <c r="Z205" s="31">
        <f t="shared" si="313"/>
        <v>3467</v>
      </c>
      <c r="AA205" s="32">
        <f t="shared" si="314"/>
        <v>208</v>
      </c>
      <c r="AB205" s="33">
        <f t="shared" si="315"/>
        <v>167</v>
      </c>
      <c r="AC205" s="1" t="s">
        <v>260</v>
      </c>
      <c r="AD205" s="6">
        <f t="shared" si="304"/>
        <v>165261</v>
      </c>
      <c r="AE205" s="7">
        <f t="shared" si="305"/>
        <v>12646</v>
      </c>
      <c r="AF205" s="8">
        <f t="shared" si="306"/>
        <v>7904</v>
      </c>
      <c r="AG205" s="6">
        <f t="shared" si="307"/>
        <v>3189</v>
      </c>
      <c r="AH205" s="7">
        <f t="shared" si="308"/>
        <v>244</v>
      </c>
      <c r="AI205" s="8">
        <f t="shared" si="309"/>
        <v>153</v>
      </c>
      <c r="AJ205" s="9">
        <v>50</v>
      </c>
    </row>
    <row r="206" spans="15:36" x14ac:dyDescent="0.25">
      <c r="O206" s="1" t="s">
        <v>377</v>
      </c>
      <c r="P206" s="6">
        <f t="shared" ref="P206:P221" si="316">ROUNDUP(Q206*$D$2/$B$2,0)</f>
        <v>2651</v>
      </c>
      <c r="Q206" s="7">
        <f>ROUNDUP(Q155/$B$10,0)</f>
        <v>273</v>
      </c>
      <c r="R206" s="8">
        <f t="shared" ref="R206:R221" si="317">ROUNDUP(Q206*$C$2/$B$2,0)</f>
        <v>133</v>
      </c>
      <c r="S206" s="6">
        <f t="shared" ref="S206:S221" si="318">ROUNDUP(T206*$D$2/$B$2,0)</f>
        <v>49</v>
      </c>
      <c r="T206" s="7">
        <f>ROUNDUP(T155/$B$10,0)</f>
        <v>5</v>
      </c>
      <c r="U206" s="8">
        <f t="shared" ref="U206:U221" si="319">ROUNDUP(T206*$C$2/$B$2,0)</f>
        <v>3</v>
      </c>
      <c r="V206" s="30" t="s">
        <v>377</v>
      </c>
      <c r="W206" s="31">
        <f t="shared" ref="W206:W225" si="320">ROUNDUP(X206*$D$3/$B$3,0)</f>
        <v>3317</v>
      </c>
      <c r="X206" s="32">
        <f t="shared" si="275"/>
        <v>199</v>
      </c>
      <c r="Y206" s="33">
        <f t="shared" ref="Y206:Y225" si="321">ROUNDUP(X206*$C$3/$B$3,0)</f>
        <v>160</v>
      </c>
      <c r="Z206" s="31">
        <f t="shared" ref="Z206:Z225" si="322">ROUNDUP(AA206*$D$3/$B$3,0)</f>
        <v>67</v>
      </c>
      <c r="AA206" s="32">
        <f t="shared" si="276"/>
        <v>4</v>
      </c>
      <c r="AB206" s="33">
        <f t="shared" ref="AB206:AB225" si="323">ROUNDUP(AA206*$C$3/$B$3,0)</f>
        <v>4</v>
      </c>
      <c r="AC206" s="1" t="s">
        <v>377</v>
      </c>
      <c r="AD206" s="6">
        <f t="shared" ref="AD206:AD221" si="324">ROUNDUP(AE206*$D$4/$B$4,0)</f>
        <v>3058</v>
      </c>
      <c r="AE206" s="7">
        <f t="shared" si="273"/>
        <v>234</v>
      </c>
      <c r="AF206" s="8">
        <f t="shared" ref="AF206:AF221" si="325">ROUNDUP(AE206*$C$4/$B$4,0)</f>
        <v>147</v>
      </c>
      <c r="AG206" s="6">
        <f t="shared" ref="AG206:AG221" si="326">ROUNDUP(AH206*$D$4/$B$4,0)</f>
        <v>66</v>
      </c>
      <c r="AH206" s="7">
        <f t="shared" si="274"/>
        <v>5</v>
      </c>
      <c r="AI206" s="8">
        <f t="shared" ref="AI206:AI221" si="327">ROUNDUP(AH206*$C$4/$B$4,0)</f>
        <v>4</v>
      </c>
      <c r="AJ206" s="9">
        <v>0</v>
      </c>
    </row>
    <row r="207" spans="15:36" x14ac:dyDescent="0.25">
      <c r="O207" s="1" t="s">
        <v>378</v>
      </c>
      <c r="P207" s="1">
        <f t="shared" si="316"/>
        <v>3049</v>
      </c>
      <c r="Q207" s="1">
        <f>ROUNDUP((Q211-Q206)*0.6/4+Q206,0)</f>
        <v>314</v>
      </c>
      <c r="R207" s="1">
        <f t="shared" si="317"/>
        <v>153</v>
      </c>
      <c r="S207" s="1">
        <f t="shared" si="318"/>
        <v>59</v>
      </c>
      <c r="T207" s="1">
        <f>ROUNDUP((T211-T206)*0.6/4+T206,0)</f>
        <v>6</v>
      </c>
      <c r="U207" s="1">
        <f t="shared" si="319"/>
        <v>3</v>
      </c>
      <c r="V207" s="30" t="s">
        <v>378</v>
      </c>
      <c r="W207" s="30">
        <f t="shared" si="320"/>
        <v>3817</v>
      </c>
      <c r="X207" s="1">
        <f>ROUNDUP((X211-X206)*0.6/4+X206,0)</f>
        <v>229</v>
      </c>
      <c r="Y207" s="30">
        <f t="shared" si="321"/>
        <v>184</v>
      </c>
      <c r="Z207" s="30">
        <f t="shared" si="322"/>
        <v>84</v>
      </c>
      <c r="AA207" s="30">
        <f t="shared" ref="AA207:AA210" si="328">ROUNDUP(T207/$B$2*$B$3,0)</f>
        <v>5</v>
      </c>
      <c r="AB207" s="30">
        <f t="shared" si="323"/>
        <v>4</v>
      </c>
      <c r="AC207" s="1" t="s">
        <v>378</v>
      </c>
      <c r="AD207" s="1">
        <f t="shared" si="324"/>
        <v>3516</v>
      </c>
      <c r="AE207" s="1">
        <f t="shared" si="273"/>
        <v>269</v>
      </c>
      <c r="AF207" s="1">
        <f t="shared" si="325"/>
        <v>169</v>
      </c>
      <c r="AG207" s="1">
        <f t="shared" si="326"/>
        <v>79</v>
      </c>
      <c r="AH207" s="1">
        <f t="shared" si="274"/>
        <v>6</v>
      </c>
      <c r="AI207" s="1">
        <f t="shared" si="327"/>
        <v>4</v>
      </c>
      <c r="AJ207" s="9">
        <v>1</v>
      </c>
    </row>
    <row r="208" spans="15:36" x14ac:dyDescent="0.25">
      <c r="O208" s="1" t="s">
        <v>130</v>
      </c>
      <c r="P208" s="1">
        <f t="shared" si="316"/>
        <v>3447</v>
      </c>
      <c r="Q208" s="1">
        <f>ROUNDUP((Q211-Q206)*0.6/4+Q207,0)</f>
        <v>355</v>
      </c>
      <c r="R208" s="1">
        <f t="shared" si="317"/>
        <v>173</v>
      </c>
      <c r="S208" s="1">
        <f t="shared" si="318"/>
        <v>68</v>
      </c>
      <c r="T208" s="1">
        <f>ROUNDUP((T211-T206)*0.6/4+T207,0)</f>
        <v>7</v>
      </c>
      <c r="U208" s="1">
        <f t="shared" si="319"/>
        <v>4</v>
      </c>
      <c r="V208" s="30" t="s">
        <v>130</v>
      </c>
      <c r="W208" s="30">
        <f t="shared" si="320"/>
        <v>4317</v>
      </c>
      <c r="X208" s="1">
        <f>ROUNDUP((X211-X206)*0.6/4+X207,0)</f>
        <v>259</v>
      </c>
      <c r="Y208" s="30">
        <f t="shared" si="321"/>
        <v>208</v>
      </c>
      <c r="Z208" s="30">
        <f t="shared" si="322"/>
        <v>100</v>
      </c>
      <c r="AA208" s="30">
        <f t="shared" si="328"/>
        <v>6</v>
      </c>
      <c r="AB208" s="30">
        <f t="shared" si="323"/>
        <v>5</v>
      </c>
      <c r="AC208" s="1" t="s">
        <v>130</v>
      </c>
      <c r="AD208" s="1">
        <f t="shared" si="324"/>
        <v>3973</v>
      </c>
      <c r="AE208" s="1">
        <f t="shared" si="273"/>
        <v>304</v>
      </c>
      <c r="AF208" s="1">
        <f t="shared" si="325"/>
        <v>190</v>
      </c>
      <c r="AG208" s="1">
        <f t="shared" si="326"/>
        <v>79</v>
      </c>
      <c r="AH208" s="1">
        <f t="shared" si="274"/>
        <v>6</v>
      </c>
      <c r="AI208" s="1">
        <f t="shared" si="327"/>
        <v>4</v>
      </c>
      <c r="AJ208" s="9">
        <v>2</v>
      </c>
    </row>
    <row r="209" spans="15:36" x14ac:dyDescent="0.25">
      <c r="O209" s="1" t="s">
        <v>159</v>
      </c>
      <c r="P209" s="1">
        <f t="shared" si="316"/>
        <v>3845</v>
      </c>
      <c r="Q209" s="1">
        <f>ROUNDUP((Q211-Q206)*0.6/4+Q208,0)</f>
        <v>396</v>
      </c>
      <c r="R209" s="1">
        <f t="shared" si="317"/>
        <v>193</v>
      </c>
      <c r="S209" s="1">
        <f t="shared" si="318"/>
        <v>78</v>
      </c>
      <c r="T209" s="1">
        <f>ROUNDUP((T211-T206)*0.6/4+T208,0)</f>
        <v>8</v>
      </c>
      <c r="U209" s="1">
        <f t="shared" si="319"/>
        <v>4</v>
      </c>
      <c r="V209" s="30" t="s">
        <v>159</v>
      </c>
      <c r="W209" s="30">
        <f t="shared" si="320"/>
        <v>4817</v>
      </c>
      <c r="X209" s="1">
        <f>ROUNDUP((X211-X206)*0.6/4+X208,0)</f>
        <v>289</v>
      </c>
      <c r="Y209" s="30">
        <f t="shared" si="321"/>
        <v>232</v>
      </c>
      <c r="Z209" s="30">
        <f t="shared" si="322"/>
        <v>100</v>
      </c>
      <c r="AA209" s="30">
        <f t="shared" si="328"/>
        <v>6</v>
      </c>
      <c r="AB209" s="30">
        <f t="shared" si="323"/>
        <v>5</v>
      </c>
      <c r="AC209" s="1" t="s">
        <v>159</v>
      </c>
      <c r="AD209" s="1">
        <f t="shared" si="324"/>
        <v>4431</v>
      </c>
      <c r="AE209" s="1">
        <f t="shared" si="273"/>
        <v>339</v>
      </c>
      <c r="AF209" s="1">
        <f t="shared" si="325"/>
        <v>212</v>
      </c>
      <c r="AG209" s="1">
        <f t="shared" si="326"/>
        <v>92</v>
      </c>
      <c r="AH209" s="1">
        <f t="shared" si="274"/>
        <v>7</v>
      </c>
      <c r="AI209" s="1">
        <f t="shared" si="327"/>
        <v>5</v>
      </c>
      <c r="AJ209" s="9">
        <v>3</v>
      </c>
    </row>
    <row r="210" spans="15:36" x14ac:dyDescent="0.25">
      <c r="O210" s="1" t="s">
        <v>160</v>
      </c>
      <c r="P210" s="1">
        <f t="shared" si="316"/>
        <v>4243</v>
      </c>
      <c r="Q210" s="1">
        <f>ROUNDUP((Q211-Q206)*0.6/4+Q209,0)</f>
        <v>437</v>
      </c>
      <c r="R210" s="1">
        <f t="shared" si="317"/>
        <v>213</v>
      </c>
      <c r="S210" s="1">
        <f t="shared" si="318"/>
        <v>88</v>
      </c>
      <c r="T210" s="1">
        <f>ROUNDUP((T211-T206)*0.6/4+T209,0)</f>
        <v>9</v>
      </c>
      <c r="U210" s="1">
        <f t="shared" si="319"/>
        <v>5</v>
      </c>
      <c r="V210" s="30" t="s">
        <v>160</v>
      </c>
      <c r="W210" s="30">
        <f t="shared" si="320"/>
        <v>5317</v>
      </c>
      <c r="X210" s="1">
        <f>ROUNDUP((X211-X206)*0.6/4+X209,0)</f>
        <v>319</v>
      </c>
      <c r="Y210" s="30">
        <f t="shared" si="321"/>
        <v>256</v>
      </c>
      <c r="Z210" s="30">
        <f t="shared" si="322"/>
        <v>117</v>
      </c>
      <c r="AA210" s="30">
        <f t="shared" si="328"/>
        <v>7</v>
      </c>
      <c r="AB210" s="30">
        <f t="shared" si="323"/>
        <v>6</v>
      </c>
      <c r="AC210" s="1" t="s">
        <v>160</v>
      </c>
      <c r="AD210" s="1">
        <f t="shared" si="324"/>
        <v>4888</v>
      </c>
      <c r="AE210" s="1">
        <f t="shared" ref="AE210:AE261" si="329">ROUNDUP(Q210/$B$2*$B$4,0)</f>
        <v>374</v>
      </c>
      <c r="AF210" s="1">
        <f t="shared" si="325"/>
        <v>234</v>
      </c>
      <c r="AG210" s="1">
        <f t="shared" si="326"/>
        <v>105</v>
      </c>
      <c r="AH210" s="1">
        <f t="shared" si="274"/>
        <v>8</v>
      </c>
      <c r="AI210" s="1">
        <f t="shared" si="327"/>
        <v>5</v>
      </c>
      <c r="AJ210" s="9">
        <v>4</v>
      </c>
    </row>
    <row r="211" spans="15:36" x14ac:dyDescent="0.25">
      <c r="O211" s="1" t="s">
        <v>55</v>
      </c>
      <c r="P211" s="6">
        <f t="shared" si="316"/>
        <v>5301</v>
      </c>
      <c r="Q211" s="7">
        <f>ROUNDUP(Q206*$C$67,0)</f>
        <v>546</v>
      </c>
      <c r="R211" s="8">
        <f t="shared" si="317"/>
        <v>266</v>
      </c>
      <c r="S211" s="6">
        <f t="shared" si="318"/>
        <v>98</v>
      </c>
      <c r="T211" s="7">
        <f>ROUNDUP(T206*$C$67,0)</f>
        <v>10</v>
      </c>
      <c r="U211" s="8">
        <f t="shared" si="319"/>
        <v>5</v>
      </c>
      <c r="V211" s="30" t="s">
        <v>55</v>
      </c>
      <c r="W211" s="31">
        <f t="shared" si="320"/>
        <v>6634</v>
      </c>
      <c r="X211" s="32">
        <f t="shared" ref="X211:X257" si="330">ROUNDUP(Q211/$B$2*$B$3,0)</f>
        <v>398</v>
      </c>
      <c r="Y211" s="33">
        <f t="shared" si="321"/>
        <v>319</v>
      </c>
      <c r="Z211" s="31">
        <f t="shared" si="322"/>
        <v>134</v>
      </c>
      <c r="AA211" s="32">
        <f t="shared" ref="AA211:AA257" si="331">ROUNDUP(T211/$B$2*$B$3,0)</f>
        <v>8</v>
      </c>
      <c r="AB211" s="33">
        <f t="shared" si="323"/>
        <v>7</v>
      </c>
      <c r="AC211" s="1" t="s">
        <v>55</v>
      </c>
      <c r="AD211" s="6">
        <f t="shared" si="324"/>
        <v>6103</v>
      </c>
      <c r="AE211" s="7">
        <f t="shared" si="329"/>
        <v>467</v>
      </c>
      <c r="AF211" s="8">
        <f t="shared" si="325"/>
        <v>292</v>
      </c>
      <c r="AG211" s="6">
        <f t="shared" si="326"/>
        <v>118</v>
      </c>
      <c r="AH211" s="7">
        <f t="shared" ref="AH211:AH262" si="332">ROUNDUP(T211/$B$2*$B$4,0)</f>
        <v>9</v>
      </c>
      <c r="AI211" s="8">
        <f t="shared" si="327"/>
        <v>6</v>
      </c>
      <c r="AJ211" s="9">
        <v>5</v>
      </c>
    </row>
    <row r="212" spans="15:36" x14ac:dyDescent="0.25">
      <c r="O212" s="1" t="s">
        <v>379</v>
      </c>
      <c r="P212" s="1">
        <f t="shared" si="316"/>
        <v>5942</v>
      </c>
      <c r="Q212" s="1">
        <f>ROUNDUP((Q216-Q211)*0.6/4+Q211,0)</f>
        <v>612</v>
      </c>
      <c r="R212" s="1">
        <f t="shared" si="317"/>
        <v>298</v>
      </c>
      <c r="S212" s="1">
        <f t="shared" si="318"/>
        <v>117</v>
      </c>
      <c r="T212" s="1">
        <f>ROUNDUP((T216-T211)*0.6/4+T211,0)</f>
        <v>12</v>
      </c>
      <c r="U212" s="1">
        <f t="shared" si="319"/>
        <v>6</v>
      </c>
      <c r="V212" s="30" t="s">
        <v>379</v>
      </c>
      <c r="W212" s="30">
        <f t="shared" si="320"/>
        <v>7434</v>
      </c>
      <c r="X212" s="1">
        <f>ROUNDUP((X216-X211)*0.6/4+X211,0)</f>
        <v>446</v>
      </c>
      <c r="Y212" s="30">
        <f t="shared" si="321"/>
        <v>357</v>
      </c>
      <c r="Z212" s="30">
        <f t="shared" si="322"/>
        <v>150</v>
      </c>
      <c r="AA212" s="30">
        <f t="shared" si="331"/>
        <v>9</v>
      </c>
      <c r="AB212" s="30">
        <f t="shared" si="323"/>
        <v>8</v>
      </c>
      <c r="AC212" s="1" t="s">
        <v>379</v>
      </c>
      <c r="AD212" s="1">
        <f t="shared" si="324"/>
        <v>6835</v>
      </c>
      <c r="AE212" s="1">
        <f t="shared" si="329"/>
        <v>523</v>
      </c>
      <c r="AF212" s="1">
        <f t="shared" si="325"/>
        <v>327</v>
      </c>
      <c r="AG212" s="1">
        <f t="shared" si="326"/>
        <v>144</v>
      </c>
      <c r="AH212" s="1">
        <f t="shared" si="332"/>
        <v>11</v>
      </c>
      <c r="AI212" s="1">
        <f t="shared" si="327"/>
        <v>7</v>
      </c>
      <c r="AJ212" s="9">
        <v>6</v>
      </c>
    </row>
    <row r="213" spans="15:36" x14ac:dyDescent="0.25">
      <c r="O213" s="1" t="s">
        <v>132</v>
      </c>
      <c r="P213" s="1">
        <f t="shared" si="316"/>
        <v>6583</v>
      </c>
      <c r="Q213" s="1">
        <f>ROUNDUP((Q216-Q211)*0.6/4+Q212,0)</f>
        <v>678</v>
      </c>
      <c r="R213" s="1">
        <f t="shared" si="317"/>
        <v>330</v>
      </c>
      <c r="S213" s="1">
        <f t="shared" si="318"/>
        <v>136</v>
      </c>
      <c r="T213" s="1">
        <f>ROUNDUP((T216-T211)*0.6/4+T212,0)</f>
        <v>14</v>
      </c>
      <c r="U213" s="1">
        <f t="shared" si="319"/>
        <v>7</v>
      </c>
      <c r="V213" s="30" t="s">
        <v>132</v>
      </c>
      <c r="W213" s="30">
        <f t="shared" si="320"/>
        <v>8234</v>
      </c>
      <c r="X213" s="1">
        <f>ROUNDUP((X216-X211)*0.6/4+X212,0)</f>
        <v>494</v>
      </c>
      <c r="Y213" s="30">
        <f t="shared" si="321"/>
        <v>396</v>
      </c>
      <c r="Z213" s="30">
        <f t="shared" si="322"/>
        <v>184</v>
      </c>
      <c r="AA213" s="30">
        <f t="shared" si="331"/>
        <v>11</v>
      </c>
      <c r="AB213" s="30">
        <f t="shared" si="323"/>
        <v>9</v>
      </c>
      <c r="AC213" s="1" t="s">
        <v>132</v>
      </c>
      <c r="AD213" s="1">
        <f t="shared" si="324"/>
        <v>7580</v>
      </c>
      <c r="AE213" s="1">
        <f t="shared" si="329"/>
        <v>580</v>
      </c>
      <c r="AF213" s="1">
        <f t="shared" si="325"/>
        <v>363</v>
      </c>
      <c r="AG213" s="1">
        <f t="shared" si="326"/>
        <v>157</v>
      </c>
      <c r="AH213" s="1">
        <f t="shared" si="332"/>
        <v>12</v>
      </c>
      <c r="AI213" s="1">
        <f t="shared" si="327"/>
        <v>8</v>
      </c>
      <c r="AJ213" s="9">
        <v>7</v>
      </c>
    </row>
    <row r="214" spans="15:36" x14ac:dyDescent="0.25">
      <c r="O214" s="1" t="s">
        <v>133</v>
      </c>
      <c r="P214" s="1">
        <f t="shared" si="316"/>
        <v>7224</v>
      </c>
      <c r="Q214" s="1">
        <f>ROUNDUP((Q216-Q211)*0.6/4+Q213,0)</f>
        <v>744</v>
      </c>
      <c r="R214" s="1">
        <f t="shared" si="317"/>
        <v>362</v>
      </c>
      <c r="S214" s="1">
        <f t="shared" si="318"/>
        <v>156</v>
      </c>
      <c r="T214" s="1">
        <f>ROUNDUP((T216-T211)*0.6/4+T213,0)</f>
        <v>16</v>
      </c>
      <c r="U214" s="1">
        <f t="shared" si="319"/>
        <v>8</v>
      </c>
      <c r="V214" s="30" t="s">
        <v>133</v>
      </c>
      <c r="W214" s="30">
        <f t="shared" si="320"/>
        <v>9034</v>
      </c>
      <c r="X214" s="1">
        <f>ROUNDUP((X216-X211)*0.6/4+X213,0)</f>
        <v>542</v>
      </c>
      <c r="Y214" s="30">
        <f t="shared" si="321"/>
        <v>434</v>
      </c>
      <c r="Z214" s="30">
        <f t="shared" si="322"/>
        <v>200</v>
      </c>
      <c r="AA214" s="30">
        <f t="shared" si="331"/>
        <v>12</v>
      </c>
      <c r="AB214" s="30">
        <f t="shared" si="323"/>
        <v>10</v>
      </c>
      <c r="AC214" s="1" t="s">
        <v>133</v>
      </c>
      <c r="AD214" s="1">
        <f t="shared" si="324"/>
        <v>8312</v>
      </c>
      <c r="AE214" s="1">
        <f t="shared" si="329"/>
        <v>636</v>
      </c>
      <c r="AF214" s="1">
        <f t="shared" si="325"/>
        <v>398</v>
      </c>
      <c r="AG214" s="1">
        <f t="shared" si="326"/>
        <v>183</v>
      </c>
      <c r="AH214" s="1">
        <f t="shared" si="332"/>
        <v>14</v>
      </c>
      <c r="AI214" s="1">
        <f t="shared" si="327"/>
        <v>9</v>
      </c>
      <c r="AJ214" s="9">
        <v>8</v>
      </c>
    </row>
    <row r="215" spans="15:36" x14ac:dyDescent="0.25">
      <c r="O215" s="1" t="s">
        <v>134</v>
      </c>
      <c r="P215" s="1">
        <f t="shared" si="316"/>
        <v>7865</v>
      </c>
      <c r="Q215" s="1">
        <f>ROUNDUP((Q216-Q211)*0.6/4+Q214,0)</f>
        <v>810</v>
      </c>
      <c r="R215" s="1">
        <f t="shared" si="317"/>
        <v>394</v>
      </c>
      <c r="S215" s="1">
        <f t="shared" si="318"/>
        <v>175</v>
      </c>
      <c r="T215" s="1">
        <f>ROUNDUP((T216-T211)*0.6/4+T214,0)</f>
        <v>18</v>
      </c>
      <c r="U215" s="1">
        <f t="shared" si="319"/>
        <v>9</v>
      </c>
      <c r="V215" s="30" t="s">
        <v>134</v>
      </c>
      <c r="W215" s="30">
        <f t="shared" si="320"/>
        <v>9834</v>
      </c>
      <c r="X215" s="1">
        <f>ROUNDUP((X216-X211)*0.6/4+X214,0)</f>
        <v>590</v>
      </c>
      <c r="Y215" s="30">
        <f t="shared" si="321"/>
        <v>472</v>
      </c>
      <c r="Z215" s="30">
        <f t="shared" si="322"/>
        <v>234</v>
      </c>
      <c r="AA215" s="30">
        <f t="shared" si="331"/>
        <v>14</v>
      </c>
      <c r="AB215" s="30">
        <f t="shared" si="323"/>
        <v>12</v>
      </c>
      <c r="AC215" s="1" t="s">
        <v>134</v>
      </c>
      <c r="AD215" s="1">
        <f t="shared" si="324"/>
        <v>9057</v>
      </c>
      <c r="AE215" s="1">
        <f t="shared" si="329"/>
        <v>693</v>
      </c>
      <c r="AF215" s="1">
        <f t="shared" si="325"/>
        <v>434</v>
      </c>
      <c r="AG215" s="1">
        <f t="shared" si="326"/>
        <v>210</v>
      </c>
      <c r="AH215" s="1">
        <f t="shared" si="332"/>
        <v>16</v>
      </c>
      <c r="AI215" s="1">
        <f t="shared" si="327"/>
        <v>10</v>
      </c>
      <c r="AJ215" s="9">
        <v>9</v>
      </c>
    </row>
    <row r="216" spans="15:36" x14ac:dyDescent="0.25">
      <c r="O216" s="1" t="s">
        <v>56</v>
      </c>
      <c r="P216" s="6">
        <f t="shared" si="316"/>
        <v>9544</v>
      </c>
      <c r="Q216" s="7">
        <f>ROUNDUP(Q211*$C$68,0)</f>
        <v>983</v>
      </c>
      <c r="R216" s="8">
        <f t="shared" si="317"/>
        <v>478</v>
      </c>
      <c r="S216" s="6">
        <f t="shared" si="318"/>
        <v>175</v>
      </c>
      <c r="T216" s="7">
        <f>ROUNDUP(T211*$C$68,0)</f>
        <v>18</v>
      </c>
      <c r="U216" s="8">
        <f t="shared" si="319"/>
        <v>9</v>
      </c>
      <c r="V216" s="30" t="s">
        <v>56</v>
      </c>
      <c r="W216" s="31">
        <f t="shared" si="320"/>
        <v>11934</v>
      </c>
      <c r="X216" s="32">
        <f t="shared" si="330"/>
        <v>716</v>
      </c>
      <c r="Y216" s="33">
        <f t="shared" si="321"/>
        <v>573</v>
      </c>
      <c r="Z216" s="31">
        <f t="shared" si="322"/>
        <v>234</v>
      </c>
      <c r="AA216" s="32">
        <f t="shared" si="331"/>
        <v>14</v>
      </c>
      <c r="AB216" s="33">
        <f t="shared" si="323"/>
        <v>12</v>
      </c>
      <c r="AC216" s="1" t="s">
        <v>56</v>
      </c>
      <c r="AD216" s="6">
        <f t="shared" si="324"/>
        <v>10978</v>
      </c>
      <c r="AE216" s="7">
        <f t="shared" si="329"/>
        <v>840</v>
      </c>
      <c r="AF216" s="8">
        <f t="shared" si="325"/>
        <v>525</v>
      </c>
      <c r="AG216" s="6">
        <f t="shared" si="326"/>
        <v>210</v>
      </c>
      <c r="AH216" s="7">
        <f t="shared" si="332"/>
        <v>16</v>
      </c>
      <c r="AI216" s="8">
        <f t="shared" si="327"/>
        <v>10</v>
      </c>
      <c r="AJ216" s="9">
        <v>10</v>
      </c>
    </row>
    <row r="217" spans="15:36" x14ac:dyDescent="0.25">
      <c r="O217" s="1" t="s">
        <v>380</v>
      </c>
      <c r="P217" s="1">
        <f t="shared" si="316"/>
        <v>10408</v>
      </c>
      <c r="Q217" s="1">
        <f>ROUNDUP((Q221-Q216)*0.6/4+Q216,0)</f>
        <v>1072</v>
      </c>
      <c r="R217" s="1">
        <f t="shared" si="317"/>
        <v>521</v>
      </c>
      <c r="S217" s="1">
        <f t="shared" si="318"/>
        <v>195</v>
      </c>
      <c r="T217" s="1">
        <f>ROUNDUP((T221-T216)*0.6/4+T216,0)</f>
        <v>20</v>
      </c>
      <c r="U217" s="1">
        <f t="shared" si="319"/>
        <v>10</v>
      </c>
      <c r="V217" s="30" t="s">
        <v>380</v>
      </c>
      <c r="W217" s="30">
        <f t="shared" si="320"/>
        <v>13017</v>
      </c>
      <c r="X217" s="1">
        <f>ROUNDUP((X221-X216)*0.6/4+X216,0)</f>
        <v>781</v>
      </c>
      <c r="Y217" s="30">
        <f t="shared" si="321"/>
        <v>625</v>
      </c>
      <c r="Z217" s="30">
        <f t="shared" si="322"/>
        <v>250</v>
      </c>
      <c r="AA217" s="30">
        <f t="shared" si="331"/>
        <v>15</v>
      </c>
      <c r="AB217" s="30">
        <f t="shared" si="323"/>
        <v>12</v>
      </c>
      <c r="AC217" s="1" t="s">
        <v>380</v>
      </c>
      <c r="AD217" s="1">
        <f t="shared" si="324"/>
        <v>11971</v>
      </c>
      <c r="AE217" s="1">
        <f t="shared" si="329"/>
        <v>916</v>
      </c>
      <c r="AF217" s="1">
        <f t="shared" si="325"/>
        <v>573</v>
      </c>
      <c r="AG217" s="1">
        <f t="shared" si="326"/>
        <v>236</v>
      </c>
      <c r="AH217" s="1">
        <f t="shared" si="332"/>
        <v>18</v>
      </c>
      <c r="AI217" s="1">
        <f t="shared" si="327"/>
        <v>12</v>
      </c>
      <c r="AJ217" s="9">
        <v>11</v>
      </c>
    </row>
    <row r="218" spans="15:36" x14ac:dyDescent="0.25">
      <c r="O218" s="1" t="s">
        <v>136</v>
      </c>
      <c r="P218" s="1">
        <f t="shared" si="316"/>
        <v>11272</v>
      </c>
      <c r="Q218" s="1">
        <f>ROUNDUP((Q221-Q216)*0.6/4+Q217,0)</f>
        <v>1161</v>
      </c>
      <c r="R218" s="1">
        <f t="shared" si="317"/>
        <v>564</v>
      </c>
      <c r="S218" s="1">
        <f t="shared" si="318"/>
        <v>214</v>
      </c>
      <c r="T218" s="1">
        <f>ROUNDUP((T221-T216)*0.6/4+T217,0)</f>
        <v>22</v>
      </c>
      <c r="U218" s="1">
        <f t="shared" si="319"/>
        <v>11</v>
      </c>
      <c r="V218" s="30" t="s">
        <v>136</v>
      </c>
      <c r="W218" s="30">
        <f t="shared" si="320"/>
        <v>14100</v>
      </c>
      <c r="X218" s="1">
        <f>ROUNDUP((X221-X216)*0.6/4+X217,0)</f>
        <v>846</v>
      </c>
      <c r="Y218" s="30">
        <f t="shared" si="321"/>
        <v>677</v>
      </c>
      <c r="Z218" s="30">
        <f t="shared" si="322"/>
        <v>284</v>
      </c>
      <c r="AA218" s="30">
        <f t="shared" si="331"/>
        <v>17</v>
      </c>
      <c r="AB218" s="30">
        <f t="shared" si="323"/>
        <v>14</v>
      </c>
      <c r="AC218" s="1" t="s">
        <v>136</v>
      </c>
      <c r="AD218" s="1">
        <f t="shared" si="324"/>
        <v>12964</v>
      </c>
      <c r="AE218" s="1">
        <f t="shared" si="329"/>
        <v>992</v>
      </c>
      <c r="AF218" s="1">
        <f t="shared" si="325"/>
        <v>620</v>
      </c>
      <c r="AG218" s="1">
        <f t="shared" si="326"/>
        <v>249</v>
      </c>
      <c r="AH218" s="1">
        <f t="shared" si="332"/>
        <v>19</v>
      </c>
      <c r="AI218" s="1">
        <f t="shared" si="327"/>
        <v>12</v>
      </c>
      <c r="AJ218" s="9">
        <v>12</v>
      </c>
    </row>
    <row r="219" spans="15:36" x14ac:dyDescent="0.25">
      <c r="O219" s="1" t="s">
        <v>137</v>
      </c>
      <c r="P219" s="1">
        <f t="shared" si="316"/>
        <v>12136</v>
      </c>
      <c r="Q219" s="1">
        <f>ROUNDUP((Q221-Q216)*0.6/4+Q218,0)</f>
        <v>1250</v>
      </c>
      <c r="R219" s="1">
        <f t="shared" si="317"/>
        <v>607</v>
      </c>
      <c r="S219" s="1">
        <f t="shared" si="318"/>
        <v>234</v>
      </c>
      <c r="T219" s="1">
        <f>ROUNDUP((T221-T216)*0.6/4+T218,0)</f>
        <v>24</v>
      </c>
      <c r="U219" s="1">
        <f t="shared" si="319"/>
        <v>12</v>
      </c>
      <c r="V219" s="30" t="s">
        <v>137</v>
      </c>
      <c r="W219" s="30">
        <f t="shared" si="320"/>
        <v>15184</v>
      </c>
      <c r="X219" s="1">
        <f>ROUNDUP((X221-X216)*0.6/4+X218,0)</f>
        <v>911</v>
      </c>
      <c r="Y219" s="30">
        <f t="shared" si="321"/>
        <v>729</v>
      </c>
      <c r="Z219" s="30">
        <f t="shared" si="322"/>
        <v>300</v>
      </c>
      <c r="AA219" s="30">
        <f t="shared" si="331"/>
        <v>18</v>
      </c>
      <c r="AB219" s="30">
        <f t="shared" si="323"/>
        <v>15</v>
      </c>
      <c r="AC219" s="1" t="s">
        <v>137</v>
      </c>
      <c r="AD219" s="1">
        <f t="shared" si="324"/>
        <v>13957</v>
      </c>
      <c r="AE219" s="1">
        <f t="shared" si="329"/>
        <v>1068</v>
      </c>
      <c r="AF219" s="1">
        <f t="shared" si="325"/>
        <v>668</v>
      </c>
      <c r="AG219" s="1">
        <f t="shared" si="326"/>
        <v>275</v>
      </c>
      <c r="AH219" s="1">
        <f t="shared" si="332"/>
        <v>21</v>
      </c>
      <c r="AI219" s="1">
        <f t="shared" si="327"/>
        <v>14</v>
      </c>
      <c r="AJ219" s="9">
        <v>13</v>
      </c>
    </row>
    <row r="220" spans="15:36" x14ac:dyDescent="0.25">
      <c r="O220" s="1" t="s">
        <v>138</v>
      </c>
      <c r="P220" s="1">
        <f t="shared" si="316"/>
        <v>13000</v>
      </c>
      <c r="Q220" s="1">
        <f>ROUNDUP((Q221-Q216)*0.6/4+Q219,0)</f>
        <v>1339</v>
      </c>
      <c r="R220" s="1">
        <f t="shared" si="317"/>
        <v>650</v>
      </c>
      <c r="S220" s="1">
        <f t="shared" si="318"/>
        <v>253</v>
      </c>
      <c r="T220" s="1">
        <f>ROUNDUP((T221-T216)*0.6/4+T219,0)</f>
        <v>26</v>
      </c>
      <c r="U220" s="1">
        <f t="shared" si="319"/>
        <v>13</v>
      </c>
      <c r="V220" s="30" t="s">
        <v>138</v>
      </c>
      <c r="W220" s="30">
        <f t="shared" si="320"/>
        <v>16267</v>
      </c>
      <c r="X220" s="1">
        <f>ROUNDUP((X221-X216)*0.6/4+X219,0)</f>
        <v>976</v>
      </c>
      <c r="Y220" s="30">
        <f t="shared" si="321"/>
        <v>781</v>
      </c>
      <c r="Z220" s="30">
        <f t="shared" si="322"/>
        <v>317</v>
      </c>
      <c r="AA220" s="30">
        <f t="shared" si="331"/>
        <v>19</v>
      </c>
      <c r="AB220" s="30">
        <f t="shared" si="323"/>
        <v>16</v>
      </c>
      <c r="AC220" s="1" t="s">
        <v>138</v>
      </c>
      <c r="AD220" s="1">
        <f t="shared" si="324"/>
        <v>14950</v>
      </c>
      <c r="AE220" s="1">
        <f t="shared" si="329"/>
        <v>1144</v>
      </c>
      <c r="AF220" s="1">
        <f t="shared" si="325"/>
        <v>715</v>
      </c>
      <c r="AG220" s="1">
        <f t="shared" si="326"/>
        <v>301</v>
      </c>
      <c r="AH220" s="1">
        <f t="shared" si="332"/>
        <v>23</v>
      </c>
      <c r="AI220" s="1">
        <f t="shared" si="327"/>
        <v>15</v>
      </c>
      <c r="AJ220" s="9">
        <v>14</v>
      </c>
    </row>
    <row r="221" spans="15:36" x14ac:dyDescent="0.25">
      <c r="O221" s="1" t="s">
        <v>57</v>
      </c>
      <c r="P221" s="6">
        <f t="shared" si="316"/>
        <v>15272</v>
      </c>
      <c r="Q221" s="7">
        <f>ROUNDUP(Q216*$C$69,0)</f>
        <v>1573</v>
      </c>
      <c r="R221" s="8">
        <f t="shared" si="317"/>
        <v>764</v>
      </c>
      <c r="S221" s="6">
        <f t="shared" si="318"/>
        <v>282</v>
      </c>
      <c r="T221" s="7">
        <f>ROUNDUP(T216*$C$69,0)</f>
        <v>29</v>
      </c>
      <c r="U221" s="8">
        <f t="shared" si="319"/>
        <v>15</v>
      </c>
      <c r="V221" s="30" t="s">
        <v>57</v>
      </c>
      <c r="W221" s="31">
        <f t="shared" si="320"/>
        <v>19100</v>
      </c>
      <c r="X221" s="32">
        <f t="shared" si="330"/>
        <v>1146</v>
      </c>
      <c r="Y221" s="33">
        <f t="shared" si="321"/>
        <v>917</v>
      </c>
      <c r="Z221" s="31">
        <f t="shared" si="322"/>
        <v>367</v>
      </c>
      <c r="AA221" s="32">
        <f t="shared" si="331"/>
        <v>22</v>
      </c>
      <c r="AB221" s="33">
        <f t="shared" si="323"/>
        <v>18</v>
      </c>
      <c r="AC221" s="1" t="s">
        <v>57</v>
      </c>
      <c r="AD221" s="6">
        <f t="shared" si="324"/>
        <v>17564</v>
      </c>
      <c r="AE221" s="7">
        <f t="shared" si="329"/>
        <v>1344</v>
      </c>
      <c r="AF221" s="8">
        <f t="shared" si="325"/>
        <v>840</v>
      </c>
      <c r="AG221" s="6">
        <f t="shared" si="326"/>
        <v>327</v>
      </c>
      <c r="AH221" s="7">
        <f t="shared" si="332"/>
        <v>25</v>
      </c>
      <c r="AI221" s="8">
        <f t="shared" si="327"/>
        <v>16</v>
      </c>
      <c r="AJ221" s="9">
        <v>15</v>
      </c>
    </row>
    <row r="222" spans="15:36" x14ac:dyDescent="0.25">
      <c r="O222" s="1" t="s">
        <v>261</v>
      </c>
      <c r="P222" s="1">
        <f t="shared" ref="P222:P256" si="333">ROUNDUP(Q222*$D$2/$B$2,0)</f>
        <v>15962</v>
      </c>
      <c r="Q222" s="1">
        <f>ROUNDUP((Q226-Q221)*0.6/4+Q221,0)</f>
        <v>1644</v>
      </c>
      <c r="R222" s="1">
        <f t="shared" ref="R222:R236" si="334">ROUNDUP(Q222*$C$2/$B$2,0)</f>
        <v>799</v>
      </c>
      <c r="S222" s="1">
        <f t="shared" ref="S222:S236" si="335">ROUNDUP(T222*$D$2/$B$2,0)</f>
        <v>301</v>
      </c>
      <c r="T222" s="1">
        <f>ROUNDUP((T226-T221)*0.6/4+T221,0)</f>
        <v>31</v>
      </c>
      <c r="U222" s="1">
        <f t="shared" ref="U222:U256" si="336">ROUNDUP(T222*$C$2/$B$2,0)</f>
        <v>16</v>
      </c>
      <c r="V222" s="30" t="s">
        <v>261</v>
      </c>
      <c r="W222" s="30">
        <f t="shared" si="320"/>
        <v>19967</v>
      </c>
      <c r="X222" s="1">
        <f>ROUNDUP((X226-X221)*0.6/4+X221,0)</f>
        <v>1198</v>
      </c>
      <c r="Y222" s="30">
        <f t="shared" si="321"/>
        <v>959</v>
      </c>
      <c r="Z222" s="30">
        <f t="shared" si="322"/>
        <v>384</v>
      </c>
      <c r="AA222" s="30">
        <f t="shared" si="331"/>
        <v>23</v>
      </c>
      <c r="AB222" s="30">
        <f t="shared" si="323"/>
        <v>19</v>
      </c>
      <c r="AC222" s="1" t="s">
        <v>261</v>
      </c>
      <c r="AD222" s="1">
        <f t="shared" ref="AD222:AD236" si="337">ROUNDUP(AE222*$D$4/$B$4,0)</f>
        <v>18361</v>
      </c>
      <c r="AE222" s="1">
        <f t="shared" si="329"/>
        <v>1405</v>
      </c>
      <c r="AF222" s="1">
        <f t="shared" ref="AF222:AF236" si="338">ROUNDUP(AE222*$C$4/$B$4,0)</f>
        <v>879</v>
      </c>
      <c r="AG222" s="1">
        <f t="shared" ref="AG222:AG236" si="339">ROUNDUP(AH222*$D$4/$B$4,0)</f>
        <v>353</v>
      </c>
      <c r="AH222" s="1">
        <f t="shared" si="332"/>
        <v>27</v>
      </c>
      <c r="AI222" s="1">
        <f t="shared" ref="AI222:AI236" si="340">ROUNDUP(AH222*$C$4/$B$4,0)</f>
        <v>17</v>
      </c>
      <c r="AJ222" s="9">
        <v>16</v>
      </c>
    </row>
    <row r="223" spans="15:36" x14ac:dyDescent="0.25">
      <c r="O223" s="1" t="s">
        <v>262</v>
      </c>
      <c r="P223" s="1">
        <f t="shared" si="333"/>
        <v>16651</v>
      </c>
      <c r="Q223" s="1">
        <f>ROUNDUP((Q226-Q221)*0.6/4+Q222,0)</f>
        <v>1715</v>
      </c>
      <c r="R223" s="1">
        <f t="shared" si="334"/>
        <v>833</v>
      </c>
      <c r="S223" s="1">
        <f t="shared" si="335"/>
        <v>321</v>
      </c>
      <c r="T223" s="1">
        <f>ROUNDUP((T226-T221)*0.6/4+T222,0)</f>
        <v>33</v>
      </c>
      <c r="U223" s="1">
        <f t="shared" si="336"/>
        <v>17</v>
      </c>
      <c r="V223" s="30" t="s">
        <v>262</v>
      </c>
      <c r="W223" s="30">
        <f t="shared" si="320"/>
        <v>20834</v>
      </c>
      <c r="X223" s="1">
        <f>ROUNDUP((X226-X221)*0.6/4+X222,0)</f>
        <v>1250</v>
      </c>
      <c r="Y223" s="30">
        <f t="shared" si="321"/>
        <v>1000</v>
      </c>
      <c r="Z223" s="30">
        <f t="shared" si="322"/>
        <v>417</v>
      </c>
      <c r="AA223" s="30">
        <f t="shared" si="331"/>
        <v>25</v>
      </c>
      <c r="AB223" s="30">
        <f t="shared" si="323"/>
        <v>20</v>
      </c>
      <c r="AC223" s="1" t="s">
        <v>262</v>
      </c>
      <c r="AD223" s="1">
        <f t="shared" si="337"/>
        <v>19158</v>
      </c>
      <c r="AE223" s="1">
        <f t="shared" si="329"/>
        <v>1466</v>
      </c>
      <c r="AF223" s="1">
        <f t="shared" si="338"/>
        <v>917</v>
      </c>
      <c r="AG223" s="1">
        <f t="shared" si="339"/>
        <v>379</v>
      </c>
      <c r="AH223" s="1">
        <f t="shared" si="332"/>
        <v>29</v>
      </c>
      <c r="AI223" s="1">
        <f t="shared" si="340"/>
        <v>19</v>
      </c>
      <c r="AJ223" s="9">
        <v>17</v>
      </c>
    </row>
    <row r="224" spans="15:36" x14ac:dyDescent="0.25">
      <c r="O224" s="1" t="s">
        <v>263</v>
      </c>
      <c r="P224" s="1">
        <f t="shared" si="333"/>
        <v>17340</v>
      </c>
      <c r="Q224" s="1">
        <f>ROUNDUP((Q226-Q221)*0.6/4+Q223,0)</f>
        <v>1786</v>
      </c>
      <c r="R224" s="1">
        <f t="shared" si="334"/>
        <v>867</v>
      </c>
      <c r="S224" s="1">
        <f t="shared" si="335"/>
        <v>340</v>
      </c>
      <c r="T224" s="1">
        <f>ROUNDUP((T226-T221)*0.6/4+T223,0)</f>
        <v>35</v>
      </c>
      <c r="U224" s="1">
        <f t="shared" si="336"/>
        <v>17</v>
      </c>
      <c r="V224" s="30" t="s">
        <v>263</v>
      </c>
      <c r="W224" s="30">
        <f t="shared" si="320"/>
        <v>21700</v>
      </c>
      <c r="X224" s="1">
        <f>ROUNDUP((X226-X221)*0.6/4+X223,0)</f>
        <v>1302</v>
      </c>
      <c r="Y224" s="30">
        <f t="shared" si="321"/>
        <v>1042</v>
      </c>
      <c r="Z224" s="30">
        <f t="shared" si="322"/>
        <v>434</v>
      </c>
      <c r="AA224" s="30">
        <f t="shared" si="331"/>
        <v>26</v>
      </c>
      <c r="AB224" s="30">
        <f t="shared" si="323"/>
        <v>21</v>
      </c>
      <c r="AC224" s="1" t="s">
        <v>263</v>
      </c>
      <c r="AD224" s="1">
        <f t="shared" si="337"/>
        <v>19943</v>
      </c>
      <c r="AE224" s="1">
        <f t="shared" si="329"/>
        <v>1526</v>
      </c>
      <c r="AF224" s="1">
        <f t="shared" si="338"/>
        <v>954</v>
      </c>
      <c r="AG224" s="1">
        <f t="shared" si="339"/>
        <v>393</v>
      </c>
      <c r="AH224" s="1">
        <f t="shared" si="332"/>
        <v>30</v>
      </c>
      <c r="AI224" s="1">
        <f t="shared" si="340"/>
        <v>19</v>
      </c>
      <c r="AJ224" s="9">
        <v>18</v>
      </c>
    </row>
    <row r="225" spans="15:36" x14ac:dyDescent="0.25">
      <c r="O225" s="1" t="s">
        <v>264</v>
      </c>
      <c r="P225" s="1">
        <f t="shared" si="333"/>
        <v>18030</v>
      </c>
      <c r="Q225" s="1">
        <f>ROUNDUP((Q226-Q221)*0.6/4+Q224,0)</f>
        <v>1857</v>
      </c>
      <c r="R225" s="1">
        <f t="shared" si="334"/>
        <v>902</v>
      </c>
      <c r="S225" s="1">
        <f t="shared" si="335"/>
        <v>360</v>
      </c>
      <c r="T225" s="1">
        <f>ROUNDUP((T226-T221)*0.6/4+T224,0)</f>
        <v>37</v>
      </c>
      <c r="U225" s="1">
        <f t="shared" si="336"/>
        <v>18</v>
      </c>
      <c r="V225" s="30" t="s">
        <v>264</v>
      </c>
      <c r="W225" s="30">
        <f t="shared" si="320"/>
        <v>22567</v>
      </c>
      <c r="X225" s="1">
        <f>ROUNDUP((X226-X221)*0.6/4+X224,0)</f>
        <v>1354</v>
      </c>
      <c r="Y225" s="30">
        <f t="shared" si="321"/>
        <v>1084</v>
      </c>
      <c r="Z225" s="30">
        <f t="shared" si="322"/>
        <v>450</v>
      </c>
      <c r="AA225" s="30">
        <f t="shared" si="331"/>
        <v>27</v>
      </c>
      <c r="AB225" s="30">
        <f t="shared" si="323"/>
        <v>22</v>
      </c>
      <c r="AC225" s="1" t="s">
        <v>264</v>
      </c>
      <c r="AD225" s="1">
        <f t="shared" si="337"/>
        <v>20740</v>
      </c>
      <c r="AE225" s="1">
        <f t="shared" si="329"/>
        <v>1587</v>
      </c>
      <c r="AF225" s="1">
        <f t="shared" si="338"/>
        <v>992</v>
      </c>
      <c r="AG225" s="1">
        <f t="shared" si="339"/>
        <v>419</v>
      </c>
      <c r="AH225" s="1">
        <f t="shared" si="332"/>
        <v>32</v>
      </c>
      <c r="AI225" s="1">
        <f t="shared" si="340"/>
        <v>20</v>
      </c>
      <c r="AJ225" s="9">
        <v>19</v>
      </c>
    </row>
    <row r="226" spans="15:36" x14ac:dyDescent="0.25">
      <c r="O226" s="1" t="s">
        <v>265</v>
      </c>
      <c r="P226" s="6">
        <f t="shared" si="333"/>
        <v>19855</v>
      </c>
      <c r="Q226" s="7">
        <f>ROUNDUP(Q221*$C$70,0)</f>
        <v>2045</v>
      </c>
      <c r="R226" s="8">
        <f t="shared" si="334"/>
        <v>993</v>
      </c>
      <c r="S226" s="6">
        <f t="shared" si="335"/>
        <v>369</v>
      </c>
      <c r="T226" s="7">
        <f>ROUNDUP(T221*$C$70,0)</f>
        <v>38</v>
      </c>
      <c r="U226" s="8">
        <f t="shared" si="336"/>
        <v>19</v>
      </c>
      <c r="V226" s="30" t="s">
        <v>265</v>
      </c>
      <c r="W226" s="31">
        <f t="shared" ref="W226:W240" si="341">ROUNDUP(X226*$D$3/$B$3,0)</f>
        <v>24834</v>
      </c>
      <c r="X226" s="32">
        <f t="shared" si="330"/>
        <v>1490</v>
      </c>
      <c r="Y226" s="33">
        <f t="shared" ref="Y226:Y240" si="342">ROUNDUP(X226*$C$3/$B$3,0)</f>
        <v>1192</v>
      </c>
      <c r="Z226" s="31">
        <f t="shared" ref="Z226:Z240" si="343">ROUNDUP(AA226*$D$3/$B$3,0)</f>
        <v>467</v>
      </c>
      <c r="AA226" s="32">
        <f t="shared" si="331"/>
        <v>28</v>
      </c>
      <c r="AB226" s="33">
        <f t="shared" ref="AB226:AB240" si="344">ROUNDUP(AA226*$C$3/$B$3,0)</f>
        <v>23</v>
      </c>
      <c r="AC226" s="1" t="s">
        <v>265</v>
      </c>
      <c r="AD226" s="6">
        <f t="shared" si="337"/>
        <v>22844</v>
      </c>
      <c r="AE226" s="7">
        <f t="shared" si="329"/>
        <v>1748</v>
      </c>
      <c r="AF226" s="8">
        <f t="shared" si="338"/>
        <v>1093</v>
      </c>
      <c r="AG226" s="6">
        <f t="shared" si="339"/>
        <v>432</v>
      </c>
      <c r="AH226" s="7">
        <f t="shared" si="332"/>
        <v>33</v>
      </c>
      <c r="AI226" s="8">
        <f t="shared" si="340"/>
        <v>21</v>
      </c>
      <c r="AJ226" s="9">
        <v>20</v>
      </c>
    </row>
    <row r="227" spans="15:36" x14ac:dyDescent="0.25">
      <c r="O227" s="1" t="s">
        <v>266</v>
      </c>
      <c r="P227" s="1">
        <f t="shared" si="333"/>
        <v>20758</v>
      </c>
      <c r="Q227" s="1">
        <f>ROUNDUP((Q231-Q226)*0.6/4+Q226,0)</f>
        <v>2138</v>
      </c>
      <c r="R227" s="1">
        <f t="shared" si="334"/>
        <v>1038</v>
      </c>
      <c r="S227" s="1">
        <f t="shared" si="335"/>
        <v>389</v>
      </c>
      <c r="T227" s="1">
        <f>ROUNDUP((T231-T226)*0.6/4+T226,0)</f>
        <v>40</v>
      </c>
      <c r="U227" s="1">
        <f t="shared" si="336"/>
        <v>20</v>
      </c>
      <c r="V227" s="30" t="s">
        <v>266</v>
      </c>
      <c r="W227" s="30">
        <f t="shared" si="341"/>
        <v>25967</v>
      </c>
      <c r="X227" s="1">
        <f>ROUNDUP((X231-X226)*0.6/4+X226,0)</f>
        <v>1558</v>
      </c>
      <c r="Y227" s="30">
        <f t="shared" si="342"/>
        <v>1247</v>
      </c>
      <c r="Z227" s="30">
        <f t="shared" si="343"/>
        <v>500</v>
      </c>
      <c r="AA227" s="30">
        <f t="shared" ref="AA227:AA230" si="345">ROUNDUP(T227/$B$2*$B$3,0)</f>
        <v>30</v>
      </c>
      <c r="AB227" s="30">
        <f t="shared" si="344"/>
        <v>24</v>
      </c>
      <c r="AC227" s="1" t="s">
        <v>266</v>
      </c>
      <c r="AD227" s="1">
        <f t="shared" si="337"/>
        <v>23876</v>
      </c>
      <c r="AE227" s="1">
        <f t="shared" si="329"/>
        <v>1827</v>
      </c>
      <c r="AF227" s="1">
        <f t="shared" si="338"/>
        <v>1142</v>
      </c>
      <c r="AG227" s="1">
        <f t="shared" si="339"/>
        <v>458</v>
      </c>
      <c r="AH227" s="1">
        <f t="shared" si="332"/>
        <v>35</v>
      </c>
      <c r="AI227" s="1">
        <f t="shared" si="340"/>
        <v>22</v>
      </c>
      <c r="AJ227" s="9">
        <v>21</v>
      </c>
    </row>
    <row r="228" spans="15:36" x14ac:dyDescent="0.25">
      <c r="O228" s="1" t="s">
        <v>267</v>
      </c>
      <c r="P228" s="1">
        <f t="shared" si="333"/>
        <v>21661</v>
      </c>
      <c r="Q228" s="1">
        <f>ROUNDUP((Q231-Q226)*0.6/4+Q227,0)</f>
        <v>2231</v>
      </c>
      <c r="R228" s="1">
        <f t="shared" si="334"/>
        <v>1084</v>
      </c>
      <c r="S228" s="1">
        <f t="shared" si="335"/>
        <v>408</v>
      </c>
      <c r="T228" s="1">
        <f>ROUNDUP((T231-T226)*0.6/4+T227,0)</f>
        <v>42</v>
      </c>
      <c r="U228" s="1">
        <f t="shared" si="336"/>
        <v>21</v>
      </c>
      <c r="V228" s="30" t="s">
        <v>267</v>
      </c>
      <c r="W228" s="30">
        <f t="shared" si="341"/>
        <v>27100</v>
      </c>
      <c r="X228" s="1">
        <f>ROUNDUP((X231-X226)*0.6/4+X227,0)</f>
        <v>1626</v>
      </c>
      <c r="Y228" s="30">
        <f t="shared" si="342"/>
        <v>1301</v>
      </c>
      <c r="Z228" s="30">
        <f t="shared" si="343"/>
        <v>517</v>
      </c>
      <c r="AA228" s="30">
        <f t="shared" si="345"/>
        <v>31</v>
      </c>
      <c r="AB228" s="30">
        <f t="shared" si="344"/>
        <v>25</v>
      </c>
      <c r="AC228" s="1" t="s">
        <v>267</v>
      </c>
      <c r="AD228" s="1">
        <f t="shared" si="337"/>
        <v>24922</v>
      </c>
      <c r="AE228" s="1">
        <f t="shared" si="329"/>
        <v>1907</v>
      </c>
      <c r="AF228" s="1">
        <f t="shared" si="338"/>
        <v>1192</v>
      </c>
      <c r="AG228" s="1">
        <f t="shared" si="339"/>
        <v>471</v>
      </c>
      <c r="AH228" s="1">
        <f t="shared" si="332"/>
        <v>36</v>
      </c>
      <c r="AI228" s="1">
        <f t="shared" si="340"/>
        <v>23</v>
      </c>
      <c r="AJ228" s="9">
        <v>22</v>
      </c>
    </row>
    <row r="229" spans="15:36" x14ac:dyDescent="0.25">
      <c r="O229" s="1" t="s">
        <v>268</v>
      </c>
      <c r="P229" s="1">
        <f t="shared" si="333"/>
        <v>22564</v>
      </c>
      <c r="Q229" s="1">
        <f>ROUNDUP((Q231-Q226)*0.6/4+Q228,0)</f>
        <v>2324</v>
      </c>
      <c r="R229" s="1">
        <f t="shared" si="334"/>
        <v>1129</v>
      </c>
      <c r="S229" s="1">
        <f t="shared" si="335"/>
        <v>428</v>
      </c>
      <c r="T229" s="1">
        <f>ROUNDUP((T231-T226)*0.6/4+T228,0)</f>
        <v>44</v>
      </c>
      <c r="U229" s="1">
        <f t="shared" si="336"/>
        <v>22</v>
      </c>
      <c r="V229" s="30" t="s">
        <v>268</v>
      </c>
      <c r="W229" s="30">
        <f t="shared" si="341"/>
        <v>28234</v>
      </c>
      <c r="X229" s="1">
        <f>ROUNDUP((X231-X226)*0.6/4+X228,0)</f>
        <v>1694</v>
      </c>
      <c r="Y229" s="30">
        <f t="shared" si="342"/>
        <v>1356</v>
      </c>
      <c r="Z229" s="30">
        <f t="shared" si="343"/>
        <v>550</v>
      </c>
      <c r="AA229" s="30">
        <f t="shared" si="345"/>
        <v>33</v>
      </c>
      <c r="AB229" s="30">
        <f t="shared" si="344"/>
        <v>27</v>
      </c>
      <c r="AC229" s="1" t="s">
        <v>268</v>
      </c>
      <c r="AD229" s="1">
        <f t="shared" si="337"/>
        <v>25954</v>
      </c>
      <c r="AE229" s="1">
        <f t="shared" si="329"/>
        <v>1986</v>
      </c>
      <c r="AF229" s="1">
        <f t="shared" si="338"/>
        <v>1242</v>
      </c>
      <c r="AG229" s="1">
        <f t="shared" si="339"/>
        <v>497</v>
      </c>
      <c r="AH229" s="1">
        <f t="shared" si="332"/>
        <v>38</v>
      </c>
      <c r="AI229" s="1">
        <f t="shared" si="340"/>
        <v>24</v>
      </c>
      <c r="AJ229" s="9">
        <v>23</v>
      </c>
    </row>
    <row r="230" spans="15:36" x14ac:dyDescent="0.25">
      <c r="O230" s="1" t="s">
        <v>269</v>
      </c>
      <c r="P230" s="1">
        <f t="shared" si="333"/>
        <v>23467</v>
      </c>
      <c r="Q230" s="1">
        <f>ROUNDUP((Q231-Q226)*0.6/4+Q229,0)</f>
        <v>2417</v>
      </c>
      <c r="R230" s="1">
        <f t="shared" si="334"/>
        <v>1174</v>
      </c>
      <c r="S230" s="1">
        <f t="shared" si="335"/>
        <v>447</v>
      </c>
      <c r="T230" s="1">
        <f>ROUNDUP((T231-T226)*0.6/4+T229,0)</f>
        <v>46</v>
      </c>
      <c r="U230" s="1">
        <f t="shared" si="336"/>
        <v>23</v>
      </c>
      <c r="V230" s="30" t="s">
        <v>269</v>
      </c>
      <c r="W230" s="30">
        <f t="shared" si="341"/>
        <v>29367</v>
      </c>
      <c r="X230" s="1">
        <f>ROUNDUP((X231-X226)*0.6/4+X229,0)</f>
        <v>1762</v>
      </c>
      <c r="Y230" s="30">
        <f t="shared" si="342"/>
        <v>1410</v>
      </c>
      <c r="Z230" s="30">
        <f t="shared" si="343"/>
        <v>567</v>
      </c>
      <c r="AA230" s="30">
        <f t="shared" si="345"/>
        <v>34</v>
      </c>
      <c r="AB230" s="30">
        <f t="shared" si="344"/>
        <v>28</v>
      </c>
      <c r="AC230" s="1" t="s">
        <v>269</v>
      </c>
      <c r="AD230" s="1">
        <f t="shared" si="337"/>
        <v>26999</v>
      </c>
      <c r="AE230" s="1">
        <f t="shared" si="329"/>
        <v>2066</v>
      </c>
      <c r="AF230" s="1">
        <f t="shared" si="338"/>
        <v>1292</v>
      </c>
      <c r="AG230" s="1">
        <f t="shared" si="339"/>
        <v>523</v>
      </c>
      <c r="AH230" s="1">
        <f t="shared" si="332"/>
        <v>40</v>
      </c>
      <c r="AI230" s="1">
        <f t="shared" si="340"/>
        <v>25</v>
      </c>
      <c r="AJ230" s="9">
        <v>24</v>
      </c>
    </row>
    <row r="231" spans="15:36" x14ac:dyDescent="0.25">
      <c r="O231" s="1" t="s">
        <v>270</v>
      </c>
      <c r="P231" s="6">
        <f t="shared" si="333"/>
        <v>25816</v>
      </c>
      <c r="Q231" s="7">
        <f>ROUNDUP(Q226*$C$71,0)</f>
        <v>2659</v>
      </c>
      <c r="R231" s="8">
        <f t="shared" si="334"/>
        <v>1291</v>
      </c>
      <c r="S231" s="6">
        <f t="shared" si="335"/>
        <v>486</v>
      </c>
      <c r="T231" s="7">
        <f>ROUNDUP(T226*$C$71,0)</f>
        <v>50</v>
      </c>
      <c r="U231" s="8">
        <f t="shared" si="336"/>
        <v>25</v>
      </c>
      <c r="V231" s="30" t="s">
        <v>270</v>
      </c>
      <c r="W231" s="31">
        <f t="shared" si="341"/>
        <v>32284</v>
      </c>
      <c r="X231" s="32">
        <f t="shared" si="330"/>
        <v>1937</v>
      </c>
      <c r="Y231" s="33">
        <f t="shared" si="342"/>
        <v>1550</v>
      </c>
      <c r="Z231" s="31">
        <f t="shared" si="343"/>
        <v>617</v>
      </c>
      <c r="AA231" s="32">
        <f t="shared" si="331"/>
        <v>37</v>
      </c>
      <c r="AB231" s="33">
        <f t="shared" si="344"/>
        <v>30</v>
      </c>
      <c r="AC231" s="1" t="s">
        <v>270</v>
      </c>
      <c r="AD231" s="6">
        <f t="shared" si="337"/>
        <v>29691</v>
      </c>
      <c r="AE231" s="7">
        <f t="shared" si="329"/>
        <v>2272</v>
      </c>
      <c r="AF231" s="8">
        <f t="shared" si="338"/>
        <v>1420</v>
      </c>
      <c r="AG231" s="6">
        <f t="shared" si="339"/>
        <v>562</v>
      </c>
      <c r="AH231" s="7">
        <f t="shared" si="332"/>
        <v>43</v>
      </c>
      <c r="AI231" s="8">
        <f t="shared" si="340"/>
        <v>27</v>
      </c>
      <c r="AJ231" s="9">
        <v>25</v>
      </c>
    </row>
    <row r="232" spans="15:36" x14ac:dyDescent="0.25">
      <c r="O232" s="1" t="s">
        <v>271</v>
      </c>
      <c r="P232" s="1">
        <f t="shared" si="333"/>
        <v>26981</v>
      </c>
      <c r="Q232" s="1">
        <f>ROUNDUP((Q236-Q231)*0.6/4+Q231,0)</f>
        <v>2779</v>
      </c>
      <c r="R232" s="1">
        <f t="shared" si="334"/>
        <v>1350</v>
      </c>
      <c r="S232" s="1">
        <f t="shared" si="335"/>
        <v>515</v>
      </c>
      <c r="T232" s="1">
        <f>ROUNDUP((T236-T231)*0.6/4+T231,0)</f>
        <v>53</v>
      </c>
      <c r="U232" s="1">
        <f t="shared" si="336"/>
        <v>26</v>
      </c>
      <c r="V232" s="30" t="s">
        <v>271</v>
      </c>
      <c r="W232" s="30">
        <f t="shared" si="341"/>
        <v>33750</v>
      </c>
      <c r="X232" s="1">
        <f>ROUNDUP((X236-X231)*0.6/4+X231,0)</f>
        <v>2025</v>
      </c>
      <c r="Y232" s="30">
        <f t="shared" si="342"/>
        <v>1620</v>
      </c>
      <c r="Z232" s="30">
        <f t="shared" si="343"/>
        <v>650</v>
      </c>
      <c r="AA232" s="30">
        <f t="shared" ref="AA232:AA235" si="346">ROUNDUP(T232/$B$2*$B$3,0)</f>
        <v>39</v>
      </c>
      <c r="AB232" s="30">
        <f t="shared" si="344"/>
        <v>32</v>
      </c>
      <c r="AC232" s="1" t="s">
        <v>271</v>
      </c>
      <c r="AD232" s="1">
        <f t="shared" si="337"/>
        <v>31037</v>
      </c>
      <c r="AE232" s="1">
        <f t="shared" si="329"/>
        <v>2375</v>
      </c>
      <c r="AF232" s="1">
        <f t="shared" si="338"/>
        <v>1485</v>
      </c>
      <c r="AG232" s="1">
        <f t="shared" si="339"/>
        <v>602</v>
      </c>
      <c r="AH232" s="1">
        <f t="shared" si="332"/>
        <v>46</v>
      </c>
      <c r="AI232" s="1">
        <f t="shared" si="340"/>
        <v>29</v>
      </c>
      <c r="AJ232" s="9">
        <v>26</v>
      </c>
    </row>
    <row r="233" spans="15:36" x14ac:dyDescent="0.25">
      <c r="O233" s="1" t="s">
        <v>272</v>
      </c>
      <c r="P233" s="1">
        <f t="shared" si="333"/>
        <v>28146</v>
      </c>
      <c r="Q233" s="1">
        <f>ROUNDUP((Q236-Q231)*0.6/4+Q232,0)</f>
        <v>2899</v>
      </c>
      <c r="R233" s="1">
        <f t="shared" si="334"/>
        <v>1408</v>
      </c>
      <c r="S233" s="1">
        <f t="shared" si="335"/>
        <v>544</v>
      </c>
      <c r="T233" s="1">
        <f>ROUNDUP((T236-T231)*0.6/4+T232,0)</f>
        <v>56</v>
      </c>
      <c r="U233" s="1">
        <f t="shared" si="336"/>
        <v>28</v>
      </c>
      <c r="V233" s="30" t="s">
        <v>272</v>
      </c>
      <c r="W233" s="30">
        <f t="shared" si="341"/>
        <v>35217</v>
      </c>
      <c r="X233" s="1">
        <f>ROUNDUP((X236-X231)*0.6/4+X232,0)</f>
        <v>2113</v>
      </c>
      <c r="Y233" s="30">
        <f t="shared" si="342"/>
        <v>1691</v>
      </c>
      <c r="Z233" s="30">
        <f t="shared" si="343"/>
        <v>684</v>
      </c>
      <c r="AA233" s="30">
        <f t="shared" si="346"/>
        <v>41</v>
      </c>
      <c r="AB233" s="30">
        <f t="shared" si="344"/>
        <v>33</v>
      </c>
      <c r="AC233" s="1" t="s">
        <v>272</v>
      </c>
      <c r="AD233" s="1">
        <f t="shared" si="337"/>
        <v>32370</v>
      </c>
      <c r="AE233" s="1">
        <f t="shared" si="329"/>
        <v>2477</v>
      </c>
      <c r="AF233" s="1">
        <f t="shared" si="338"/>
        <v>1549</v>
      </c>
      <c r="AG233" s="1">
        <f t="shared" si="339"/>
        <v>628</v>
      </c>
      <c r="AH233" s="1">
        <f t="shared" si="332"/>
        <v>48</v>
      </c>
      <c r="AI233" s="1">
        <f t="shared" si="340"/>
        <v>30</v>
      </c>
      <c r="AJ233" s="9">
        <v>27</v>
      </c>
    </row>
    <row r="234" spans="15:36" x14ac:dyDescent="0.25">
      <c r="O234" s="1" t="s">
        <v>273</v>
      </c>
      <c r="P234" s="1">
        <f t="shared" si="333"/>
        <v>29311</v>
      </c>
      <c r="Q234" s="1">
        <f>ROUNDUP((Q236-Q231)*0.6/4+Q233,0)</f>
        <v>3019</v>
      </c>
      <c r="R234" s="1">
        <f t="shared" si="334"/>
        <v>1466</v>
      </c>
      <c r="S234" s="1">
        <f t="shared" si="335"/>
        <v>573</v>
      </c>
      <c r="T234" s="1">
        <f>ROUNDUP((T236-T231)*0.6/4+T233,0)</f>
        <v>59</v>
      </c>
      <c r="U234" s="1">
        <f t="shared" si="336"/>
        <v>29</v>
      </c>
      <c r="V234" s="30" t="s">
        <v>273</v>
      </c>
      <c r="W234" s="30">
        <f t="shared" si="341"/>
        <v>36684</v>
      </c>
      <c r="X234" s="1">
        <f>ROUNDUP((X236-X231)*0.6/4+X233,0)</f>
        <v>2201</v>
      </c>
      <c r="Y234" s="30">
        <f t="shared" si="342"/>
        <v>1761</v>
      </c>
      <c r="Z234" s="30">
        <f t="shared" si="343"/>
        <v>717</v>
      </c>
      <c r="AA234" s="30">
        <f t="shared" si="346"/>
        <v>43</v>
      </c>
      <c r="AB234" s="30">
        <f t="shared" si="344"/>
        <v>35</v>
      </c>
      <c r="AC234" s="1" t="s">
        <v>273</v>
      </c>
      <c r="AD234" s="1">
        <f t="shared" si="337"/>
        <v>33716</v>
      </c>
      <c r="AE234" s="1">
        <f t="shared" si="329"/>
        <v>2580</v>
      </c>
      <c r="AF234" s="1">
        <f t="shared" si="338"/>
        <v>1613</v>
      </c>
      <c r="AG234" s="1">
        <f t="shared" si="339"/>
        <v>667</v>
      </c>
      <c r="AH234" s="1">
        <f t="shared" si="332"/>
        <v>51</v>
      </c>
      <c r="AI234" s="1">
        <f t="shared" si="340"/>
        <v>32</v>
      </c>
      <c r="AJ234" s="9">
        <v>28</v>
      </c>
    </row>
    <row r="235" spans="15:36" x14ac:dyDescent="0.25">
      <c r="O235" s="1" t="s">
        <v>274</v>
      </c>
      <c r="P235" s="1">
        <f t="shared" si="333"/>
        <v>30476</v>
      </c>
      <c r="Q235" s="1">
        <f>ROUNDUP((Q236-Q231)*0.6/4+Q234,0)</f>
        <v>3139</v>
      </c>
      <c r="R235" s="1">
        <f t="shared" si="334"/>
        <v>1524</v>
      </c>
      <c r="S235" s="1">
        <f t="shared" si="335"/>
        <v>602</v>
      </c>
      <c r="T235" s="1">
        <f>ROUNDUP((T236-T231)*0.6/4+T234,0)</f>
        <v>62</v>
      </c>
      <c r="U235" s="1">
        <f t="shared" si="336"/>
        <v>31</v>
      </c>
      <c r="V235" s="30" t="s">
        <v>274</v>
      </c>
      <c r="W235" s="30">
        <f t="shared" si="341"/>
        <v>38150</v>
      </c>
      <c r="X235" s="1">
        <f>ROUNDUP((X236-X231)*0.6/4+X234,0)</f>
        <v>2289</v>
      </c>
      <c r="Y235" s="30">
        <f t="shared" si="342"/>
        <v>1832</v>
      </c>
      <c r="Z235" s="30">
        <f t="shared" si="343"/>
        <v>767</v>
      </c>
      <c r="AA235" s="30">
        <f t="shared" si="346"/>
        <v>46</v>
      </c>
      <c r="AB235" s="30">
        <f t="shared" si="344"/>
        <v>37</v>
      </c>
      <c r="AC235" s="1" t="s">
        <v>274</v>
      </c>
      <c r="AD235" s="1">
        <f t="shared" si="337"/>
        <v>35049</v>
      </c>
      <c r="AE235" s="1">
        <f t="shared" si="329"/>
        <v>2682</v>
      </c>
      <c r="AF235" s="1">
        <f t="shared" si="338"/>
        <v>1677</v>
      </c>
      <c r="AG235" s="1">
        <f t="shared" si="339"/>
        <v>693</v>
      </c>
      <c r="AH235" s="1">
        <f t="shared" si="332"/>
        <v>53</v>
      </c>
      <c r="AI235" s="1">
        <f t="shared" si="340"/>
        <v>34</v>
      </c>
      <c r="AJ235" s="9">
        <v>29</v>
      </c>
    </row>
    <row r="236" spans="15:36" x14ac:dyDescent="0.25">
      <c r="O236" s="1" t="s">
        <v>387</v>
      </c>
      <c r="P236" s="6">
        <f t="shared" si="333"/>
        <v>33564</v>
      </c>
      <c r="Q236" s="7">
        <f>ROUNDUP(Q231*$C$72,0)</f>
        <v>3457</v>
      </c>
      <c r="R236" s="8">
        <f t="shared" si="334"/>
        <v>1679</v>
      </c>
      <c r="S236" s="6">
        <f t="shared" si="335"/>
        <v>632</v>
      </c>
      <c r="T236" s="7">
        <f>ROUNDUP(T231*$C$72,0)</f>
        <v>65</v>
      </c>
      <c r="U236" s="8">
        <f t="shared" si="336"/>
        <v>32</v>
      </c>
      <c r="V236" s="30" t="s">
        <v>387</v>
      </c>
      <c r="W236" s="31">
        <f t="shared" si="341"/>
        <v>41967</v>
      </c>
      <c r="X236" s="32">
        <f t="shared" si="330"/>
        <v>2518</v>
      </c>
      <c r="Y236" s="33">
        <f t="shared" si="342"/>
        <v>2015</v>
      </c>
      <c r="Z236" s="31">
        <f t="shared" si="343"/>
        <v>800</v>
      </c>
      <c r="AA236" s="32">
        <f t="shared" si="331"/>
        <v>48</v>
      </c>
      <c r="AB236" s="33">
        <f t="shared" si="344"/>
        <v>39</v>
      </c>
      <c r="AC236" s="1" t="s">
        <v>387</v>
      </c>
      <c r="AD236" s="6">
        <f t="shared" si="337"/>
        <v>38604</v>
      </c>
      <c r="AE236" s="7">
        <f t="shared" si="329"/>
        <v>2954</v>
      </c>
      <c r="AF236" s="8">
        <f t="shared" si="338"/>
        <v>1847</v>
      </c>
      <c r="AG236" s="6">
        <f t="shared" si="339"/>
        <v>732</v>
      </c>
      <c r="AH236" s="7">
        <f t="shared" si="332"/>
        <v>56</v>
      </c>
      <c r="AI236" s="8">
        <f t="shared" si="340"/>
        <v>35</v>
      </c>
      <c r="AJ236" s="9">
        <v>30</v>
      </c>
    </row>
    <row r="237" spans="15:36" x14ac:dyDescent="0.25">
      <c r="O237" s="1" t="s">
        <v>276</v>
      </c>
      <c r="P237" s="1">
        <f t="shared" si="333"/>
        <v>35078</v>
      </c>
      <c r="Q237" s="1">
        <f>ROUNDUP((Q241-Q236)*0.6/4+Q236,0)</f>
        <v>3613</v>
      </c>
      <c r="R237" s="1">
        <f t="shared" ref="R237:R256" si="347">ROUNDUP(Q237*$C$2/$B$2,0)</f>
        <v>1754</v>
      </c>
      <c r="S237" s="1">
        <f t="shared" ref="S237:S256" si="348">ROUNDUP(T237*$D$2/$B$2,0)</f>
        <v>661</v>
      </c>
      <c r="T237" s="1">
        <f>ROUNDUP((T241-T236)*0.6/4+T236,0)</f>
        <v>68</v>
      </c>
      <c r="U237" s="1">
        <f t="shared" si="336"/>
        <v>34</v>
      </c>
      <c r="V237" s="30" t="s">
        <v>276</v>
      </c>
      <c r="W237" s="30">
        <f t="shared" si="341"/>
        <v>43867</v>
      </c>
      <c r="X237" s="1">
        <f>ROUNDUP((X241-X236)*0.6/4+X236,0)</f>
        <v>2632</v>
      </c>
      <c r="Y237" s="30">
        <f t="shared" si="342"/>
        <v>2106</v>
      </c>
      <c r="Z237" s="30">
        <f t="shared" si="343"/>
        <v>834</v>
      </c>
      <c r="AA237" s="30">
        <f t="shared" ref="AA237:AA240" si="349">ROUNDUP(T237/$B$2*$B$3,0)</f>
        <v>50</v>
      </c>
      <c r="AB237" s="30">
        <f t="shared" si="344"/>
        <v>40</v>
      </c>
      <c r="AC237" s="1" t="s">
        <v>276</v>
      </c>
      <c r="AD237" s="1">
        <f t="shared" ref="AD237:AD256" si="350">ROUNDUP(AE237*$D$4/$B$4,0)</f>
        <v>40342</v>
      </c>
      <c r="AE237" s="1">
        <f t="shared" ref="AE237:AE256" si="351">ROUNDUP(Q237/$B$2*$B$4,0)</f>
        <v>3087</v>
      </c>
      <c r="AF237" s="1">
        <f t="shared" ref="AF237:AF256" si="352">ROUNDUP(AE237*$C$4/$B$4,0)</f>
        <v>1930</v>
      </c>
      <c r="AG237" s="1">
        <f t="shared" ref="AG237:AG256" si="353">ROUNDUP(AH237*$D$4/$B$4,0)</f>
        <v>772</v>
      </c>
      <c r="AH237" s="1">
        <f t="shared" ref="AH237:AH256" si="354">ROUNDUP(T237/$B$2*$B$4,0)</f>
        <v>59</v>
      </c>
      <c r="AI237" s="1">
        <f t="shared" ref="AI237:AI256" si="355">ROUNDUP(AH237*$C$4/$B$4,0)</f>
        <v>37</v>
      </c>
      <c r="AJ237" s="9">
        <v>31</v>
      </c>
    </row>
    <row r="238" spans="15:36" x14ac:dyDescent="0.25">
      <c r="O238" s="1" t="s">
        <v>277</v>
      </c>
      <c r="P238" s="1">
        <f t="shared" si="333"/>
        <v>36593</v>
      </c>
      <c r="Q238" s="1">
        <f>ROUNDUP((Q241-Q236)*0.6/4+Q237,0)</f>
        <v>3769</v>
      </c>
      <c r="R238" s="1">
        <f t="shared" si="347"/>
        <v>1830</v>
      </c>
      <c r="S238" s="1">
        <f t="shared" si="348"/>
        <v>690</v>
      </c>
      <c r="T238" s="1">
        <f>ROUNDUP((T241-T236)*0.6/4+T237,0)</f>
        <v>71</v>
      </c>
      <c r="U238" s="1">
        <f t="shared" si="336"/>
        <v>35</v>
      </c>
      <c r="V238" s="30" t="s">
        <v>277</v>
      </c>
      <c r="W238" s="30">
        <f t="shared" si="341"/>
        <v>45767</v>
      </c>
      <c r="X238" s="1">
        <f>ROUNDUP((X241-X236)*0.6/4+X237,0)</f>
        <v>2746</v>
      </c>
      <c r="Y238" s="30">
        <f t="shared" si="342"/>
        <v>2197</v>
      </c>
      <c r="Z238" s="30">
        <f t="shared" si="343"/>
        <v>867</v>
      </c>
      <c r="AA238" s="30">
        <f t="shared" si="349"/>
        <v>52</v>
      </c>
      <c r="AB238" s="30">
        <f t="shared" si="344"/>
        <v>42</v>
      </c>
      <c r="AC238" s="1" t="s">
        <v>277</v>
      </c>
      <c r="AD238" s="1">
        <f t="shared" si="350"/>
        <v>42093</v>
      </c>
      <c r="AE238" s="1">
        <f t="shared" si="351"/>
        <v>3221</v>
      </c>
      <c r="AF238" s="1">
        <f t="shared" si="352"/>
        <v>2014</v>
      </c>
      <c r="AG238" s="1">
        <f t="shared" si="353"/>
        <v>798</v>
      </c>
      <c r="AH238" s="1">
        <f t="shared" si="354"/>
        <v>61</v>
      </c>
      <c r="AI238" s="1">
        <f t="shared" si="355"/>
        <v>39</v>
      </c>
      <c r="AJ238" s="9">
        <v>32</v>
      </c>
    </row>
    <row r="239" spans="15:36" x14ac:dyDescent="0.25">
      <c r="O239" s="1" t="s">
        <v>278</v>
      </c>
      <c r="P239" s="1">
        <f t="shared" si="333"/>
        <v>38107</v>
      </c>
      <c r="Q239" s="1">
        <f>ROUNDUP((Q241-Q236)*0.6/4+Q238,0)</f>
        <v>3925</v>
      </c>
      <c r="R239" s="1">
        <f t="shared" si="347"/>
        <v>1906</v>
      </c>
      <c r="S239" s="1">
        <f t="shared" si="348"/>
        <v>719</v>
      </c>
      <c r="T239" s="1">
        <f>ROUNDUP((T241-T236)*0.6/4+T238,0)</f>
        <v>74</v>
      </c>
      <c r="U239" s="1">
        <f t="shared" si="336"/>
        <v>36</v>
      </c>
      <c r="V239" s="30" t="s">
        <v>278</v>
      </c>
      <c r="W239" s="30">
        <f t="shared" si="341"/>
        <v>47667</v>
      </c>
      <c r="X239" s="1">
        <f>ROUNDUP((X241-X236)*0.6/4+X238,0)</f>
        <v>2860</v>
      </c>
      <c r="Y239" s="30">
        <f t="shared" si="342"/>
        <v>2288</v>
      </c>
      <c r="Z239" s="30">
        <f t="shared" si="343"/>
        <v>900</v>
      </c>
      <c r="AA239" s="30">
        <f t="shared" si="349"/>
        <v>54</v>
      </c>
      <c r="AB239" s="30">
        <f t="shared" si="344"/>
        <v>44</v>
      </c>
      <c r="AC239" s="1" t="s">
        <v>278</v>
      </c>
      <c r="AD239" s="1">
        <f t="shared" si="350"/>
        <v>43831</v>
      </c>
      <c r="AE239" s="1">
        <f t="shared" si="351"/>
        <v>3354</v>
      </c>
      <c r="AF239" s="1">
        <f t="shared" si="352"/>
        <v>2097</v>
      </c>
      <c r="AG239" s="1">
        <f t="shared" si="353"/>
        <v>837</v>
      </c>
      <c r="AH239" s="1">
        <f t="shared" si="354"/>
        <v>64</v>
      </c>
      <c r="AI239" s="1">
        <f t="shared" si="355"/>
        <v>40</v>
      </c>
      <c r="AJ239" s="9">
        <v>33</v>
      </c>
    </row>
    <row r="240" spans="15:36" x14ac:dyDescent="0.25">
      <c r="O240" s="1" t="s">
        <v>279</v>
      </c>
      <c r="P240" s="1">
        <f t="shared" si="333"/>
        <v>39622</v>
      </c>
      <c r="Q240" s="1">
        <f>ROUNDUP((Q241-Q236)*0.6/4+Q239,0)</f>
        <v>4081</v>
      </c>
      <c r="R240" s="1">
        <f t="shared" si="347"/>
        <v>1982</v>
      </c>
      <c r="S240" s="1">
        <f t="shared" si="348"/>
        <v>748</v>
      </c>
      <c r="T240" s="1">
        <f>ROUNDUP((T241-T236)*0.6/4+T239,0)</f>
        <v>77</v>
      </c>
      <c r="U240" s="1">
        <f t="shared" si="336"/>
        <v>38</v>
      </c>
      <c r="V240" s="30" t="s">
        <v>279</v>
      </c>
      <c r="W240" s="30">
        <f t="shared" si="341"/>
        <v>49567</v>
      </c>
      <c r="X240" s="1">
        <f>ROUNDUP((X241-X236)*0.6/4+X239,0)</f>
        <v>2974</v>
      </c>
      <c r="Y240" s="30">
        <f t="shared" si="342"/>
        <v>2380</v>
      </c>
      <c r="Z240" s="30">
        <f t="shared" si="343"/>
        <v>950</v>
      </c>
      <c r="AA240" s="30">
        <f t="shared" si="349"/>
        <v>57</v>
      </c>
      <c r="AB240" s="30">
        <f t="shared" si="344"/>
        <v>46</v>
      </c>
      <c r="AC240" s="1" t="s">
        <v>279</v>
      </c>
      <c r="AD240" s="1">
        <f t="shared" si="350"/>
        <v>45569</v>
      </c>
      <c r="AE240" s="1">
        <f t="shared" si="351"/>
        <v>3487</v>
      </c>
      <c r="AF240" s="1">
        <f t="shared" si="352"/>
        <v>2180</v>
      </c>
      <c r="AG240" s="1">
        <f t="shared" si="353"/>
        <v>863</v>
      </c>
      <c r="AH240" s="1">
        <f t="shared" si="354"/>
        <v>66</v>
      </c>
      <c r="AI240" s="1">
        <f t="shared" si="355"/>
        <v>42</v>
      </c>
      <c r="AJ240" s="9">
        <v>34</v>
      </c>
    </row>
    <row r="241" spans="15:36" x14ac:dyDescent="0.25">
      <c r="O241" s="1" t="s">
        <v>280</v>
      </c>
      <c r="P241" s="6">
        <f t="shared" si="333"/>
        <v>43641</v>
      </c>
      <c r="Q241" s="7">
        <f>ROUNDUP(Q236*$C$73,0)</f>
        <v>4495</v>
      </c>
      <c r="R241" s="8">
        <f t="shared" si="347"/>
        <v>2183</v>
      </c>
      <c r="S241" s="6">
        <f t="shared" si="348"/>
        <v>826</v>
      </c>
      <c r="T241" s="7">
        <f>ROUNDUP(T236*$C$73,0)</f>
        <v>85</v>
      </c>
      <c r="U241" s="8">
        <f t="shared" si="336"/>
        <v>42</v>
      </c>
      <c r="V241" s="30" t="s">
        <v>280</v>
      </c>
      <c r="W241" s="31">
        <f t="shared" ref="W241:W256" si="356">ROUNDUP(X241*$D$3/$B$3,0)</f>
        <v>54567</v>
      </c>
      <c r="X241" s="32">
        <f t="shared" ref="X241:X256" si="357">ROUNDUP(Q241/$B$2*$B$3,0)</f>
        <v>3274</v>
      </c>
      <c r="Y241" s="33">
        <f t="shared" ref="Y241:Y256" si="358">ROUNDUP(X241*$C$3/$B$3,0)</f>
        <v>2620</v>
      </c>
      <c r="Z241" s="31">
        <f t="shared" ref="Z241:Z256" si="359">ROUNDUP(AA241*$D$3/$B$3,0)</f>
        <v>1034</v>
      </c>
      <c r="AA241" s="32">
        <f t="shared" ref="AA241:AA256" si="360">ROUNDUP(T241/$B$2*$B$3,0)</f>
        <v>62</v>
      </c>
      <c r="AB241" s="33">
        <f t="shared" ref="AB241:AB256" si="361">ROUNDUP(AA241*$C$3/$B$3,0)</f>
        <v>50</v>
      </c>
      <c r="AC241" s="1" t="s">
        <v>280</v>
      </c>
      <c r="AD241" s="6">
        <f t="shared" si="350"/>
        <v>50195</v>
      </c>
      <c r="AE241" s="7">
        <f t="shared" si="351"/>
        <v>3841</v>
      </c>
      <c r="AF241" s="8">
        <f t="shared" si="352"/>
        <v>2401</v>
      </c>
      <c r="AG241" s="6">
        <f t="shared" si="353"/>
        <v>954</v>
      </c>
      <c r="AH241" s="7">
        <f t="shared" si="354"/>
        <v>73</v>
      </c>
      <c r="AI241" s="8">
        <f t="shared" si="355"/>
        <v>46</v>
      </c>
      <c r="AJ241" s="9">
        <v>35</v>
      </c>
    </row>
    <row r="242" spans="15:36" x14ac:dyDescent="0.25">
      <c r="O242" s="1" t="s">
        <v>281</v>
      </c>
      <c r="P242" s="1">
        <f t="shared" si="333"/>
        <v>45612</v>
      </c>
      <c r="Q242" s="1">
        <f>ROUNDUP((Q246-Q241)*0.6/4+Q241,0)</f>
        <v>4698</v>
      </c>
      <c r="R242" s="1">
        <f t="shared" si="347"/>
        <v>2281</v>
      </c>
      <c r="S242" s="1">
        <f t="shared" si="348"/>
        <v>865</v>
      </c>
      <c r="T242" s="1">
        <f>ROUNDUP((T246-T241)*0.6/4+T241,0)</f>
        <v>89</v>
      </c>
      <c r="U242" s="1">
        <f t="shared" si="336"/>
        <v>44</v>
      </c>
      <c r="V242" s="30" t="s">
        <v>281</v>
      </c>
      <c r="W242" s="30">
        <f t="shared" si="356"/>
        <v>57034</v>
      </c>
      <c r="X242" s="1">
        <f>ROUNDUP((X246-X241)*0.6/4+X241,0)</f>
        <v>3422</v>
      </c>
      <c r="Y242" s="30">
        <f t="shared" si="358"/>
        <v>2738</v>
      </c>
      <c r="Z242" s="30">
        <f t="shared" si="359"/>
        <v>1084</v>
      </c>
      <c r="AA242" s="30">
        <f t="shared" si="360"/>
        <v>65</v>
      </c>
      <c r="AB242" s="30">
        <f t="shared" si="361"/>
        <v>52</v>
      </c>
      <c r="AC242" s="1" t="s">
        <v>281</v>
      </c>
      <c r="AD242" s="1">
        <f t="shared" si="350"/>
        <v>52456</v>
      </c>
      <c r="AE242" s="1">
        <f t="shared" si="351"/>
        <v>4014</v>
      </c>
      <c r="AF242" s="1">
        <f t="shared" si="352"/>
        <v>2509</v>
      </c>
      <c r="AG242" s="1">
        <f t="shared" si="353"/>
        <v>1007</v>
      </c>
      <c r="AH242" s="1">
        <f t="shared" si="354"/>
        <v>77</v>
      </c>
      <c r="AI242" s="1">
        <f t="shared" si="355"/>
        <v>49</v>
      </c>
      <c r="AJ242" s="9">
        <v>36</v>
      </c>
    </row>
    <row r="243" spans="15:36" x14ac:dyDescent="0.25">
      <c r="O243" s="1" t="s">
        <v>282</v>
      </c>
      <c r="P243" s="1">
        <f t="shared" si="333"/>
        <v>47583</v>
      </c>
      <c r="Q243" s="1">
        <f>ROUNDUP((Q246-Q241)*0.6/4+Q242,0)</f>
        <v>4901</v>
      </c>
      <c r="R243" s="1">
        <f t="shared" si="347"/>
        <v>2380</v>
      </c>
      <c r="S243" s="1">
        <f t="shared" si="348"/>
        <v>903</v>
      </c>
      <c r="T243" s="1">
        <f>ROUNDUP((T246-T241)*0.6/4+T242,0)</f>
        <v>93</v>
      </c>
      <c r="U243" s="1">
        <f t="shared" si="336"/>
        <v>46</v>
      </c>
      <c r="V243" s="30" t="s">
        <v>282</v>
      </c>
      <c r="W243" s="30">
        <f t="shared" si="356"/>
        <v>59500</v>
      </c>
      <c r="X243" s="1">
        <f>ROUNDUP((X246-X241)*0.6/4+X242,0)</f>
        <v>3570</v>
      </c>
      <c r="Y243" s="30">
        <f t="shared" si="358"/>
        <v>2856</v>
      </c>
      <c r="Z243" s="30">
        <f t="shared" si="359"/>
        <v>1134</v>
      </c>
      <c r="AA243" s="30">
        <f t="shared" si="360"/>
        <v>68</v>
      </c>
      <c r="AB243" s="30">
        <f t="shared" si="361"/>
        <v>55</v>
      </c>
      <c r="AC243" s="1" t="s">
        <v>282</v>
      </c>
      <c r="AD243" s="1">
        <f t="shared" si="350"/>
        <v>54730</v>
      </c>
      <c r="AE243" s="1">
        <f t="shared" si="351"/>
        <v>4188</v>
      </c>
      <c r="AF243" s="1">
        <f t="shared" si="352"/>
        <v>2618</v>
      </c>
      <c r="AG243" s="1">
        <f t="shared" si="353"/>
        <v>1046</v>
      </c>
      <c r="AH243" s="1">
        <f t="shared" si="354"/>
        <v>80</v>
      </c>
      <c r="AI243" s="1">
        <f t="shared" si="355"/>
        <v>50</v>
      </c>
      <c r="AJ243" s="9">
        <v>37</v>
      </c>
    </row>
    <row r="244" spans="15:36" x14ac:dyDescent="0.25">
      <c r="O244" s="1" t="s">
        <v>283</v>
      </c>
      <c r="P244" s="1">
        <f t="shared" si="333"/>
        <v>49554</v>
      </c>
      <c r="Q244" s="1">
        <f>ROUNDUP((Q246-Q241)*0.6/4+Q243,0)</f>
        <v>5104</v>
      </c>
      <c r="R244" s="1">
        <f t="shared" si="347"/>
        <v>2478</v>
      </c>
      <c r="S244" s="1">
        <f t="shared" si="348"/>
        <v>942</v>
      </c>
      <c r="T244" s="1">
        <f>ROUNDUP((T246-T241)*0.6/4+T243,0)</f>
        <v>97</v>
      </c>
      <c r="U244" s="1">
        <f t="shared" si="336"/>
        <v>48</v>
      </c>
      <c r="V244" s="30" t="s">
        <v>283</v>
      </c>
      <c r="W244" s="30">
        <f t="shared" si="356"/>
        <v>61967</v>
      </c>
      <c r="X244" s="1">
        <f>ROUNDUP((X246-X241)*0.6/4+X243,0)</f>
        <v>3718</v>
      </c>
      <c r="Y244" s="30">
        <f t="shared" si="358"/>
        <v>2975</v>
      </c>
      <c r="Z244" s="30">
        <f t="shared" si="359"/>
        <v>1184</v>
      </c>
      <c r="AA244" s="30">
        <f t="shared" si="360"/>
        <v>71</v>
      </c>
      <c r="AB244" s="30">
        <f t="shared" si="361"/>
        <v>57</v>
      </c>
      <c r="AC244" s="1" t="s">
        <v>283</v>
      </c>
      <c r="AD244" s="1">
        <f t="shared" si="350"/>
        <v>56991</v>
      </c>
      <c r="AE244" s="1">
        <f t="shared" si="351"/>
        <v>4361</v>
      </c>
      <c r="AF244" s="1">
        <f t="shared" si="352"/>
        <v>2726</v>
      </c>
      <c r="AG244" s="1">
        <f t="shared" si="353"/>
        <v>1085</v>
      </c>
      <c r="AH244" s="1">
        <f t="shared" si="354"/>
        <v>83</v>
      </c>
      <c r="AI244" s="1">
        <f t="shared" si="355"/>
        <v>52</v>
      </c>
      <c r="AJ244" s="9">
        <v>38</v>
      </c>
    </row>
    <row r="245" spans="15:36" x14ac:dyDescent="0.25">
      <c r="O245" s="1" t="s">
        <v>284</v>
      </c>
      <c r="P245" s="1">
        <f t="shared" si="333"/>
        <v>51525</v>
      </c>
      <c r="Q245" s="1">
        <f>ROUNDUP((Q246-Q241)*0.6/4+Q244,0)</f>
        <v>5307</v>
      </c>
      <c r="R245" s="1">
        <f t="shared" si="347"/>
        <v>2577</v>
      </c>
      <c r="S245" s="1">
        <f t="shared" si="348"/>
        <v>981</v>
      </c>
      <c r="T245" s="1">
        <f>ROUNDUP((T246-T241)*0.6/4+T244,0)</f>
        <v>101</v>
      </c>
      <c r="U245" s="1">
        <f t="shared" si="336"/>
        <v>50</v>
      </c>
      <c r="V245" s="30" t="s">
        <v>284</v>
      </c>
      <c r="W245" s="30">
        <f t="shared" si="356"/>
        <v>64434</v>
      </c>
      <c r="X245" s="1">
        <f>ROUNDUP((X246-X241)*0.6/4+X244,0)</f>
        <v>3866</v>
      </c>
      <c r="Y245" s="30">
        <f t="shared" si="358"/>
        <v>3093</v>
      </c>
      <c r="Z245" s="30">
        <f t="shared" si="359"/>
        <v>1234</v>
      </c>
      <c r="AA245" s="30">
        <f t="shared" si="360"/>
        <v>74</v>
      </c>
      <c r="AB245" s="30">
        <f t="shared" si="361"/>
        <v>60</v>
      </c>
      <c r="AC245" s="1" t="s">
        <v>284</v>
      </c>
      <c r="AD245" s="1">
        <f t="shared" si="350"/>
        <v>59265</v>
      </c>
      <c r="AE245" s="1">
        <f t="shared" si="351"/>
        <v>4535</v>
      </c>
      <c r="AF245" s="1">
        <f t="shared" si="352"/>
        <v>2835</v>
      </c>
      <c r="AG245" s="1">
        <f t="shared" si="353"/>
        <v>1137</v>
      </c>
      <c r="AH245" s="1">
        <f t="shared" si="354"/>
        <v>87</v>
      </c>
      <c r="AI245" s="1">
        <f t="shared" si="355"/>
        <v>55</v>
      </c>
      <c r="AJ245" s="9">
        <v>39</v>
      </c>
    </row>
    <row r="246" spans="15:36" x14ac:dyDescent="0.25">
      <c r="O246" s="1" t="s">
        <v>285</v>
      </c>
      <c r="P246" s="6">
        <f t="shared" si="333"/>
        <v>56738</v>
      </c>
      <c r="Q246" s="7">
        <f>ROUNDUP(Q241*$C$74,0)</f>
        <v>5844</v>
      </c>
      <c r="R246" s="8">
        <f t="shared" si="347"/>
        <v>2837</v>
      </c>
      <c r="S246" s="6">
        <f t="shared" si="348"/>
        <v>1078</v>
      </c>
      <c r="T246" s="7">
        <f>ROUNDUP(T241*$C$74,0)</f>
        <v>111</v>
      </c>
      <c r="U246" s="8">
        <f t="shared" si="336"/>
        <v>54</v>
      </c>
      <c r="V246" s="30" t="s">
        <v>285</v>
      </c>
      <c r="W246" s="31">
        <f t="shared" si="356"/>
        <v>70934</v>
      </c>
      <c r="X246" s="32">
        <f t="shared" si="357"/>
        <v>4256</v>
      </c>
      <c r="Y246" s="33">
        <f t="shared" si="358"/>
        <v>3405</v>
      </c>
      <c r="Z246" s="31">
        <f t="shared" si="359"/>
        <v>1350</v>
      </c>
      <c r="AA246" s="32">
        <f t="shared" si="360"/>
        <v>81</v>
      </c>
      <c r="AB246" s="33">
        <f t="shared" si="361"/>
        <v>65</v>
      </c>
      <c r="AC246" s="1" t="s">
        <v>285</v>
      </c>
      <c r="AD246" s="6">
        <f t="shared" si="350"/>
        <v>65250</v>
      </c>
      <c r="AE246" s="7">
        <f t="shared" si="351"/>
        <v>4993</v>
      </c>
      <c r="AF246" s="8">
        <f t="shared" si="352"/>
        <v>3121</v>
      </c>
      <c r="AG246" s="6">
        <f t="shared" si="353"/>
        <v>1242</v>
      </c>
      <c r="AH246" s="7">
        <f t="shared" si="354"/>
        <v>95</v>
      </c>
      <c r="AI246" s="8">
        <f t="shared" si="355"/>
        <v>60</v>
      </c>
      <c r="AJ246" s="9">
        <v>40</v>
      </c>
    </row>
    <row r="247" spans="15:36" x14ac:dyDescent="0.25">
      <c r="O247" s="1" t="s">
        <v>286</v>
      </c>
      <c r="P247" s="1">
        <f t="shared" si="333"/>
        <v>59301</v>
      </c>
      <c r="Q247" s="1">
        <f>ROUNDUP((Q251-Q246)*0.6/4+Q246,0)</f>
        <v>6108</v>
      </c>
      <c r="R247" s="1">
        <f t="shared" si="347"/>
        <v>2966</v>
      </c>
      <c r="S247" s="1">
        <f t="shared" si="348"/>
        <v>1136</v>
      </c>
      <c r="T247" s="1">
        <f>ROUNDUP((T251-T246)*0.6/4+T246,0)</f>
        <v>117</v>
      </c>
      <c r="U247" s="1">
        <f t="shared" si="336"/>
        <v>57</v>
      </c>
      <c r="V247" s="30" t="s">
        <v>286</v>
      </c>
      <c r="W247" s="30">
        <f t="shared" si="356"/>
        <v>74134</v>
      </c>
      <c r="X247" s="1">
        <f>ROUNDUP((X251-X246)*0.6/4+X246,0)</f>
        <v>4448</v>
      </c>
      <c r="Y247" s="30">
        <f t="shared" si="358"/>
        <v>3559</v>
      </c>
      <c r="Z247" s="30">
        <f t="shared" si="359"/>
        <v>1434</v>
      </c>
      <c r="AA247" s="30">
        <f t="shared" si="360"/>
        <v>86</v>
      </c>
      <c r="AB247" s="30">
        <f t="shared" si="361"/>
        <v>69</v>
      </c>
      <c r="AC247" s="1" t="s">
        <v>286</v>
      </c>
      <c r="AD247" s="1">
        <f t="shared" si="350"/>
        <v>68203</v>
      </c>
      <c r="AE247" s="1">
        <f t="shared" si="351"/>
        <v>5219</v>
      </c>
      <c r="AF247" s="1">
        <f t="shared" si="352"/>
        <v>3262</v>
      </c>
      <c r="AG247" s="1">
        <f t="shared" si="353"/>
        <v>1307</v>
      </c>
      <c r="AH247" s="1">
        <f t="shared" si="354"/>
        <v>100</v>
      </c>
      <c r="AI247" s="1">
        <f t="shared" si="355"/>
        <v>63</v>
      </c>
      <c r="AJ247" s="9">
        <v>41</v>
      </c>
    </row>
    <row r="248" spans="15:36" x14ac:dyDescent="0.25">
      <c r="O248" s="1" t="s">
        <v>287</v>
      </c>
      <c r="P248" s="1">
        <f t="shared" si="333"/>
        <v>61865</v>
      </c>
      <c r="Q248" s="1">
        <f>ROUNDUP((Q251-Q246)*0.6/4+Q247,0)</f>
        <v>6372</v>
      </c>
      <c r="R248" s="1">
        <f t="shared" si="347"/>
        <v>3094</v>
      </c>
      <c r="S248" s="1">
        <f t="shared" si="348"/>
        <v>1195</v>
      </c>
      <c r="T248" s="1">
        <f>ROUNDUP((T251-T246)*0.6/4+T247,0)</f>
        <v>123</v>
      </c>
      <c r="U248" s="1">
        <f t="shared" si="336"/>
        <v>60</v>
      </c>
      <c r="V248" s="30" t="s">
        <v>287</v>
      </c>
      <c r="W248" s="30">
        <f t="shared" si="356"/>
        <v>77334</v>
      </c>
      <c r="X248" s="1">
        <f>ROUNDUP((X251-X246)*0.6/4+X247,0)</f>
        <v>4640</v>
      </c>
      <c r="Y248" s="30">
        <f t="shared" si="358"/>
        <v>3712</v>
      </c>
      <c r="Z248" s="30">
        <f t="shared" si="359"/>
        <v>1500</v>
      </c>
      <c r="AA248" s="30">
        <f t="shared" si="360"/>
        <v>90</v>
      </c>
      <c r="AB248" s="30">
        <f t="shared" si="361"/>
        <v>72</v>
      </c>
      <c r="AC248" s="1" t="s">
        <v>287</v>
      </c>
      <c r="AD248" s="1">
        <f t="shared" si="350"/>
        <v>71157</v>
      </c>
      <c r="AE248" s="1">
        <f t="shared" si="351"/>
        <v>5445</v>
      </c>
      <c r="AF248" s="1">
        <f t="shared" si="352"/>
        <v>3404</v>
      </c>
      <c r="AG248" s="1">
        <f t="shared" si="353"/>
        <v>1386</v>
      </c>
      <c r="AH248" s="1">
        <f t="shared" si="354"/>
        <v>106</v>
      </c>
      <c r="AI248" s="1">
        <f t="shared" si="355"/>
        <v>67</v>
      </c>
      <c r="AJ248" s="9">
        <v>42</v>
      </c>
    </row>
    <row r="249" spans="15:36" x14ac:dyDescent="0.25">
      <c r="O249" s="1" t="s">
        <v>288</v>
      </c>
      <c r="P249" s="1">
        <f t="shared" si="333"/>
        <v>64428</v>
      </c>
      <c r="Q249" s="1">
        <f>ROUNDUP((Q251-Q246)*0.6/4+Q248,0)</f>
        <v>6636</v>
      </c>
      <c r="R249" s="1">
        <f t="shared" si="347"/>
        <v>3222</v>
      </c>
      <c r="S249" s="1">
        <f t="shared" si="348"/>
        <v>1253</v>
      </c>
      <c r="T249" s="1">
        <f>ROUNDUP((T251-T246)*0.6/4+T248,0)</f>
        <v>129</v>
      </c>
      <c r="U249" s="1">
        <f t="shared" si="336"/>
        <v>63</v>
      </c>
      <c r="V249" s="30" t="s">
        <v>288</v>
      </c>
      <c r="W249" s="30">
        <f t="shared" si="356"/>
        <v>80534</v>
      </c>
      <c r="X249" s="1">
        <f>ROUNDUP((X251-X246)*0.6/4+X248,0)</f>
        <v>4832</v>
      </c>
      <c r="Y249" s="30">
        <f t="shared" si="358"/>
        <v>3866</v>
      </c>
      <c r="Z249" s="30">
        <f t="shared" si="359"/>
        <v>1567</v>
      </c>
      <c r="AA249" s="30">
        <f t="shared" si="360"/>
        <v>94</v>
      </c>
      <c r="AB249" s="30">
        <f t="shared" si="361"/>
        <v>76</v>
      </c>
      <c r="AC249" s="1" t="s">
        <v>288</v>
      </c>
      <c r="AD249" s="1">
        <f t="shared" si="350"/>
        <v>74097</v>
      </c>
      <c r="AE249" s="1">
        <f t="shared" si="351"/>
        <v>5670</v>
      </c>
      <c r="AF249" s="1">
        <f t="shared" si="352"/>
        <v>3544</v>
      </c>
      <c r="AG249" s="1">
        <f t="shared" si="353"/>
        <v>1451</v>
      </c>
      <c r="AH249" s="1">
        <f t="shared" si="354"/>
        <v>111</v>
      </c>
      <c r="AI249" s="1">
        <f t="shared" si="355"/>
        <v>70</v>
      </c>
      <c r="AJ249" s="9">
        <v>43</v>
      </c>
    </row>
    <row r="250" spans="15:36" x14ac:dyDescent="0.25">
      <c r="O250" s="1" t="s">
        <v>289</v>
      </c>
      <c r="P250" s="1">
        <f t="shared" si="333"/>
        <v>66991</v>
      </c>
      <c r="Q250" s="1">
        <f>ROUNDUP((Q251-Q246)*0.6/4+Q249,0)</f>
        <v>6900</v>
      </c>
      <c r="R250" s="1">
        <f t="shared" si="347"/>
        <v>3350</v>
      </c>
      <c r="S250" s="1">
        <f t="shared" si="348"/>
        <v>1311</v>
      </c>
      <c r="T250" s="1">
        <f>ROUNDUP((T251-T246)*0.6/4+T249,0)</f>
        <v>135</v>
      </c>
      <c r="U250" s="1">
        <f t="shared" si="336"/>
        <v>66</v>
      </c>
      <c r="V250" s="30" t="s">
        <v>289</v>
      </c>
      <c r="W250" s="30">
        <f t="shared" si="356"/>
        <v>83734</v>
      </c>
      <c r="X250" s="1">
        <f>ROUNDUP((X251-X246)*0.6/4+X249,0)</f>
        <v>5024</v>
      </c>
      <c r="Y250" s="30">
        <f t="shared" si="358"/>
        <v>4020</v>
      </c>
      <c r="Z250" s="30">
        <f t="shared" si="359"/>
        <v>1650</v>
      </c>
      <c r="AA250" s="30">
        <f t="shared" si="360"/>
        <v>99</v>
      </c>
      <c r="AB250" s="30">
        <f t="shared" si="361"/>
        <v>80</v>
      </c>
      <c r="AC250" s="1" t="s">
        <v>289</v>
      </c>
      <c r="AD250" s="1">
        <f t="shared" si="350"/>
        <v>77050</v>
      </c>
      <c r="AE250" s="1">
        <f t="shared" si="351"/>
        <v>5896</v>
      </c>
      <c r="AF250" s="1">
        <f t="shared" si="352"/>
        <v>3685</v>
      </c>
      <c r="AG250" s="1">
        <f t="shared" si="353"/>
        <v>1516</v>
      </c>
      <c r="AH250" s="1">
        <f t="shared" si="354"/>
        <v>116</v>
      </c>
      <c r="AI250" s="1">
        <f t="shared" si="355"/>
        <v>73</v>
      </c>
      <c r="AJ250" s="9">
        <v>44</v>
      </c>
    </row>
    <row r="251" spans="15:36" x14ac:dyDescent="0.25">
      <c r="O251" s="1" t="s">
        <v>290</v>
      </c>
      <c r="P251" s="6">
        <f t="shared" si="333"/>
        <v>73767</v>
      </c>
      <c r="Q251" s="7">
        <f>ROUNDUP(Q246*$C$75,0)</f>
        <v>7598</v>
      </c>
      <c r="R251" s="8">
        <f t="shared" si="347"/>
        <v>3689</v>
      </c>
      <c r="S251" s="6">
        <f t="shared" si="348"/>
        <v>1408</v>
      </c>
      <c r="T251" s="7">
        <f>ROUNDUP(T246*$C$75,0)</f>
        <v>145</v>
      </c>
      <c r="U251" s="8">
        <f t="shared" si="336"/>
        <v>71</v>
      </c>
      <c r="V251" s="30" t="s">
        <v>290</v>
      </c>
      <c r="W251" s="31">
        <f t="shared" si="356"/>
        <v>92217</v>
      </c>
      <c r="X251" s="32">
        <f t="shared" si="357"/>
        <v>5533</v>
      </c>
      <c r="Y251" s="33">
        <f t="shared" si="358"/>
        <v>4427</v>
      </c>
      <c r="Z251" s="31">
        <f t="shared" si="359"/>
        <v>1767</v>
      </c>
      <c r="AA251" s="32">
        <f t="shared" si="360"/>
        <v>106</v>
      </c>
      <c r="AB251" s="33">
        <f t="shared" si="361"/>
        <v>85</v>
      </c>
      <c r="AC251" s="1" t="s">
        <v>290</v>
      </c>
      <c r="AD251" s="6">
        <f t="shared" si="350"/>
        <v>84839</v>
      </c>
      <c r="AE251" s="7">
        <f t="shared" si="351"/>
        <v>6492</v>
      </c>
      <c r="AF251" s="8">
        <f t="shared" si="352"/>
        <v>4058</v>
      </c>
      <c r="AG251" s="6">
        <f t="shared" si="353"/>
        <v>1621</v>
      </c>
      <c r="AH251" s="7">
        <f t="shared" si="354"/>
        <v>124</v>
      </c>
      <c r="AI251" s="8">
        <f t="shared" si="355"/>
        <v>78</v>
      </c>
      <c r="AJ251" s="9">
        <v>45</v>
      </c>
    </row>
    <row r="252" spans="15:36" x14ac:dyDescent="0.25">
      <c r="O252" s="1" t="s">
        <v>291</v>
      </c>
      <c r="P252" s="1">
        <f t="shared" si="333"/>
        <v>77088</v>
      </c>
      <c r="Q252" s="1">
        <f>ROUNDUP((Q256-Q251)*0.6/4+Q251,0)</f>
        <v>7940</v>
      </c>
      <c r="R252" s="1">
        <f t="shared" si="347"/>
        <v>3855</v>
      </c>
      <c r="S252" s="1">
        <f t="shared" si="348"/>
        <v>1476</v>
      </c>
      <c r="T252" s="1">
        <f>ROUNDUP((T256-T251)*0.6/4+T251,0)</f>
        <v>152</v>
      </c>
      <c r="U252" s="1">
        <f t="shared" si="336"/>
        <v>74</v>
      </c>
      <c r="V252" s="30" t="s">
        <v>291</v>
      </c>
      <c r="W252" s="30">
        <f t="shared" si="356"/>
        <v>96367</v>
      </c>
      <c r="X252" s="1">
        <f>ROUNDUP((X256-X251)*0.6/4+X251,0)</f>
        <v>5782</v>
      </c>
      <c r="Y252" s="30">
        <f t="shared" si="358"/>
        <v>4626</v>
      </c>
      <c r="Z252" s="30">
        <f t="shared" si="359"/>
        <v>1850</v>
      </c>
      <c r="AA252" s="30">
        <f t="shared" si="360"/>
        <v>111</v>
      </c>
      <c r="AB252" s="30">
        <f t="shared" si="361"/>
        <v>89</v>
      </c>
      <c r="AC252" s="1" t="s">
        <v>291</v>
      </c>
      <c r="AD252" s="1">
        <f t="shared" si="350"/>
        <v>88655</v>
      </c>
      <c r="AE252" s="1">
        <f t="shared" si="351"/>
        <v>6784</v>
      </c>
      <c r="AF252" s="1">
        <f t="shared" si="352"/>
        <v>4240</v>
      </c>
      <c r="AG252" s="1">
        <f t="shared" si="353"/>
        <v>1699</v>
      </c>
      <c r="AH252" s="1">
        <f t="shared" si="354"/>
        <v>130</v>
      </c>
      <c r="AI252" s="1">
        <f t="shared" si="355"/>
        <v>82</v>
      </c>
      <c r="AJ252" s="9">
        <v>46</v>
      </c>
    </row>
    <row r="253" spans="15:36" x14ac:dyDescent="0.25">
      <c r="O253" s="1" t="s">
        <v>292</v>
      </c>
      <c r="P253" s="1">
        <f t="shared" si="333"/>
        <v>80408</v>
      </c>
      <c r="Q253" s="1">
        <f>ROUNDUP((Q256-Q251)*0.6/4+Q252,0)</f>
        <v>8282</v>
      </c>
      <c r="R253" s="1">
        <f t="shared" si="347"/>
        <v>4021</v>
      </c>
      <c r="S253" s="1">
        <f t="shared" si="348"/>
        <v>1544</v>
      </c>
      <c r="T253" s="1">
        <f>ROUNDUP((T256-T251)*0.6/4+T252,0)</f>
        <v>159</v>
      </c>
      <c r="U253" s="1">
        <f t="shared" si="336"/>
        <v>78</v>
      </c>
      <c r="V253" s="30" t="s">
        <v>292</v>
      </c>
      <c r="W253" s="30">
        <f t="shared" si="356"/>
        <v>100517</v>
      </c>
      <c r="X253" s="1">
        <f>ROUNDUP((X256-X251)*0.6/4+X252,0)</f>
        <v>6031</v>
      </c>
      <c r="Y253" s="30">
        <f t="shared" si="358"/>
        <v>4825</v>
      </c>
      <c r="Z253" s="30">
        <f t="shared" si="359"/>
        <v>1934</v>
      </c>
      <c r="AA253" s="30">
        <f t="shared" si="360"/>
        <v>116</v>
      </c>
      <c r="AB253" s="30">
        <f t="shared" si="361"/>
        <v>93</v>
      </c>
      <c r="AC253" s="1" t="s">
        <v>292</v>
      </c>
      <c r="AD253" s="1">
        <f t="shared" si="350"/>
        <v>92471</v>
      </c>
      <c r="AE253" s="1">
        <f t="shared" si="351"/>
        <v>7076</v>
      </c>
      <c r="AF253" s="1">
        <f t="shared" si="352"/>
        <v>4423</v>
      </c>
      <c r="AG253" s="1">
        <f t="shared" si="353"/>
        <v>1778</v>
      </c>
      <c r="AH253" s="1">
        <f t="shared" si="354"/>
        <v>136</v>
      </c>
      <c r="AI253" s="1">
        <f t="shared" si="355"/>
        <v>85</v>
      </c>
      <c r="AJ253" s="9">
        <v>47</v>
      </c>
    </row>
    <row r="254" spans="15:36" x14ac:dyDescent="0.25">
      <c r="O254" s="1" t="s">
        <v>293</v>
      </c>
      <c r="P254" s="1">
        <f t="shared" si="333"/>
        <v>83729</v>
      </c>
      <c r="Q254" s="1">
        <f>ROUNDUP((Q256-Q251)*0.6/4+Q253,0)</f>
        <v>8624</v>
      </c>
      <c r="R254" s="1">
        <f t="shared" si="347"/>
        <v>4187</v>
      </c>
      <c r="S254" s="1">
        <f t="shared" si="348"/>
        <v>1612</v>
      </c>
      <c r="T254" s="1">
        <f>ROUNDUP((T256-T251)*0.6/4+T253,0)</f>
        <v>166</v>
      </c>
      <c r="U254" s="1">
        <f t="shared" si="336"/>
        <v>81</v>
      </c>
      <c r="V254" s="30" t="s">
        <v>293</v>
      </c>
      <c r="W254" s="30">
        <f t="shared" si="356"/>
        <v>104667</v>
      </c>
      <c r="X254" s="1">
        <f>ROUNDUP((X256-X251)*0.6/4+X253,0)</f>
        <v>6280</v>
      </c>
      <c r="Y254" s="30">
        <f t="shared" si="358"/>
        <v>5024</v>
      </c>
      <c r="Z254" s="30">
        <f t="shared" si="359"/>
        <v>2017</v>
      </c>
      <c r="AA254" s="30">
        <f t="shared" si="360"/>
        <v>121</v>
      </c>
      <c r="AB254" s="30">
        <f t="shared" si="361"/>
        <v>97</v>
      </c>
      <c r="AC254" s="1" t="s">
        <v>293</v>
      </c>
      <c r="AD254" s="1">
        <f t="shared" si="350"/>
        <v>96300</v>
      </c>
      <c r="AE254" s="1">
        <f t="shared" si="351"/>
        <v>7369</v>
      </c>
      <c r="AF254" s="1">
        <f t="shared" si="352"/>
        <v>4606</v>
      </c>
      <c r="AG254" s="1">
        <f t="shared" si="353"/>
        <v>1856</v>
      </c>
      <c r="AH254" s="1">
        <f t="shared" si="354"/>
        <v>142</v>
      </c>
      <c r="AI254" s="1">
        <f t="shared" si="355"/>
        <v>89</v>
      </c>
      <c r="AJ254" s="9">
        <v>48</v>
      </c>
    </row>
    <row r="255" spans="15:36" x14ac:dyDescent="0.25">
      <c r="O255" s="1" t="s">
        <v>294</v>
      </c>
      <c r="P255" s="1">
        <f t="shared" si="333"/>
        <v>87049</v>
      </c>
      <c r="Q255" s="1">
        <f>ROUNDUP((Q256-Q251)*0.6/4+Q254,0)</f>
        <v>8966</v>
      </c>
      <c r="R255" s="1">
        <f t="shared" si="347"/>
        <v>4353</v>
      </c>
      <c r="S255" s="1">
        <f t="shared" si="348"/>
        <v>1680</v>
      </c>
      <c r="T255" s="1">
        <f>ROUNDUP((T256-T251)*0.6/4+T254,0)</f>
        <v>173</v>
      </c>
      <c r="U255" s="1">
        <f t="shared" si="336"/>
        <v>84</v>
      </c>
      <c r="V255" s="30" t="s">
        <v>294</v>
      </c>
      <c r="W255" s="30">
        <f t="shared" si="356"/>
        <v>108817</v>
      </c>
      <c r="X255" s="1">
        <f>ROUNDUP((X256-X251)*0.6/4+X254,0)</f>
        <v>6529</v>
      </c>
      <c r="Y255" s="30">
        <f t="shared" si="358"/>
        <v>5224</v>
      </c>
      <c r="Z255" s="30">
        <f t="shared" si="359"/>
        <v>2100</v>
      </c>
      <c r="AA255" s="30">
        <f t="shared" si="360"/>
        <v>126</v>
      </c>
      <c r="AB255" s="30">
        <f t="shared" si="361"/>
        <v>101</v>
      </c>
      <c r="AC255" s="1" t="s">
        <v>294</v>
      </c>
      <c r="AD255" s="1">
        <f t="shared" si="350"/>
        <v>100116</v>
      </c>
      <c r="AE255" s="1">
        <f t="shared" si="351"/>
        <v>7661</v>
      </c>
      <c r="AF255" s="1">
        <f t="shared" si="352"/>
        <v>4789</v>
      </c>
      <c r="AG255" s="1">
        <f t="shared" si="353"/>
        <v>1935</v>
      </c>
      <c r="AH255" s="1">
        <f t="shared" si="354"/>
        <v>148</v>
      </c>
      <c r="AI255" s="1">
        <f t="shared" si="355"/>
        <v>93</v>
      </c>
      <c r="AJ255" s="9">
        <v>49</v>
      </c>
    </row>
    <row r="256" spans="15:36" x14ac:dyDescent="0.25">
      <c r="O256" s="1" t="s">
        <v>295</v>
      </c>
      <c r="P256" s="6">
        <f t="shared" si="333"/>
        <v>95903</v>
      </c>
      <c r="Q256" s="7">
        <f>ROUNDUP(Q251*$C$76,0)</f>
        <v>9878</v>
      </c>
      <c r="R256" s="8">
        <f t="shared" si="347"/>
        <v>4796</v>
      </c>
      <c r="S256" s="6">
        <f t="shared" si="348"/>
        <v>1835</v>
      </c>
      <c r="T256" s="7">
        <f>ROUNDUP(T251*$C$76,0)</f>
        <v>189</v>
      </c>
      <c r="U256" s="8">
        <f t="shared" si="336"/>
        <v>92</v>
      </c>
      <c r="V256" s="30" t="s">
        <v>295</v>
      </c>
      <c r="W256" s="31">
        <f t="shared" si="356"/>
        <v>119884</v>
      </c>
      <c r="X256" s="32">
        <f t="shared" si="357"/>
        <v>7193</v>
      </c>
      <c r="Y256" s="33">
        <f t="shared" si="358"/>
        <v>5755</v>
      </c>
      <c r="Z256" s="31">
        <f t="shared" si="359"/>
        <v>2300</v>
      </c>
      <c r="AA256" s="32">
        <f t="shared" si="360"/>
        <v>138</v>
      </c>
      <c r="AB256" s="33">
        <f t="shared" si="361"/>
        <v>111</v>
      </c>
      <c r="AC256" s="1" t="s">
        <v>295</v>
      </c>
      <c r="AD256" s="6">
        <f t="shared" si="350"/>
        <v>110296</v>
      </c>
      <c r="AE256" s="7">
        <f t="shared" si="351"/>
        <v>8440</v>
      </c>
      <c r="AF256" s="8">
        <f t="shared" si="352"/>
        <v>5275</v>
      </c>
      <c r="AG256" s="6">
        <f t="shared" si="353"/>
        <v>2118</v>
      </c>
      <c r="AH256" s="7">
        <f t="shared" si="354"/>
        <v>162</v>
      </c>
      <c r="AI256" s="8">
        <f t="shared" si="355"/>
        <v>102</v>
      </c>
      <c r="AJ256" s="9">
        <v>50</v>
      </c>
    </row>
    <row r="257" spans="15:36" x14ac:dyDescent="0.25">
      <c r="O257" s="1" t="s">
        <v>381</v>
      </c>
      <c r="P257" s="6">
        <f t="shared" ref="P257:P272" si="362">ROUNDUP(Q257*$D$2/$B$2,0)</f>
        <v>2214</v>
      </c>
      <c r="Q257" s="7">
        <f>ROUNDUP(Q206/$B$11,0)</f>
        <v>228</v>
      </c>
      <c r="R257" s="8">
        <f t="shared" ref="R257:R272" si="363">ROUNDUP(Q257*$C$2/$B$2,0)</f>
        <v>111</v>
      </c>
      <c r="S257" s="6">
        <f t="shared" ref="S257:S272" si="364">ROUNDUP(T257*$D$2/$B$2,0)</f>
        <v>49</v>
      </c>
      <c r="T257" s="7">
        <f>ROUNDUP(T206/$B$11,0)</f>
        <v>5</v>
      </c>
      <c r="U257" s="8">
        <f t="shared" ref="U257:U272" si="365">ROUNDUP(T257*$C$2/$B$2,0)</f>
        <v>3</v>
      </c>
      <c r="V257" s="30" t="s">
        <v>381</v>
      </c>
      <c r="W257" s="31">
        <f t="shared" ref="W257:W276" si="366">ROUNDUP(X257*$D$3/$B$3,0)</f>
        <v>2784</v>
      </c>
      <c r="X257" s="32">
        <f t="shared" si="330"/>
        <v>167</v>
      </c>
      <c r="Y257" s="33">
        <f t="shared" ref="Y257:Y276" si="367">ROUNDUP(X257*$C$3/$B$3,0)</f>
        <v>134</v>
      </c>
      <c r="Z257" s="31">
        <f t="shared" ref="Z257:Z276" si="368">ROUNDUP(AA257*$D$3/$B$3,0)</f>
        <v>67</v>
      </c>
      <c r="AA257" s="32">
        <f t="shared" si="331"/>
        <v>4</v>
      </c>
      <c r="AB257" s="33">
        <f t="shared" ref="AB257:AB276" si="369">ROUNDUP(AA257*$C$3/$B$3,0)</f>
        <v>4</v>
      </c>
      <c r="AC257" s="1" t="s">
        <v>381</v>
      </c>
      <c r="AD257" s="6">
        <f t="shared" ref="AD257:AD272" si="370">ROUNDUP(AE257*$D$4/$B$4,0)</f>
        <v>2549</v>
      </c>
      <c r="AE257" s="7">
        <f t="shared" si="329"/>
        <v>195</v>
      </c>
      <c r="AF257" s="8">
        <f t="shared" ref="AF257:AF272" si="371">ROUNDUP(AE257*$C$4/$B$4,0)</f>
        <v>122</v>
      </c>
      <c r="AG257" s="6">
        <f t="shared" ref="AG257:AG272" si="372">ROUNDUP(AH257*$D$4/$B$4,0)</f>
        <v>66</v>
      </c>
      <c r="AH257" s="7">
        <f t="shared" si="332"/>
        <v>5</v>
      </c>
      <c r="AI257" s="8">
        <f t="shared" ref="AI257:AI272" si="373">ROUNDUP(AH257*$C$4/$B$4,0)</f>
        <v>4</v>
      </c>
      <c r="AJ257" s="9">
        <v>0</v>
      </c>
    </row>
    <row r="258" spans="15:36" x14ac:dyDescent="0.25">
      <c r="O258" s="1" t="s">
        <v>382</v>
      </c>
      <c r="P258" s="1">
        <f t="shared" si="362"/>
        <v>2554</v>
      </c>
      <c r="Q258" s="1">
        <f>ROUNDUP((Q262-Q257)*0.6/4+Q257,0)</f>
        <v>263</v>
      </c>
      <c r="R258" s="1">
        <f t="shared" si="363"/>
        <v>128</v>
      </c>
      <c r="S258" s="1">
        <f t="shared" si="364"/>
        <v>59</v>
      </c>
      <c r="T258" s="1">
        <f>ROUNDUP((T262-T257)*0.6/4+T257,0)</f>
        <v>6</v>
      </c>
      <c r="U258" s="1">
        <f t="shared" si="365"/>
        <v>3</v>
      </c>
      <c r="V258" s="30" t="s">
        <v>382</v>
      </c>
      <c r="W258" s="30">
        <f t="shared" si="366"/>
        <v>3200</v>
      </c>
      <c r="X258" s="1">
        <f>ROUNDUP((X262-X257)*0.6/4+X257,0)</f>
        <v>192</v>
      </c>
      <c r="Y258" s="30">
        <f t="shared" si="367"/>
        <v>154</v>
      </c>
      <c r="Z258" s="30">
        <f t="shared" si="368"/>
        <v>84</v>
      </c>
      <c r="AA258" s="30">
        <f t="shared" ref="AA258:AA261" si="374">ROUNDUP(T258/$B$2*$B$3,0)</f>
        <v>5</v>
      </c>
      <c r="AB258" s="30">
        <f t="shared" si="369"/>
        <v>4</v>
      </c>
      <c r="AC258" s="1" t="s">
        <v>382</v>
      </c>
      <c r="AD258" s="1">
        <f t="shared" si="370"/>
        <v>2941</v>
      </c>
      <c r="AE258" s="1">
        <f t="shared" si="329"/>
        <v>225</v>
      </c>
      <c r="AF258" s="1">
        <f t="shared" si="371"/>
        <v>141</v>
      </c>
      <c r="AG258" s="1">
        <f t="shared" si="372"/>
        <v>79</v>
      </c>
      <c r="AH258" s="1">
        <f t="shared" si="332"/>
        <v>6</v>
      </c>
      <c r="AI258" s="1">
        <f t="shared" si="373"/>
        <v>4</v>
      </c>
      <c r="AJ258" s="9">
        <v>1</v>
      </c>
    </row>
    <row r="259" spans="15:36" x14ac:dyDescent="0.25">
      <c r="O259" s="1" t="s">
        <v>140</v>
      </c>
      <c r="P259" s="1">
        <f t="shared" si="362"/>
        <v>2894</v>
      </c>
      <c r="Q259" s="1">
        <f>ROUNDUP((Q262-Q257)*0.6/4+Q258,0)</f>
        <v>298</v>
      </c>
      <c r="R259" s="1">
        <f t="shared" si="363"/>
        <v>145</v>
      </c>
      <c r="S259" s="1">
        <f t="shared" si="364"/>
        <v>68</v>
      </c>
      <c r="T259" s="1">
        <f>ROUNDUP((T262-T257)*0.6/4+T258,0)</f>
        <v>7</v>
      </c>
      <c r="U259" s="1">
        <f t="shared" si="365"/>
        <v>4</v>
      </c>
      <c r="V259" s="30" t="s">
        <v>140</v>
      </c>
      <c r="W259" s="30">
        <f t="shared" si="366"/>
        <v>3617</v>
      </c>
      <c r="X259" s="1">
        <f>ROUNDUP((X262-X257)*0.6/4+X258,0)</f>
        <v>217</v>
      </c>
      <c r="Y259" s="30">
        <f t="shared" si="367"/>
        <v>174</v>
      </c>
      <c r="Z259" s="30">
        <f t="shared" si="368"/>
        <v>100</v>
      </c>
      <c r="AA259" s="30">
        <f t="shared" si="374"/>
        <v>6</v>
      </c>
      <c r="AB259" s="30">
        <f t="shared" si="369"/>
        <v>5</v>
      </c>
      <c r="AC259" s="1" t="s">
        <v>140</v>
      </c>
      <c r="AD259" s="1">
        <f t="shared" si="370"/>
        <v>3333</v>
      </c>
      <c r="AE259" s="1">
        <f t="shared" si="329"/>
        <v>255</v>
      </c>
      <c r="AF259" s="1">
        <f t="shared" si="371"/>
        <v>160</v>
      </c>
      <c r="AG259" s="1">
        <f t="shared" si="372"/>
        <v>79</v>
      </c>
      <c r="AH259" s="1">
        <f t="shared" si="332"/>
        <v>6</v>
      </c>
      <c r="AI259" s="1">
        <f t="shared" si="373"/>
        <v>4</v>
      </c>
      <c r="AJ259" s="9">
        <v>2</v>
      </c>
    </row>
    <row r="260" spans="15:36" x14ac:dyDescent="0.25">
      <c r="O260" s="1" t="s">
        <v>161</v>
      </c>
      <c r="P260" s="1">
        <f t="shared" si="362"/>
        <v>3234</v>
      </c>
      <c r="Q260" s="1">
        <f>ROUNDUP((Q262-Q257)*0.6/4+Q259,0)</f>
        <v>333</v>
      </c>
      <c r="R260" s="1">
        <f t="shared" si="363"/>
        <v>162</v>
      </c>
      <c r="S260" s="1">
        <f t="shared" si="364"/>
        <v>78</v>
      </c>
      <c r="T260" s="1">
        <f>ROUNDUP((T262-T257)*0.6/4+T259,0)</f>
        <v>8</v>
      </c>
      <c r="U260" s="1">
        <f t="shared" si="365"/>
        <v>4</v>
      </c>
      <c r="V260" s="30" t="s">
        <v>161</v>
      </c>
      <c r="W260" s="30">
        <f t="shared" si="366"/>
        <v>4034</v>
      </c>
      <c r="X260" s="1">
        <f>ROUNDUP((X262-X257)*0.6/4+X259,0)</f>
        <v>242</v>
      </c>
      <c r="Y260" s="30">
        <f t="shared" si="367"/>
        <v>194</v>
      </c>
      <c r="Z260" s="30">
        <f t="shared" si="368"/>
        <v>100</v>
      </c>
      <c r="AA260" s="30">
        <f t="shared" si="374"/>
        <v>6</v>
      </c>
      <c r="AB260" s="30">
        <f t="shared" si="369"/>
        <v>5</v>
      </c>
      <c r="AC260" s="1" t="s">
        <v>161</v>
      </c>
      <c r="AD260" s="1">
        <f t="shared" si="370"/>
        <v>3725</v>
      </c>
      <c r="AE260" s="1">
        <f t="shared" si="329"/>
        <v>285</v>
      </c>
      <c r="AF260" s="1">
        <f t="shared" si="371"/>
        <v>179</v>
      </c>
      <c r="AG260" s="1">
        <f t="shared" si="372"/>
        <v>92</v>
      </c>
      <c r="AH260" s="1">
        <f t="shared" si="332"/>
        <v>7</v>
      </c>
      <c r="AI260" s="1">
        <f t="shared" si="373"/>
        <v>5</v>
      </c>
      <c r="AJ260" s="9">
        <v>3</v>
      </c>
    </row>
    <row r="261" spans="15:36" x14ac:dyDescent="0.25">
      <c r="O261" s="1" t="s">
        <v>162</v>
      </c>
      <c r="P261" s="1">
        <f t="shared" si="362"/>
        <v>3573</v>
      </c>
      <c r="Q261" s="1">
        <f>ROUNDUP((Q262-Q257)*0.6/4+Q260,0)</f>
        <v>368</v>
      </c>
      <c r="R261" s="1">
        <f t="shared" si="363"/>
        <v>179</v>
      </c>
      <c r="S261" s="1">
        <f t="shared" si="364"/>
        <v>88</v>
      </c>
      <c r="T261" s="1">
        <f>ROUNDUP((T262-T257)*0.6/4+T260,0)</f>
        <v>9</v>
      </c>
      <c r="U261" s="1">
        <f t="shared" si="365"/>
        <v>5</v>
      </c>
      <c r="V261" s="30" t="s">
        <v>162</v>
      </c>
      <c r="W261" s="30">
        <f t="shared" si="366"/>
        <v>4450</v>
      </c>
      <c r="X261" s="1">
        <f>ROUNDUP((X262-X257)*0.6/4+X260,0)</f>
        <v>267</v>
      </c>
      <c r="Y261" s="30">
        <f t="shared" si="367"/>
        <v>214</v>
      </c>
      <c r="Z261" s="30">
        <f t="shared" si="368"/>
        <v>117</v>
      </c>
      <c r="AA261" s="30">
        <f t="shared" si="374"/>
        <v>7</v>
      </c>
      <c r="AB261" s="30">
        <f t="shared" si="369"/>
        <v>6</v>
      </c>
      <c r="AC261" s="1" t="s">
        <v>162</v>
      </c>
      <c r="AD261" s="1">
        <f t="shared" si="370"/>
        <v>4117</v>
      </c>
      <c r="AE261" s="1">
        <f t="shared" si="329"/>
        <v>315</v>
      </c>
      <c r="AF261" s="1">
        <f t="shared" si="371"/>
        <v>197</v>
      </c>
      <c r="AG261" s="1">
        <f t="shared" si="372"/>
        <v>105</v>
      </c>
      <c r="AH261" s="1">
        <f t="shared" si="332"/>
        <v>8</v>
      </c>
      <c r="AI261" s="1">
        <f t="shared" si="373"/>
        <v>5</v>
      </c>
      <c r="AJ261" s="9">
        <v>4</v>
      </c>
    </row>
    <row r="262" spans="15:36" x14ac:dyDescent="0.25">
      <c r="O262" s="1" t="s">
        <v>59</v>
      </c>
      <c r="P262" s="6">
        <f t="shared" si="362"/>
        <v>4428</v>
      </c>
      <c r="Q262" s="7">
        <f>ROUNDUP(Q257*$C$78,0)</f>
        <v>456</v>
      </c>
      <c r="R262" s="8">
        <f t="shared" si="363"/>
        <v>222</v>
      </c>
      <c r="S262" s="6">
        <f t="shared" si="364"/>
        <v>98</v>
      </c>
      <c r="T262" s="7">
        <f>ROUNDUP(T257*$C$78,0)</f>
        <v>10</v>
      </c>
      <c r="U262" s="8">
        <f t="shared" si="365"/>
        <v>5</v>
      </c>
      <c r="V262" s="30" t="s">
        <v>59</v>
      </c>
      <c r="W262" s="31">
        <f t="shared" si="366"/>
        <v>5550</v>
      </c>
      <c r="X262" s="32">
        <f t="shared" ref="X262:X287" si="375">ROUNDUP(Q262/$B$2*$B$3,0)</f>
        <v>333</v>
      </c>
      <c r="Y262" s="33">
        <f t="shared" si="367"/>
        <v>267</v>
      </c>
      <c r="Z262" s="31">
        <f t="shared" si="368"/>
        <v>134</v>
      </c>
      <c r="AA262" s="32">
        <f t="shared" ref="AA262:AA291" si="376">ROUNDUP(T262/$B$2*$B$3,0)</f>
        <v>8</v>
      </c>
      <c r="AB262" s="33">
        <f t="shared" si="369"/>
        <v>7</v>
      </c>
      <c r="AC262" s="1" t="s">
        <v>59</v>
      </c>
      <c r="AD262" s="6">
        <f t="shared" si="370"/>
        <v>5097</v>
      </c>
      <c r="AE262" s="7">
        <f t="shared" ref="AE262:AE287" si="377">ROUNDUP(Q262/$B$2*$B$4,0)</f>
        <v>390</v>
      </c>
      <c r="AF262" s="8">
        <f t="shared" si="371"/>
        <v>244</v>
      </c>
      <c r="AG262" s="6">
        <f t="shared" si="372"/>
        <v>118</v>
      </c>
      <c r="AH262" s="7">
        <f t="shared" si="332"/>
        <v>9</v>
      </c>
      <c r="AI262" s="8">
        <f t="shared" si="373"/>
        <v>6</v>
      </c>
      <c r="AJ262" s="9">
        <v>5</v>
      </c>
    </row>
    <row r="263" spans="15:36" x14ac:dyDescent="0.25">
      <c r="O263" s="1" t="s">
        <v>383</v>
      </c>
      <c r="P263" s="1">
        <f t="shared" si="362"/>
        <v>4962</v>
      </c>
      <c r="Q263" s="1">
        <f>ROUNDUP((Q267-Q262)*0.6/4+Q262,0)</f>
        <v>511</v>
      </c>
      <c r="R263" s="1">
        <f t="shared" si="363"/>
        <v>249</v>
      </c>
      <c r="S263" s="1">
        <f t="shared" si="364"/>
        <v>117</v>
      </c>
      <c r="T263" s="1">
        <f>ROUNDUP((T267-T262)*0.6/4+T262,0)</f>
        <v>12</v>
      </c>
      <c r="U263" s="1">
        <f t="shared" si="365"/>
        <v>6</v>
      </c>
      <c r="V263" s="30" t="s">
        <v>383</v>
      </c>
      <c r="W263" s="30">
        <f t="shared" si="366"/>
        <v>6217</v>
      </c>
      <c r="X263" s="1">
        <f>ROUNDUP((X267-X262)*0.6/4+X262,0)</f>
        <v>373</v>
      </c>
      <c r="Y263" s="30">
        <f t="shared" si="367"/>
        <v>299</v>
      </c>
      <c r="Z263" s="30">
        <f t="shared" si="368"/>
        <v>150</v>
      </c>
      <c r="AA263" s="30">
        <f t="shared" si="376"/>
        <v>9</v>
      </c>
      <c r="AB263" s="30">
        <f t="shared" si="369"/>
        <v>8</v>
      </c>
      <c r="AC263" s="1" t="s">
        <v>383</v>
      </c>
      <c r="AD263" s="1">
        <f t="shared" si="370"/>
        <v>5711</v>
      </c>
      <c r="AE263" s="1">
        <f t="shared" si="377"/>
        <v>437</v>
      </c>
      <c r="AF263" s="1">
        <f t="shared" si="371"/>
        <v>274</v>
      </c>
      <c r="AG263" s="1">
        <f t="shared" si="372"/>
        <v>144</v>
      </c>
      <c r="AH263" s="1">
        <f t="shared" ref="AH263:AH287" si="378">ROUNDUP(T263/$B$2*$B$4,0)</f>
        <v>11</v>
      </c>
      <c r="AI263" s="1">
        <f t="shared" si="373"/>
        <v>7</v>
      </c>
      <c r="AJ263" s="9">
        <v>6</v>
      </c>
    </row>
    <row r="264" spans="15:36" x14ac:dyDescent="0.25">
      <c r="O264" s="1" t="s">
        <v>142</v>
      </c>
      <c r="P264" s="1">
        <f t="shared" si="362"/>
        <v>5496</v>
      </c>
      <c r="Q264" s="1">
        <f>ROUNDUP((Q267-Q262)*0.6/4+Q263,0)</f>
        <v>566</v>
      </c>
      <c r="R264" s="1">
        <f t="shared" si="363"/>
        <v>275</v>
      </c>
      <c r="S264" s="1">
        <f t="shared" si="364"/>
        <v>136</v>
      </c>
      <c r="T264" s="1">
        <f>ROUNDUP((T267-T262)*0.6/4+T263,0)</f>
        <v>14</v>
      </c>
      <c r="U264" s="1">
        <f t="shared" si="365"/>
        <v>7</v>
      </c>
      <c r="V264" s="30" t="s">
        <v>142</v>
      </c>
      <c r="W264" s="30">
        <f t="shared" si="366"/>
        <v>6884</v>
      </c>
      <c r="X264" s="1">
        <f>ROUNDUP((X267-X262)*0.6/4+X263,0)</f>
        <v>413</v>
      </c>
      <c r="Y264" s="30">
        <f t="shared" si="367"/>
        <v>331</v>
      </c>
      <c r="Z264" s="30">
        <f t="shared" si="368"/>
        <v>184</v>
      </c>
      <c r="AA264" s="30">
        <f t="shared" si="376"/>
        <v>11</v>
      </c>
      <c r="AB264" s="30">
        <f t="shared" si="369"/>
        <v>9</v>
      </c>
      <c r="AC264" s="1" t="s">
        <v>142</v>
      </c>
      <c r="AD264" s="1">
        <f t="shared" si="370"/>
        <v>6325</v>
      </c>
      <c r="AE264" s="1">
        <f t="shared" si="377"/>
        <v>484</v>
      </c>
      <c r="AF264" s="1">
        <f t="shared" si="371"/>
        <v>303</v>
      </c>
      <c r="AG264" s="1">
        <f t="shared" si="372"/>
        <v>157</v>
      </c>
      <c r="AH264" s="1">
        <f t="shared" si="378"/>
        <v>12</v>
      </c>
      <c r="AI264" s="1">
        <f t="shared" si="373"/>
        <v>8</v>
      </c>
      <c r="AJ264" s="9">
        <v>7</v>
      </c>
    </row>
    <row r="265" spans="15:36" x14ac:dyDescent="0.25">
      <c r="O265" s="1" t="s">
        <v>143</v>
      </c>
      <c r="P265" s="1">
        <f t="shared" si="362"/>
        <v>6030</v>
      </c>
      <c r="Q265" s="1">
        <f>ROUNDUP((Q267-Q262)*0.6/4+Q264,0)</f>
        <v>621</v>
      </c>
      <c r="R265" s="1">
        <f t="shared" si="363"/>
        <v>302</v>
      </c>
      <c r="S265" s="1">
        <f t="shared" si="364"/>
        <v>156</v>
      </c>
      <c r="T265" s="1">
        <f>ROUNDUP((T267-T262)*0.6/4+T264,0)</f>
        <v>16</v>
      </c>
      <c r="U265" s="1">
        <f t="shared" si="365"/>
        <v>8</v>
      </c>
      <c r="V265" s="30" t="s">
        <v>143</v>
      </c>
      <c r="W265" s="30">
        <f t="shared" si="366"/>
        <v>7550</v>
      </c>
      <c r="X265" s="1">
        <f>ROUNDUP((X267-X262)*0.6/4+X264,0)</f>
        <v>453</v>
      </c>
      <c r="Y265" s="30">
        <f t="shared" si="367"/>
        <v>363</v>
      </c>
      <c r="Z265" s="30">
        <f t="shared" si="368"/>
        <v>200</v>
      </c>
      <c r="AA265" s="30">
        <f t="shared" si="376"/>
        <v>12</v>
      </c>
      <c r="AB265" s="30">
        <f t="shared" si="369"/>
        <v>10</v>
      </c>
      <c r="AC265" s="1" t="s">
        <v>143</v>
      </c>
      <c r="AD265" s="1">
        <f t="shared" si="370"/>
        <v>6940</v>
      </c>
      <c r="AE265" s="1">
        <f t="shared" si="377"/>
        <v>531</v>
      </c>
      <c r="AF265" s="1">
        <f t="shared" si="371"/>
        <v>332</v>
      </c>
      <c r="AG265" s="1">
        <f t="shared" si="372"/>
        <v>183</v>
      </c>
      <c r="AH265" s="1">
        <f t="shared" si="378"/>
        <v>14</v>
      </c>
      <c r="AI265" s="1">
        <f t="shared" si="373"/>
        <v>9</v>
      </c>
      <c r="AJ265" s="9">
        <v>8</v>
      </c>
    </row>
    <row r="266" spans="15:36" x14ac:dyDescent="0.25">
      <c r="O266" s="1" t="s">
        <v>144</v>
      </c>
      <c r="P266" s="1">
        <f t="shared" si="362"/>
        <v>6564</v>
      </c>
      <c r="Q266" s="1">
        <f>ROUNDUP((Q267-Q262)*0.6/4+Q265,0)</f>
        <v>676</v>
      </c>
      <c r="R266" s="1">
        <f t="shared" si="363"/>
        <v>329</v>
      </c>
      <c r="S266" s="1">
        <f t="shared" si="364"/>
        <v>175</v>
      </c>
      <c r="T266" s="1">
        <f>ROUNDUP((T267-T262)*0.6/4+T265,0)</f>
        <v>18</v>
      </c>
      <c r="U266" s="1">
        <f t="shared" si="365"/>
        <v>9</v>
      </c>
      <c r="V266" s="30" t="s">
        <v>144</v>
      </c>
      <c r="W266" s="30">
        <f t="shared" si="366"/>
        <v>8217</v>
      </c>
      <c r="X266" s="1">
        <f>ROUNDUP((X267-X262)*0.6/4+X265,0)</f>
        <v>493</v>
      </c>
      <c r="Y266" s="30">
        <f t="shared" si="367"/>
        <v>395</v>
      </c>
      <c r="Z266" s="30">
        <f t="shared" si="368"/>
        <v>234</v>
      </c>
      <c r="AA266" s="30">
        <f t="shared" si="376"/>
        <v>14</v>
      </c>
      <c r="AB266" s="30">
        <f t="shared" si="369"/>
        <v>12</v>
      </c>
      <c r="AC266" s="1" t="s">
        <v>144</v>
      </c>
      <c r="AD266" s="1">
        <f t="shared" si="370"/>
        <v>7554</v>
      </c>
      <c r="AE266" s="1">
        <f t="shared" si="377"/>
        <v>578</v>
      </c>
      <c r="AF266" s="1">
        <f t="shared" si="371"/>
        <v>362</v>
      </c>
      <c r="AG266" s="1">
        <f t="shared" si="372"/>
        <v>210</v>
      </c>
      <c r="AH266" s="1">
        <f t="shared" si="378"/>
        <v>16</v>
      </c>
      <c r="AI266" s="1">
        <f t="shared" si="373"/>
        <v>10</v>
      </c>
      <c r="AJ266" s="9">
        <v>9</v>
      </c>
    </row>
    <row r="267" spans="15:36" x14ac:dyDescent="0.25">
      <c r="O267" s="1" t="s">
        <v>60</v>
      </c>
      <c r="P267" s="6">
        <f t="shared" si="362"/>
        <v>7971</v>
      </c>
      <c r="Q267" s="7">
        <f>ROUNDUP(Q262*$C$79,0)</f>
        <v>821</v>
      </c>
      <c r="R267" s="8">
        <f t="shared" si="363"/>
        <v>399</v>
      </c>
      <c r="S267" s="6">
        <f t="shared" si="364"/>
        <v>175</v>
      </c>
      <c r="T267" s="7">
        <f>ROUNDUP(T262*$C$79,0)</f>
        <v>18</v>
      </c>
      <c r="U267" s="8">
        <f t="shared" si="365"/>
        <v>9</v>
      </c>
      <c r="V267" s="30" t="s">
        <v>60</v>
      </c>
      <c r="W267" s="31">
        <f t="shared" si="366"/>
        <v>9967</v>
      </c>
      <c r="X267" s="32">
        <f t="shared" si="375"/>
        <v>598</v>
      </c>
      <c r="Y267" s="33">
        <f t="shared" si="367"/>
        <v>479</v>
      </c>
      <c r="Z267" s="31">
        <f t="shared" si="368"/>
        <v>234</v>
      </c>
      <c r="AA267" s="32">
        <f t="shared" si="376"/>
        <v>14</v>
      </c>
      <c r="AB267" s="33">
        <f t="shared" si="369"/>
        <v>12</v>
      </c>
      <c r="AC267" s="1" t="s">
        <v>60</v>
      </c>
      <c r="AD267" s="6">
        <f t="shared" si="370"/>
        <v>9174</v>
      </c>
      <c r="AE267" s="7">
        <f t="shared" si="377"/>
        <v>702</v>
      </c>
      <c r="AF267" s="8">
        <f t="shared" si="371"/>
        <v>439</v>
      </c>
      <c r="AG267" s="6">
        <f t="shared" si="372"/>
        <v>210</v>
      </c>
      <c r="AH267" s="7">
        <f t="shared" si="378"/>
        <v>16</v>
      </c>
      <c r="AI267" s="8">
        <f t="shared" si="373"/>
        <v>10</v>
      </c>
      <c r="AJ267" s="9">
        <v>10</v>
      </c>
    </row>
    <row r="268" spans="15:36" x14ac:dyDescent="0.25">
      <c r="O268" s="1" t="s">
        <v>384</v>
      </c>
      <c r="P268" s="1">
        <f t="shared" si="362"/>
        <v>8690</v>
      </c>
      <c r="Q268" s="1">
        <f>ROUNDUP((Q272-Q267)*0.6/4+Q267,0)</f>
        <v>895</v>
      </c>
      <c r="R268" s="1">
        <f t="shared" si="363"/>
        <v>435</v>
      </c>
      <c r="S268" s="1">
        <f t="shared" si="364"/>
        <v>195</v>
      </c>
      <c r="T268" s="1">
        <f>ROUNDUP((T272-T267)*0.6/4+T267,0)</f>
        <v>20</v>
      </c>
      <c r="U268" s="1">
        <f t="shared" si="365"/>
        <v>10</v>
      </c>
      <c r="V268" s="30" t="s">
        <v>384</v>
      </c>
      <c r="W268" s="30">
        <f t="shared" si="366"/>
        <v>10867</v>
      </c>
      <c r="X268" s="1">
        <f>ROUNDUP((X272-X267)*0.6/4+X267,0)</f>
        <v>652</v>
      </c>
      <c r="Y268" s="30">
        <f t="shared" si="367"/>
        <v>522</v>
      </c>
      <c r="Z268" s="30">
        <f t="shared" si="368"/>
        <v>250</v>
      </c>
      <c r="AA268" s="30">
        <f t="shared" si="376"/>
        <v>15</v>
      </c>
      <c r="AB268" s="30">
        <f t="shared" si="369"/>
        <v>12</v>
      </c>
      <c r="AC268" s="1" t="s">
        <v>384</v>
      </c>
      <c r="AD268" s="1">
        <f t="shared" si="370"/>
        <v>9998</v>
      </c>
      <c r="AE268" s="1">
        <f t="shared" si="377"/>
        <v>765</v>
      </c>
      <c r="AF268" s="1">
        <f t="shared" si="371"/>
        <v>479</v>
      </c>
      <c r="AG268" s="1">
        <f t="shared" si="372"/>
        <v>236</v>
      </c>
      <c r="AH268" s="1">
        <f t="shared" si="378"/>
        <v>18</v>
      </c>
      <c r="AI268" s="1">
        <f t="shared" si="373"/>
        <v>12</v>
      </c>
      <c r="AJ268" s="9">
        <v>11</v>
      </c>
    </row>
    <row r="269" spans="15:36" x14ac:dyDescent="0.25">
      <c r="O269" s="1" t="s">
        <v>146</v>
      </c>
      <c r="P269" s="1">
        <f t="shared" si="362"/>
        <v>9408</v>
      </c>
      <c r="Q269" s="1">
        <f>ROUNDUP((Q272-Q267)*0.6/4+Q268,0)</f>
        <v>969</v>
      </c>
      <c r="R269" s="1">
        <f t="shared" si="363"/>
        <v>471</v>
      </c>
      <c r="S269" s="1">
        <f t="shared" si="364"/>
        <v>214</v>
      </c>
      <c r="T269" s="1">
        <f>ROUNDUP((T272-T267)*0.6/4+T268,0)</f>
        <v>22</v>
      </c>
      <c r="U269" s="1">
        <f t="shared" si="365"/>
        <v>11</v>
      </c>
      <c r="V269" s="30" t="s">
        <v>146</v>
      </c>
      <c r="W269" s="30">
        <f t="shared" si="366"/>
        <v>11767</v>
      </c>
      <c r="X269" s="1">
        <f>ROUNDUP((X272-X267)*0.6/4+X268,0)</f>
        <v>706</v>
      </c>
      <c r="Y269" s="30">
        <f t="shared" si="367"/>
        <v>565</v>
      </c>
      <c r="Z269" s="30">
        <f t="shared" si="368"/>
        <v>284</v>
      </c>
      <c r="AA269" s="30">
        <f t="shared" si="376"/>
        <v>17</v>
      </c>
      <c r="AB269" s="30">
        <f t="shared" si="369"/>
        <v>14</v>
      </c>
      <c r="AC269" s="1" t="s">
        <v>146</v>
      </c>
      <c r="AD269" s="1">
        <f t="shared" si="370"/>
        <v>10821</v>
      </c>
      <c r="AE269" s="1">
        <f t="shared" si="377"/>
        <v>828</v>
      </c>
      <c r="AF269" s="1">
        <f t="shared" si="371"/>
        <v>518</v>
      </c>
      <c r="AG269" s="1">
        <f t="shared" si="372"/>
        <v>249</v>
      </c>
      <c r="AH269" s="1">
        <f t="shared" si="378"/>
        <v>19</v>
      </c>
      <c r="AI269" s="1">
        <f t="shared" si="373"/>
        <v>12</v>
      </c>
      <c r="AJ269" s="9">
        <v>12</v>
      </c>
    </row>
    <row r="270" spans="15:36" x14ac:dyDescent="0.25">
      <c r="O270" s="1" t="s">
        <v>147</v>
      </c>
      <c r="P270" s="1">
        <f t="shared" si="362"/>
        <v>10127</v>
      </c>
      <c r="Q270" s="1">
        <f>ROUNDUP((Q272-Q267)*0.6/4+Q269,0)</f>
        <v>1043</v>
      </c>
      <c r="R270" s="1">
        <f t="shared" si="363"/>
        <v>507</v>
      </c>
      <c r="S270" s="1">
        <f t="shared" si="364"/>
        <v>234</v>
      </c>
      <c r="T270" s="1">
        <f>ROUNDUP((T272-T267)*0.6/4+T269,0)</f>
        <v>24</v>
      </c>
      <c r="U270" s="1">
        <f t="shared" si="365"/>
        <v>12</v>
      </c>
      <c r="V270" s="30" t="s">
        <v>147</v>
      </c>
      <c r="W270" s="30">
        <f t="shared" si="366"/>
        <v>12667</v>
      </c>
      <c r="X270" s="1">
        <f>ROUNDUP((X272-X267)*0.6/4+X269,0)</f>
        <v>760</v>
      </c>
      <c r="Y270" s="30">
        <f t="shared" si="367"/>
        <v>608</v>
      </c>
      <c r="Z270" s="30">
        <f t="shared" si="368"/>
        <v>300</v>
      </c>
      <c r="AA270" s="30">
        <f t="shared" si="376"/>
        <v>18</v>
      </c>
      <c r="AB270" s="30">
        <f t="shared" si="369"/>
        <v>15</v>
      </c>
      <c r="AC270" s="1" t="s">
        <v>147</v>
      </c>
      <c r="AD270" s="1">
        <f t="shared" si="370"/>
        <v>11657</v>
      </c>
      <c r="AE270" s="1">
        <f t="shared" si="377"/>
        <v>892</v>
      </c>
      <c r="AF270" s="1">
        <f t="shared" si="371"/>
        <v>558</v>
      </c>
      <c r="AG270" s="1">
        <f t="shared" si="372"/>
        <v>275</v>
      </c>
      <c r="AH270" s="1">
        <f t="shared" si="378"/>
        <v>21</v>
      </c>
      <c r="AI270" s="1">
        <f t="shared" si="373"/>
        <v>14</v>
      </c>
      <c r="AJ270" s="9">
        <v>13</v>
      </c>
    </row>
    <row r="271" spans="15:36" x14ac:dyDescent="0.25">
      <c r="O271" s="1" t="s">
        <v>148</v>
      </c>
      <c r="P271" s="1">
        <f t="shared" si="362"/>
        <v>10845</v>
      </c>
      <c r="Q271" s="1">
        <f>ROUNDUP((Q272-Q267)*0.6/4+Q270,0)</f>
        <v>1117</v>
      </c>
      <c r="R271" s="1">
        <f t="shared" si="363"/>
        <v>543</v>
      </c>
      <c r="S271" s="1">
        <f t="shared" si="364"/>
        <v>253</v>
      </c>
      <c r="T271" s="1">
        <f>ROUNDUP((T272-T267)*0.6/4+T270,0)</f>
        <v>26</v>
      </c>
      <c r="U271" s="1">
        <f t="shared" si="365"/>
        <v>13</v>
      </c>
      <c r="V271" s="30" t="s">
        <v>148</v>
      </c>
      <c r="W271" s="30">
        <f t="shared" si="366"/>
        <v>13567</v>
      </c>
      <c r="X271" s="1">
        <f>ROUNDUP((X272-X267)*0.6/4+X270,0)</f>
        <v>814</v>
      </c>
      <c r="Y271" s="30">
        <f t="shared" si="367"/>
        <v>652</v>
      </c>
      <c r="Z271" s="30">
        <f t="shared" si="368"/>
        <v>317</v>
      </c>
      <c r="AA271" s="30">
        <f t="shared" si="376"/>
        <v>19</v>
      </c>
      <c r="AB271" s="30">
        <f t="shared" si="369"/>
        <v>16</v>
      </c>
      <c r="AC271" s="1" t="s">
        <v>148</v>
      </c>
      <c r="AD271" s="1">
        <f t="shared" si="370"/>
        <v>12481</v>
      </c>
      <c r="AE271" s="1">
        <f t="shared" si="377"/>
        <v>955</v>
      </c>
      <c r="AF271" s="1">
        <f t="shared" si="371"/>
        <v>597</v>
      </c>
      <c r="AG271" s="1">
        <f t="shared" si="372"/>
        <v>301</v>
      </c>
      <c r="AH271" s="1">
        <f t="shared" si="378"/>
        <v>23</v>
      </c>
      <c r="AI271" s="1">
        <f t="shared" si="373"/>
        <v>15</v>
      </c>
      <c r="AJ271" s="9">
        <v>14</v>
      </c>
    </row>
    <row r="272" spans="15:36" x14ac:dyDescent="0.25">
      <c r="O272" s="1" t="s">
        <v>61</v>
      </c>
      <c r="P272" s="6">
        <f t="shared" si="362"/>
        <v>12758</v>
      </c>
      <c r="Q272" s="7">
        <f>ROUNDUP(Q267*$C$80,0)</f>
        <v>1314</v>
      </c>
      <c r="R272" s="8">
        <f t="shared" si="363"/>
        <v>638</v>
      </c>
      <c r="S272" s="6">
        <f t="shared" si="364"/>
        <v>282</v>
      </c>
      <c r="T272" s="7">
        <f>ROUNDUP(T267*$C$80,0)</f>
        <v>29</v>
      </c>
      <c r="U272" s="8">
        <f t="shared" si="365"/>
        <v>15</v>
      </c>
      <c r="V272" s="30" t="s">
        <v>61</v>
      </c>
      <c r="W272" s="31">
        <f t="shared" si="366"/>
        <v>15950</v>
      </c>
      <c r="X272" s="32">
        <f t="shared" si="375"/>
        <v>957</v>
      </c>
      <c r="Y272" s="33">
        <f t="shared" si="367"/>
        <v>766</v>
      </c>
      <c r="Z272" s="31">
        <f t="shared" si="368"/>
        <v>367</v>
      </c>
      <c r="AA272" s="32">
        <f t="shared" si="376"/>
        <v>22</v>
      </c>
      <c r="AB272" s="33">
        <f t="shared" si="369"/>
        <v>18</v>
      </c>
      <c r="AC272" s="1" t="s">
        <v>61</v>
      </c>
      <c r="AD272" s="6">
        <f t="shared" si="370"/>
        <v>14676</v>
      </c>
      <c r="AE272" s="7">
        <f t="shared" si="377"/>
        <v>1123</v>
      </c>
      <c r="AF272" s="8">
        <f t="shared" si="371"/>
        <v>702</v>
      </c>
      <c r="AG272" s="6">
        <f t="shared" si="372"/>
        <v>327</v>
      </c>
      <c r="AH272" s="7">
        <f t="shared" si="378"/>
        <v>25</v>
      </c>
      <c r="AI272" s="8">
        <f t="shared" si="373"/>
        <v>16</v>
      </c>
      <c r="AJ272" s="9">
        <v>15</v>
      </c>
    </row>
    <row r="273" spans="15:36" x14ac:dyDescent="0.25">
      <c r="O273" s="1" t="s">
        <v>296</v>
      </c>
      <c r="P273" s="1">
        <f t="shared" ref="P273:P307" si="379">ROUNDUP(Q273*$D$2/$B$2,0)</f>
        <v>13340</v>
      </c>
      <c r="Q273" s="1">
        <f>ROUNDUP((Q277-Q272)*0.6/4+Q272,0)</f>
        <v>1374</v>
      </c>
      <c r="R273" s="1">
        <f t="shared" ref="R273:R287" si="380">ROUNDUP(Q273*$C$2/$B$2,0)</f>
        <v>667</v>
      </c>
      <c r="S273" s="1">
        <f t="shared" ref="S273:S287" si="381">ROUNDUP(T273*$D$2/$B$2,0)</f>
        <v>301</v>
      </c>
      <c r="T273" s="1">
        <f>ROUNDUP((T277-T272)*0.6/4+T272,0)</f>
        <v>31</v>
      </c>
      <c r="U273" s="1">
        <f t="shared" ref="U273:U307" si="382">ROUNDUP(T273*$C$2/$B$2,0)</f>
        <v>16</v>
      </c>
      <c r="V273" s="30" t="s">
        <v>296</v>
      </c>
      <c r="W273" s="30">
        <f t="shared" si="366"/>
        <v>16684</v>
      </c>
      <c r="X273" s="1">
        <f>ROUNDUP((X277-X272)*0.6/4+X272,0)</f>
        <v>1001</v>
      </c>
      <c r="Y273" s="30">
        <f t="shared" si="367"/>
        <v>801</v>
      </c>
      <c r="Z273" s="30">
        <f t="shared" si="368"/>
        <v>384</v>
      </c>
      <c r="AA273" s="30">
        <f t="shared" si="376"/>
        <v>23</v>
      </c>
      <c r="AB273" s="30">
        <f t="shared" si="369"/>
        <v>19</v>
      </c>
      <c r="AC273" s="1" t="s">
        <v>296</v>
      </c>
      <c r="AD273" s="1">
        <f t="shared" ref="AD273:AD287" si="383">ROUNDUP(AE273*$D$4/$B$4,0)</f>
        <v>15343</v>
      </c>
      <c r="AE273" s="1">
        <f t="shared" si="377"/>
        <v>1174</v>
      </c>
      <c r="AF273" s="1">
        <f t="shared" ref="AF273:AF287" si="384">ROUNDUP(AE273*$C$4/$B$4,0)</f>
        <v>734</v>
      </c>
      <c r="AG273" s="1">
        <f t="shared" ref="AG273:AG287" si="385">ROUNDUP(AH273*$D$4/$B$4,0)</f>
        <v>353</v>
      </c>
      <c r="AH273" s="1">
        <f t="shared" si="378"/>
        <v>27</v>
      </c>
      <c r="AI273" s="1">
        <f t="shared" ref="AI273:AI287" si="386">ROUNDUP(AH273*$C$4/$B$4,0)</f>
        <v>17</v>
      </c>
      <c r="AJ273" s="9">
        <v>16</v>
      </c>
    </row>
    <row r="274" spans="15:36" x14ac:dyDescent="0.25">
      <c r="O274" s="1" t="s">
        <v>297</v>
      </c>
      <c r="P274" s="1">
        <f t="shared" si="379"/>
        <v>13923</v>
      </c>
      <c r="Q274" s="1">
        <f>ROUNDUP((Q277-Q272)*0.6/4+Q273,0)</f>
        <v>1434</v>
      </c>
      <c r="R274" s="1">
        <f t="shared" si="380"/>
        <v>697</v>
      </c>
      <c r="S274" s="1">
        <f t="shared" si="381"/>
        <v>321</v>
      </c>
      <c r="T274" s="1">
        <f>ROUNDUP((T277-T272)*0.6/4+T273,0)</f>
        <v>33</v>
      </c>
      <c r="U274" s="1">
        <f t="shared" si="382"/>
        <v>17</v>
      </c>
      <c r="V274" s="30" t="s">
        <v>297</v>
      </c>
      <c r="W274" s="30">
        <f t="shared" si="366"/>
        <v>17417</v>
      </c>
      <c r="X274" s="1">
        <f>ROUNDUP((X277-X272)*0.6/4+X273,0)</f>
        <v>1045</v>
      </c>
      <c r="Y274" s="30">
        <f t="shared" si="367"/>
        <v>836</v>
      </c>
      <c r="Z274" s="30">
        <f t="shared" si="368"/>
        <v>417</v>
      </c>
      <c r="AA274" s="30">
        <f t="shared" si="376"/>
        <v>25</v>
      </c>
      <c r="AB274" s="30">
        <f t="shared" si="369"/>
        <v>20</v>
      </c>
      <c r="AC274" s="1" t="s">
        <v>297</v>
      </c>
      <c r="AD274" s="1">
        <f t="shared" si="383"/>
        <v>16022</v>
      </c>
      <c r="AE274" s="1">
        <f t="shared" si="377"/>
        <v>1226</v>
      </c>
      <c r="AF274" s="1">
        <f t="shared" si="384"/>
        <v>767</v>
      </c>
      <c r="AG274" s="1">
        <f t="shared" si="385"/>
        <v>379</v>
      </c>
      <c r="AH274" s="1">
        <f t="shared" si="378"/>
        <v>29</v>
      </c>
      <c r="AI274" s="1">
        <f t="shared" si="386"/>
        <v>19</v>
      </c>
      <c r="AJ274" s="9">
        <v>17</v>
      </c>
    </row>
    <row r="275" spans="15:36" x14ac:dyDescent="0.25">
      <c r="O275" s="1" t="s">
        <v>298</v>
      </c>
      <c r="P275" s="1">
        <f t="shared" si="379"/>
        <v>14505</v>
      </c>
      <c r="Q275" s="1">
        <f>ROUNDUP((Q277-Q272)*0.6/4+Q274,0)</f>
        <v>1494</v>
      </c>
      <c r="R275" s="1">
        <f t="shared" si="380"/>
        <v>726</v>
      </c>
      <c r="S275" s="1">
        <f t="shared" si="381"/>
        <v>340</v>
      </c>
      <c r="T275" s="1">
        <f>ROUNDUP((T277-T272)*0.6/4+T274,0)</f>
        <v>35</v>
      </c>
      <c r="U275" s="1">
        <f t="shared" si="382"/>
        <v>17</v>
      </c>
      <c r="V275" s="30" t="s">
        <v>298</v>
      </c>
      <c r="W275" s="30">
        <f t="shared" si="366"/>
        <v>18150</v>
      </c>
      <c r="X275" s="1">
        <f>ROUNDUP((X277-X272)*0.6/4+X274,0)</f>
        <v>1089</v>
      </c>
      <c r="Y275" s="30">
        <f t="shared" si="367"/>
        <v>872</v>
      </c>
      <c r="Z275" s="30">
        <f t="shared" si="368"/>
        <v>434</v>
      </c>
      <c r="AA275" s="30">
        <f t="shared" si="376"/>
        <v>26</v>
      </c>
      <c r="AB275" s="30">
        <f t="shared" si="369"/>
        <v>21</v>
      </c>
      <c r="AC275" s="1" t="s">
        <v>298</v>
      </c>
      <c r="AD275" s="1">
        <f t="shared" si="383"/>
        <v>16689</v>
      </c>
      <c r="AE275" s="1">
        <f t="shared" si="377"/>
        <v>1277</v>
      </c>
      <c r="AF275" s="1">
        <f t="shared" si="384"/>
        <v>799</v>
      </c>
      <c r="AG275" s="1">
        <f t="shared" si="385"/>
        <v>393</v>
      </c>
      <c r="AH275" s="1">
        <f t="shared" si="378"/>
        <v>30</v>
      </c>
      <c r="AI275" s="1">
        <f t="shared" si="386"/>
        <v>19</v>
      </c>
      <c r="AJ275" s="9">
        <v>18</v>
      </c>
    </row>
    <row r="276" spans="15:36" x14ac:dyDescent="0.25">
      <c r="O276" s="1" t="s">
        <v>299</v>
      </c>
      <c r="P276" s="1">
        <f t="shared" si="379"/>
        <v>15088</v>
      </c>
      <c r="Q276" s="1">
        <f>ROUNDUP((Q277-Q272)*0.6/4+Q275,0)</f>
        <v>1554</v>
      </c>
      <c r="R276" s="1">
        <f t="shared" si="380"/>
        <v>755</v>
      </c>
      <c r="S276" s="1">
        <f t="shared" si="381"/>
        <v>360</v>
      </c>
      <c r="T276" s="1">
        <f>ROUNDUP((T277-T272)*0.6/4+T275,0)</f>
        <v>37</v>
      </c>
      <c r="U276" s="1">
        <f t="shared" si="382"/>
        <v>18</v>
      </c>
      <c r="V276" s="30" t="s">
        <v>299</v>
      </c>
      <c r="W276" s="30">
        <f t="shared" si="366"/>
        <v>18884</v>
      </c>
      <c r="X276" s="1">
        <f>ROUNDUP((X277-X272)*0.6/4+X275,0)</f>
        <v>1133</v>
      </c>
      <c r="Y276" s="30">
        <f t="shared" si="367"/>
        <v>907</v>
      </c>
      <c r="Z276" s="30">
        <f t="shared" si="368"/>
        <v>450</v>
      </c>
      <c r="AA276" s="30">
        <f t="shared" si="376"/>
        <v>27</v>
      </c>
      <c r="AB276" s="30">
        <f t="shared" si="369"/>
        <v>22</v>
      </c>
      <c r="AC276" s="1" t="s">
        <v>299</v>
      </c>
      <c r="AD276" s="1">
        <f t="shared" si="383"/>
        <v>17355</v>
      </c>
      <c r="AE276" s="1">
        <f t="shared" si="377"/>
        <v>1328</v>
      </c>
      <c r="AF276" s="1">
        <f t="shared" si="384"/>
        <v>830</v>
      </c>
      <c r="AG276" s="1">
        <f t="shared" si="385"/>
        <v>419</v>
      </c>
      <c r="AH276" s="1">
        <f t="shared" si="378"/>
        <v>32</v>
      </c>
      <c r="AI276" s="1">
        <f t="shared" si="386"/>
        <v>20</v>
      </c>
      <c r="AJ276" s="9">
        <v>19</v>
      </c>
    </row>
    <row r="277" spans="15:36" x14ac:dyDescent="0.25">
      <c r="O277" s="1" t="s">
        <v>300</v>
      </c>
      <c r="P277" s="6">
        <f t="shared" si="379"/>
        <v>16593</v>
      </c>
      <c r="Q277" s="7">
        <f>ROUNDUP(Q272*$C$81,0)</f>
        <v>1709</v>
      </c>
      <c r="R277" s="8">
        <f t="shared" si="380"/>
        <v>830</v>
      </c>
      <c r="S277" s="6">
        <f t="shared" si="381"/>
        <v>369</v>
      </c>
      <c r="T277" s="7">
        <f>ROUNDUP(T272*$C$81,0)</f>
        <v>38</v>
      </c>
      <c r="U277" s="8">
        <f t="shared" si="382"/>
        <v>19</v>
      </c>
      <c r="V277" s="30" t="s">
        <v>300</v>
      </c>
      <c r="W277" s="31">
        <f t="shared" ref="W277:W291" si="387">ROUNDUP(X277*$D$3/$B$3,0)</f>
        <v>20750</v>
      </c>
      <c r="X277" s="32">
        <f t="shared" si="375"/>
        <v>1245</v>
      </c>
      <c r="Y277" s="33">
        <f t="shared" ref="Y277:Y291" si="388">ROUNDUP(X277*$C$3/$B$3,0)</f>
        <v>996</v>
      </c>
      <c r="Z277" s="31">
        <f t="shared" ref="Z277:Z291" si="389">ROUNDUP(AA277*$D$3/$B$3,0)</f>
        <v>467</v>
      </c>
      <c r="AA277" s="32">
        <f t="shared" si="376"/>
        <v>28</v>
      </c>
      <c r="AB277" s="33">
        <f t="shared" ref="AB277:AB291" si="390">ROUNDUP(AA277*$C$3/$B$3,0)</f>
        <v>23</v>
      </c>
      <c r="AC277" s="1" t="s">
        <v>300</v>
      </c>
      <c r="AD277" s="6">
        <f t="shared" si="383"/>
        <v>19093</v>
      </c>
      <c r="AE277" s="7">
        <f t="shared" si="377"/>
        <v>1461</v>
      </c>
      <c r="AF277" s="8">
        <f t="shared" si="384"/>
        <v>914</v>
      </c>
      <c r="AG277" s="6">
        <f t="shared" si="385"/>
        <v>432</v>
      </c>
      <c r="AH277" s="7">
        <f t="shared" si="378"/>
        <v>33</v>
      </c>
      <c r="AI277" s="8">
        <f t="shared" si="386"/>
        <v>21</v>
      </c>
      <c r="AJ277" s="9">
        <v>20</v>
      </c>
    </row>
    <row r="278" spans="15:36" x14ac:dyDescent="0.25">
      <c r="O278" s="1" t="s">
        <v>301</v>
      </c>
      <c r="P278" s="1">
        <f t="shared" si="379"/>
        <v>17340</v>
      </c>
      <c r="Q278" s="1">
        <f>ROUNDUP((Q282-Q277)*0.6/4+Q277,0)</f>
        <v>1786</v>
      </c>
      <c r="R278" s="1">
        <f t="shared" si="380"/>
        <v>867</v>
      </c>
      <c r="S278" s="1">
        <f t="shared" si="381"/>
        <v>389</v>
      </c>
      <c r="T278" s="1">
        <f>ROUNDUP((T282-T277)*0.6/4+T277,0)</f>
        <v>40</v>
      </c>
      <c r="U278" s="1">
        <f t="shared" si="382"/>
        <v>20</v>
      </c>
      <c r="V278" s="30" t="s">
        <v>301</v>
      </c>
      <c r="W278" s="30">
        <f t="shared" si="387"/>
        <v>21684</v>
      </c>
      <c r="X278" s="1">
        <f>ROUNDUP((X282-X277)*0.6/4+X277,0)</f>
        <v>1301</v>
      </c>
      <c r="Y278" s="30">
        <f t="shared" si="388"/>
        <v>1041</v>
      </c>
      <c r="Z278" s="30">
        <f t="shared" si="389"/>
        <v>500</v>
      </c>
      <c r="AA278" s="30">
        <f t="shared" si="376"/>
        <v>30</v>
      </c>
      <c r="AB278" s="30">
        <f t="shared" si="390"/>
        <v>24</v>
      </c>
      <c r="AC278" s="1" t="s">
        <v>301</v>
      </c>
      <c r="AD278" s="1">
        <f t="shared" si="383"/>
        <v>19943</v>
      </c>
      <c r="AE278" s="1">
        <f t="shared" si="377"/>
        <v>1526</v>
      </c>
      <c r="AF278" s="1">
        <f t="shared" si="384"/>
        <v>954</v>
      </c>
      <c r="AG278" s="1">
        <f t="shared" si="385"/>
        <v>458</v>
      </c>
      <c r="AH278" s="1">
        <f t="shared" si="378"/>
        <v>35</v>
      </c>
      <c r="AI278" s="1">
        <f t="shared" si="386"/>
        <v>22</v>
      </c>
      <c r="AJ278" s="9">
        <v>21</v>
      </c>
    </row>
    <row r="279" spans="15:36" x14ac:dyDescent="0.25">
      <c r="O279" s="1" t="s">
        <v>302</v>
      </c>
      <c r="P279" s="1">
        <f t="shared" si="379"/>
        <v>18088</v>
      </c>
      <c r="Q279" s="1">
        <f>ROUNDUP((Q282-Q277)*0.6/4+Q278,0)</f>
        <v>1863</v>
      </c>
      <c r="R279" s="1">
        <f t="shared" si="380"/>
        <v>905</v>
      </c>
      <c r="S279" s="1">
        <f t="shared" si="381"/>
        <v>408</v>
      </c>
      <c r="T279" s="1">
        <f>ROUNDUP((T282-T277)*0.6/4+T278,0)</f>
        <v>42</v>
      </c>
      <c r="U279" s="1">
        <f t="shared" si="382"/>
        <v>21</v>
      </c>
      <c r="V279" s="30" t="s">
        <v>302</v>
      </c>
      <c r="W279" s="30">
        <f t="shared" si="387"/>
        <v>22617</v>
      </c>
      <c r="X279" s="1">
        <f>ROUNDUP((X282-X277)*0.6/4+X278,0)</f>
        <v>1357</v>
      </c>
      <c r="Y279" s="30">
        <f t="shared" si="388"/>
        <v>1086</v>
      </c>
      <c r="Z279" s="30">
        <f t="shared" si="389"/>
        <v>517</v>
      </c>
      <c r="AA279" s="30">
        <f t="shared" si="376"/>
        <v>31</v>
      </c>
      <c r="AB279" s="30">
        <f t="shared" si="390"/>
        <v>25</v>
      </c>
      <c r="AC279" s="1" t="s">
        <v>302</v>
      </c>
      <c r="AD279" s="1">
        <f t="shared" si="383"/>
        <v>20805</v>
      </c>
      <c r="AE279" s="1">
        <f t="shared" si="377"/>
        <v>1592</v>
      </c>
      <c r="AF279" s="1">
        <f t="shared" si="384"/>
        <v>995</v>
      </c>
      <c r="AG279" s="1">
        <f t="shared" si="385"/>
        <v>471</v>
      </c>
      <c r="AH279" s="1">
        <f t="shared" si="378"/>
        <v>36</v>
      </c>
      <c r="AI279" s="1">
        <f t="shared" si="386"/>
        <v>23</v>
      </c>
      <c r="AJ279" s="9">
        <v>22</v>
      </c>
    </row>
    <row r="280" spans="15:36" x14ac:dyDescent="0.25">
      <c r="O280" s="1" t="s">
        <v>303</v>
      </c>
      <c r="P280" s="1">
        <f t="shared" si="379"/>
        <v>18835</v>
      </c>
      <c r="Q280" s="1">
        <f>ROUNDUP((Q282-Q277)*0.6/4+Q279,0)</f>
        <v>1940</v>
      </c>
      <c r="R280" s="1">
        <f t="shared" si="380"/>
        <v>942</v>
      </c>
      <c r="S280" s="1">
        <f t="shared" si="381"/>
        <v>428</v>
      </c>
      <c r="T280" s="1">
        <f>ROUNDUP((T282-T277)*0.6/4+T279,0)</f>
        <v>44</v>
      </c>
      <c r="U280" s="1">
        <f t="shared" si="382"/>
        <v>22</v>
      </c>
      <c r="V280" s="30" t="s">
        <v>303</v>
      </c>
      <c r="W280" s="30">
        <f t="shared" si="387"/>
        <v>23550</v>
      </c>
      <c r="X280" s="1">
        <f>ROUNDUP((X282-X277)*0.6/4+X279,0)</f>
        <v>1413</v>
      </c>
      <c r="Y280" s="30">
        <f t="shared" si="388"/>
        <v>1131</v>
      </c>
      <c r="Z280" s="30">
        <f t="shared" si="389"/>
        <v>550</v>
      </c>
      <c r="AA280" s="30">
        <f t="shared" si="376"/>
        <v>33</v>
      </c>
      <c r="AB280" s="30">
        <f t="shared" si="390"/>
        <v>27</v>
      </c>
      <c r="AC280" s="1" t="s">
        <v>303</v>
      </c>
      <c r="AD280" s="1">
        <f t="shared" si="383"/>
        <v>21668</v>
      </c>
      <c r="AE280" s="1">
        <f t="shared" si="377"/>
        <v>1658</v>
      </c>
      <c r="AF280" s="1">
        <f t="shared" si="384"/>
        <v>1037</v>
      </c>
      <c r="AG280" s="1">
        <f t="shared" si="385"/>
        <v>497</v>
      </c>
      <c r="AH280" s="1">
        <f t="shared" si="378"/>
        <v>38</v>
      </c>
      <c r="AI280" s="1">
        <f t="shared" si="386"/>
        <v>24</v>
      </c>
      <c r="AJ280" s="9">
        <v>23</v>
      </c>
    </row>
    <row r="281" spans="15:36" x14ac:dyDescent="0.25">
      <c r="O281" s="1" t="s">
        <v>304</v>
      </c>
      <c r="P281" s="1">
        <f t="shared" si="379"/>
        <v>19583</v>
      </c>
      <c r="Q281" s="1">
        <f>ROUNDUP((Q282-Q277)*0.6/4+Q280,0)</f>
        <v>2017</v>
      </c>
      <c r="R281" s="1">
        <f t="shared" si="380"/>
        <v>980</v>
      </c>
      <c r="S281" s="1">
        <f t="shared" si="381"/>
        <v>447</v>
      </c>
      <c r="T281" s="1">
        <f>ROUNDUP((T282-T277)*0.6/4+T280,0)</f>
        <v>46</v>
      </c>
      <c r="U281" s="1">
        <f t="shared" si="382"/>
        <v>23</v>
      </c>
      <c r="V281" s="30" t="s">
        <v>304</v>
      </c>
      <c r="W281" s="30">
        <f t="shared" si="387"/>
        <v>24484</v>
      </c>
      <c r="X281" s="1">
        <f>ROUNDUP((X282-X277)*0.6/4+X280,0)</f>
        <v>1469</v>
      </c>
      <c r="Y281" s="30">
        <f t="shared" si="388"/>
        <v>1176</v>
      </c>
      <c r="Z281" s="30">
        <f t="shared" si="389"/>
        <v>567</v>
      </c>
      <c r="AA281" s="30">
        <f t="shared" si="376"/>
        <v>34</v>
      </c>
      <c r="AB281" s="30">
        <f t="shared" si="390"/>
        <v>28</v>
      </c>
      <c r="AC281" s="1" t="s">
        <v>304</v>
      </c>
      <c r="AD281" s="1">
        <f t="shared" si="383"/>
        <v>22530</v>
      </c>
      <c r="AE281" s="1">
        <f t="shared" si="377"/>
        <v>1724</v>
      </c>
      <c r="AF281" s="1">
        <f t="shared" si="384"/>
        <v>1078</v>
      </c>
      <c r="AG281" s="1">
        <f t="shared" si="385"/>
        <v>523</v>
      </c>
      <c r="AH281" s="1">
        <f t="shared" si="378"/>
        <v>40</v>
      </c>
      <c r="AI281" s="1">
        <f t="shared" si="386"/>
        <v>25</v>
      </c>
      <c r="AJ281" s="9">
        <v>24</v>
      </c>
    </row>
    <row r="282" spans="15:36" x14ac:dyDescent="0.25">
      <c r="O282" s="1" t="s">
        <v>305</v>
      </c>
      <c r="P282" s="6">
        <f t="shared" si="379"/>
        <v>21573</v>
      </c>
      <c r="Q282" s="7">
        <f>ROUNDUP(Q277*$C$82,0)</f>
        <v>2222</v>
      </c>
      <c r="R282" s="8">
        <f t="shared" si="380"/>
        <v>1079</v>
      </c>
      <c r="S282" s="6">
        <f t="shared" si="381"/>
        <v>486</v>
      </c>
      <c r="T282" s="7">
        <f>ROUNDUP(T277*$C$82,0)</f>
        <v>50</v>
      </c>
      <c r="U282" s="8">
        <f t="shared" si="382"/>
        <v>25</v>
      </c>
      <c r="V282" s="30" t="s">
        <v>305</v>
      </c>
      <c r="W282" s="31">
        <f t="shared" si="387"/>
        <v>26967</v>
      </c>
      <c r="X282" s="32">
        <f t="shared" si="375"/>
        <v>1618</v>
      </c>
      <c r="Y282" s="33">
        <f t="shared" si="388"/>
        <v>1295</v>
      </c>
      <c r="Z282" s="31">
        <f t="shared" si="389"/>
        <v>617</v>
      </c>
      <c r="AA282" s="32">
        <f t="shared" si="376"/>
        <v>37</v>
      </c>
      <c r="AB282" s="33">
        <f t="shared" si="390"/>
        <v>30</v>
      </c>
      <c r="AC282" s="1" t="s">
        <v>305</v>
      </c>
      <c r="AD282" s="6">
        <f t="shared" si="383"/>
        <v>24817</v>
      </c>
      <c r="AE282" s="7">
        <f t="shared" si="377"/>
        <v>1899</v>
      </c>
      <c r="AF282" s="8">
        <f t="shared" si="384"/>
        <v>1187</v>
      </c>
      <c r="AG282" s="6">
        <f t="shared" si="385"/>
        <v>562</v>
      </c>
      <c r="AH282" s="7">
        <f t="shared" si="378"/>
        <v>43</v>
      </c>
      <c r="AI282" s="8">
        <f t="shared" si="386"/>
        <v>27</v>
      </c>
      <c r="AJ282" s="9">
        <v>25</v>
      </c>
    </row>
    <row r="283" spans="15:36" x14ac:dyDescent="0.25">
      <c r="O283" s="1" t="s">
        <v>306</v>
      </c>
      <c r="P283" s="1">
        <f t="shared" si="379"/>
        <v>22554</v>
      </c>
      <c r="Q283" s="1">
        <f>ROUNDUP((Q287-Q282)*0.6/4+Q282,0)</f>
        <v>2323</v>
      </c>
      <c r="R283" s="1">
        <f t="shared" si="380"/>
        <v>1128</v>
      </c>
      <c r="S283" s="1">
        <f t="shared" si="381"/>
        <v>515</v>
      </c>
      <c r="T283" s="1">
        <f>ROUNDUP((T287-T282)*0.6/4+T282,0)</f>
        <v>53</v>
      </c>
      <c r="U283" s="1">
        <f t="shared" si="382"/>
        <v>26</v>
      </c>
      <c r="V283" s="30" t="s">
        <v>306</v>
      </c>
      <c r="W283" s="30">
        <f t="shared" si="387"/>
        <v>28184</v>
      </c>
      <c r="X283" s="1">
        <f>ROUNDUP((X287-X282)*0.6/4+X282,0)</f>
        <v>1691</v>
      </c>
      <c r="Y283" s="30">
        <f t="shared" si="388"/>
        <v>1353</v>
      </c>
      <c r="Z283" s="30">
        <f t="shared" si="389"/>
        <v>650</v>
      </c>
      <c r="AA283" s="30">
        <f t="shared" si="376"/>
        <v>39</v>
      </c>
      <c r="AB283" s="30">
        <f t="shared" si="390"/>
        <v>32</v>
      </c>
      <c r="AC283" s="1" t="s">
        <v>306</v>
      </c>
      <c r="AD283" s="1">
        <f t="shared" si="383"/>
        <v>25941</v>
      </c>
      <c r="AE283" s="1">
        <f t="shared" si="377"/>
        <v>1985</v>
      </c>
      <c r="AF283" s="1">
        <f t="shared" si="384"/>
        <v>1241</v>
      </c>
      <c r="AG283" s="1">
        <f t="shared" si="385"/>
        <v>602</v>
      </c>
      <c r="AH283" s="1">
        <f t="shared" si="378"/>
        <v>46</v>
      </c>
      <c r="AI283" s="1">
        <f t="shared" si="386"/>
        <v>29</v>
      </c>
      <c r="AJ283" s="9">
        <v>26</v>
      </c>
    </row>
    <row r="284" spans="15:36" x14ac:dyDescent="0.25">
      <c r="O284" s="1" t="s">
        <v>307</v>
      </c>
      <c r="P284" s="1">
        <f t="shared" si="379"/>
        <v>23534</v>
      </c>
      <c r="Q284" s="1">
        <f>ROUNDUP((Q287-Q282)*0.6/4+Q283,0)</f>
        <v>2424</v>
      </c>
      <c r="R284" s="1">
        <f t="shared" si="380"/>
        <v>1177</v>
      </c>
      <c r="S284" s="1">
        <f t="shared" si="381"/>
        <v>544</v>
      </c>
      <c r="T284" s="1">
        <f>ROUNDUP((T287-T282)*0.6/4+T283,0)</f>
        <v>56</v>
      </c>
      <c r="U284" s="1">
        <f t="shared" si="382"/>
        <v>28</v>
      </c>
      <c r="V284" s="30" t="s">
        <v>307</v>
      </c>
      <c r="W284" s="30">
        <f t="shared" si="387"/>
        <v>29400</v>
      </c>
      <c r="X284" s="1">
        <f>ROUNDUP((X287-X282)*0.6/4+X283,0)</f>
        <v>1764</v>
      </c>
      <c r="Y284" s="30">
        <f t="shared" si="388"/>
        <v>1412</v>
      </c>
      <c r="Z284" s="30">
        <f t="shared" si="389"/>
        <v>684</v>
      </c>
      <c r="AA284" s="30">
        <f t="shared" si="376"/>
        <v>41</v>
      </c>
      <c r="AB284" s="30">
        <f t="shared" si="390"/>
        <v>33</v>
      </c>
      <c r="AC284" s="1" t="s">
        <v>307</v>
      </c>
      <c r="AD284" s="1">
        <f t="shared" si="383"/>
        <v>27065</v>
      </c>
      <c r="AE284" s="1">
        <f t="shared" si="377"/>
        <v>2071</v>
      </c>
      <c r="AF284" s="1">
        <f t="shared" si="384"/>
        <v>1295</v>
      </c>
      <c r="AG284" s="1">
        <f t="shared" si="385"/>
        <v>628</v>
      </c>
      <c r="AH284" s="1">
        <f t="shared" si="378"/>
        <v>48</v>
      </c>
      <c r="AI284" s="1">
        <f t="shared" si="386"/>
        <v>30</v>
      </c>
      <c r="AJ284" s="9">
        <v>27</v>
      </c>
    </row>
    <row r="285" spans="15:36" x14ac:dyDescent="0.25">
      <c r="O285" s="1" t="s">
        <v>308</v>
      </c>
      <c r="P285" s="1">
        <f t="shared" si="379"/>
        <v>24515</v>
      </c>
      <c r="Q285" s="1">
        <f>ROUNDUP((Q287-Q282)*0.6/4+Q284,0)</f>
        <v>2525</v>
      </c>
      <c r="R285" s="1">
        <f t="shared" si="380"/>
        <v>1226</v>
      </c>
      <c r="S285" s="1">
        <f t="shared" si="381"/>
        <v>573</v>
      </c>
      <c r="T285" s="1">
        <f>ROUNDUP((T287-T282)*0.6/4+T284,0)</f>
        <v>59</v>
      </c>
      <c r="U285" s="1">
        <f t="shared" si="382"/>
        <v>29</v>
      </c>
      <c r="V285" s="30" t="s">
        <v>308</v>
      </c>
      <c r="W285" s="30">
        <f t="shared" si="387"/>
        <v>30617</v>
      </c>
      <c r="X285" s="1">
        <f>ROUNDUP((X287-X282)*0.6/4+X284,0)</f>
        <v>1837</v>
      </c>
      <c r="Y285" s="30">
        <f t="shared" si="388"/>
        <v>1470</v>
      </c>
      <c r="Z285" s="30">
        <f t="shared" si="389"/>
        <v>717</v>
      </c>
      <c r="AA285" s="30">
        <f t="shared" si="376"/>
        <v>43</v>
      </c>
      <c r="AB285" s="30">
        <f t="shared" si="390"/>
        <v>35</v>
      </c>
      <c r="AC285" s="1" t="s">
        <v>308</v>
      </c>
      <c r="AD285" s="1">
        <f t="shared" si="383"/>
        <v>28202</v>
      </c>
      <c r="AE285" s="1">
        <f t="shared" si="377"/>
        <v>2158</v>
      </c>
      <c r="AF285" s="1">
        <f t="shared" si="384"/>
        <v>1349</v>
      </c>
      <c r="AG285" s="1">
        <f t="shared" si="385"/>
        <v>667</v>
      </c>
      <c r="AH285" s="1">
        <f t="shared" si="378"/>
        <v>51</v>
      </c>
      <c r="AI285" s="1">
        <f t="shared" si="386"/>
        <v>32</v>
      </c>
      <c r="AJ285" s="9">
        <v>28</v>
      </c>
    </row>
    <row r="286" spans="15:36" x14ac:dyDescent="0.25">
      <c r="O286" s="1" t="s">
        <v>309</v>
      </c>
      <c r="P286" s="1">
        <f t="shared" si="379"/>
        <v>25496</v>
      </c>
      <c r="Q286" s="1">
        <f>ROUNDUP((Q287-Q282)*0.6/4+Q285,0)</f>
        <v>2626</v>
      </c>
      <c r="R286" s="1">
        <f t="shared" si="380"/>
        <v>1275</v>
      </c>
      <c r="S286" s="1">
        <f t="shared" si="381"/>
        <v>602</v>
      </c>
      <c r="T286" s="1">
        <f>ROUNDUP((T287-T282)*0.6/4+T285,0)</f>
        <v>62</v>
      </c>
      <c r="U286" s="1">
        <f t="shared" si="382"/>
        <v>31</v>
      </c>
      <c r="V286" s="30" t="s">
        <v>309</v>
      </c>
      <c r="W286" s="30">
        <f t="shared" si="387"/>
        <v>31834</v>
      </c>
      <c r="X286" s="1">
        <f>ROUNDUP((X287-X282)*0.6/4+X285,0)</f>
        <v>1910</v>
      </c>
      <c r="Y286" s="30">
        <f t="shared" si="388"/>
        <v>1528</v>
      </c>
      <c r="Z286" s="30">
        <f t="shared" si="389"/>
        <v>767</v>
      </c>
      <c r="AA286" s="30">
        <f t="shared" si="376"/>
        <v>46</v>
      </c>
      <c r="AB286" s="30">
        <f t="shared" si="390"/>
        <v>37</v>
      </c>
      <c r="AC286" s="1" t="s">
        <v>309</v>
      </c>
      <c r="AD286" s="1">
        <f t="shared" si="383"/>
        <v>29325</v>
      </c>
      <c r="AE286" s="1">
        <f t="shared" si="377"/>
        <v>2244</v>
      </c>
      <c r="AF286" s="1">
        <f t="shared" si="384"/>
        <v>1403</v>
      </c>
      <c r="AG286" s="1">
        <f t="shared" si="385"/>
        <v>693</v>
      </c>
      <c r="AH286" s="1">
        <f t="shared" si="378"/>
        <v>53</v>
      </c>
      <c r="AI286" s="1">
        <f t="shared" si="386"/>
        <v>34</v>
      </c>
      <c r="AJ286" s="9">
        <v>29</v>
      </c>
    </row>
    <row r="287" spans="15:36" x14ac:dyDescent="0.25">
      <c r="O287" s="22" t="s">
        <v>388</v>
      </c>
      <c r="P287" s="6">
        <f t="shared" si="379"/>
        <v>28049</v>
      </c>
      <c r="Q287" s="7">
        <f>ROUNDUP(Q282*$C$83,0)</f>
        <v>2889</v>
      </c>
      <c r="R287" s="8">
        <f t="shared" si="380"/>
        <v>1403</v>
      </c>
      <c r="S287" s="6">
        <f t="shared" si="381"/>
        <v>632</v>
      </c>
      <c r="T287" s="7">
        <f>ROUNDUP(T282*$C$83,0)</f>
        <v>65</v>
      </c>
      <c r="U287" s="8">
        <f t="shared" si="382"/>
        <v>32</v>
      </c>
      <c r="V287" s="35" t="s">
        <v>388</v>
      </c>
      <c r="W287" s="31">
        <f t="shared" si="387"/>
        <v>35067</v>
      </c>
      <c r="X287" s="32">
        <f t="shared" si="375"/>
        <v>2104</v>
      </c>
      <c r="Y287" s="33">
        <f t="shared" si="388"/>
        <v>1684</v>
      </c>
      <c r="Z287" s="31">
        <f t="shared" si="389"/>
        <v>800</v>
      </c>
      <c r="AA287" s="32">
        <f t="shared" si="376"/>
        <v>48</v>
      </c>
      <c r="AB287" s="33">
        <f t="shared" si="390"/>
        <v>39</v>
      </c>
      <c r="AC287" s="22" t="s">
        <v>388</v>
      </c>
      <c r="AD287" s="6">
        <f t="shared" si="383"/>
        <v>32266</v>
      </c>
      <c r="AE287" s="7">
        <f t="shared" si="377"/>
        <v>2469</v>
      </c>
      <c r="AF287" s="8">
        <f t="shared" si="384"/>
        <v>1544</v>
      </c>
      <c r="AG287" s="6">
        <f t="shared" si="385"/>
        <v>732</v>
      </c>
      <c r="AH287" s="7">
        <f t="shared" si="378"/>
        <v>56</v>
      </c>
      <c r="AI287" s="8">
        <f t="shared" si="386"/>
        <v>35</v>
      </c>
      <c r="AJ287" s="9">
        <v>30</v>
      </c>
    </row>
    <row r="288" spans="15:36" x14ac:dyDescent="0.25">
      <c r="O288" s="1" t="s">
        <v>311</v>
      </c>
      <c r="P288" s="1">
        <f t="shared" si="379"/>
        <v>29321</v>
      </c>
      <c r="Q288" s="1">
        <f>ROUNDUP((Q292-Q287)*0.6/4+Q287,0)</f>
        <v>3020</v>
      </c>
      <c r="R288" s="1">
        <f t="shared" ref="R288:R307" si="391">ROUNDUP(Q288*$C$2/$B$2,0)</f>
        <v>1467</v>
      </c>
      <c r="S288" s="1">
        <f t="shared" ref="S288:S307" si="392">ROUNDUP(T288*$D$2/$B$2,0)</f>
        <v>661</v>
      </c>
      <c r="T288" s="1">
        <f>ROUNDUP((T292-T287)*0.6/4+T287,0)</f>
        <v>68</v>
      </c>
      <c r="U288" s="1">
        <f t="shared" si="382"/>
        <v>34</v>
      </c>
      <c r="V288" s="30" t="s">
        <v>311</v>
      </c>
      <c r="W288" s="30">
        <f t="shared" si="387"/>
        <v>36650</v>
      </c>
      <c r="X288" s="1">
        <f>ROUNDUP((X292-X287)*0.6/4+X287,0)</f>
        <v>2199</v>
      </c>
      <c r="Y288" s="30">
        <f t="shared" si="388"/>
        <v>1760</v>
      </c>
      <c r="Z288" s="30">
        <f t="shared" si="389"/>
        <v>834</v>
      </c>
      <c r="AA288" s="30">
        <f t="shared" si="376"/>
        <v>50</v>
      </c>
      <c r="AB288" s="30">
        <f t="shared" si="390"/>
        <v>40</v>
      </c>
      <c r="AC288" s="1" t="s">
        <v>311</v>
      </c>
      <c r="AD288" s="1">
        <f t="shared" ref="AD288:AD307" si="393">ROUNDUP(AE288*$D$4/$B$4,0)</f>
        <v>33729</v>
      </c>
      <c r="AE288" s="1">
        <f t="shared" ref="AE288:AE307" si="394">ROUNDUP(Q288/$B$2*$B$4,0)</f>
        <v>2581</v>
      </c>
      <c r="AF288" s="1">
        <f t="shared" ref="AF288:AF307" si="395">ROUNDUP(AE288*$C$4/$B$4,0)</f>
        <v>1614</v>
      </c>
      <c r="AG288" s="1">
        <f t="shared" ref="AG288:AG307" si="396">ROUNDUP(AH288*$D$4/$B$4,0)</f>
        <v>772</v>
      </c>
      <c r="AH288" s="1">
        <f t="shared" ref="AH288:AH307" si="397">ROUNDUP(T288/$B$2*$B$4,0)</f>
        <v>59</v>
      </c>
      <c r="AI288" s="1">
        <f t="shared" ref="AI288:AI307" si="398">ROUNDUP(AH288*$C$4/$B$4,0)</f>
        <v>37</v>
      </c>
      <c r="AJ288" s="9">
        <v>31</v>
      </c>
    </row>
    <row r="289" spans="15:36" x14ac:dyDescent="0.25">
      <c r="O289" s="1" t="s">
        <v>312</v>
      </c>
      <c r="P289" s="1">
        <f t="shared" si="379"/>
        <v>30593</v>
      </c>
      <c r="Q289" s="1">
        <f>ROUNDUP((Q292-Q287)*0.6/4+Q288,0)</f>
        <v>3151</v>
      </c>
      <c r="R289" s="1">
        <f t="shared" si="391"/>
        <v>1530</v>
      </c>
      <c r="S289" s="1">
        <f t="shared" si="392"/>
        <v>690</v>
      </c>
      <c r="T289" s="1">
        <f>ROUNDUP((T292-T287)*0.6/4+T288,0)</f>
        <v>71</v>
      </c>
      <c r="U289" s="1">
        <f t="shared" si="382"/>
        <v>35</v>
      </c>
      <c r="V289" s="30" t="s">
        <v>312</v>
      </c>
      <c r="W289" s="30">
        <f t="shared" si="387"/>
        <v>38234</v>
      </c>
      <c r="X289" s="1">
        <f>ROUNDUP((X292-X287)*0.6/4+X288,0)</f>
        <v>2294</v>
      </c>
      <c r="Y289" s="30">
        <f t="shared" si="388"/>
        <v>1836</v>
      </c>
      <c r="Z289" s="30">
        <f t="shared" si="389"/>
        <v>867</v>
      </c>
      <c r="AA289" s="30">
        <f t="shared" si="376"/>
        <v>52</v>
      </c>
      <c r="AB289" s="30">
        <f t="shared" si="390"/>
        <v>42</v>
      </c>
      <c r="AC289" s="1" t="s">
        <v>312</v>
      </c>
      <c r="AD289" s="1">
        <f t="shared" si="393"/>
        <v>35193</v>
      </c>
      <c r="AE289" s="1">
        <f t="shared" si="394"/>
        <v>2693</v>
      </c>
      <c r="AF289" s="1">
        <f t="shared" si="395"/>
        <v>1684</v>
      </c>
      <c r="AG289" s="1">
        <f t="shared" si="396"/>
        <v>798</v>
      </c>
      <c r="AH289" s="1">
        <f t="shared" si="397"/>
        <v>61</v>
      </c>
      <c r="AI289" s="1">
        <f t="shared" si="398"/>
        <v>39</v>
      </c>
      <c r="AJ289" s="9">
        <v>32</v>
      </c>
    </row>
    <row r="290" spans="15:36" x14ac:dyDescent="0.25">
      <c r="O290" s="1" t="s">
        <v>313</v>
      </c>
      <c r="P290" s="1">
        <f t="shared" si="379"/>
        <v>31865</v>
      </c>
      <c r="Q290" s="1">
        <f>ROUNDUP((Q292-Q287)*0.6/4+Q289,0)</f>
        <v>3282</v>
      </c>
      <c r="R290" s="1">
        <f t="shared" si="391"/>
        <v>1594</v>
      </c>
      <c r="S290" s="1">
        <f t="shared" si="392"/>
        <v>719</v>
      </c>
      <c r="T290" s="1">
        <f>ROUNDUP((T292-T287)*0.6/4+T289,0)</f>
        <v>74</v>
      </c>
      <c r="U290" s="1">
        <f t="shared" si="382"/>
        <v>36</v>
      </c>
      <c r="V290" s="30" t="s">
        <v>313</v>
      </c>
      <c r="W290" s="30">
        <f t="shared" si="387"/>
        <v>39817</v>
      </c>
      <c r="X290" s="1">
        <f>ROUNDUP((X292-X287)*0.6/4+X289,0)</f>
        <v>2389</v>
      </c>
      <c r="Y290" s="30">
        <f t="shared" si="388"/>
        <v>1912</v>
      </c>
      <c r="Z290" s="30">
        <f t="shared" si="389"/>
        <v>900</v>
      </c>
      <c r="AA290" s="30">
        <f t="shared" si="376"/>
        <v>54</v>
      </c>
      <c r="AB290" s="30">
        <f t="shared" si="390"/>
        <v>44</v>
      </c>
      <c r="AC290" s="1" t="s">
        <v>313</v>
      </c>
      <c r="AD290" s="1">
        <f t="shared" si="393"/>
        <v>36657</v>
      </c>
      <c r="AE290" s="1">
        <f t="shared" si="394"/>
        <v>2805</v>
      </c>
      <c r="AF290" s="1">
        <f t="shared" si="395"/>
        <v>1754</v>
      </c>
      <c r="AG290" s="1">
        <f t="shared" si="396"/>
        <v>837</v>
      </c>
      <c r="AH290" s="1">
        <f t="shared" si="397"/>
        <v>64</v>
      </c>
      <c r="AI290" s="1">
        <f t="shared" si="398"/>
        <v>40</v>
      </c>
      <c r="AJ290" s="9">
        <v>33</v>
      </c>
    </row>
    <row r="291" spans="15:36" x14ac:dyDescent="0.25">
      <c r="O291" s="1" t="s">
        <v>314</v>
      </c>
      <c r="P291" s="1">
        <f t="shared" si="379"/>
        <v>33136</v>
      </c>
      <c r="Q291" s="1">
        <f>ROUNDUP((Q292-Q287)*0.6/4+Q290,0)</f>
        <v>3413</v>
      </c>
      <c r="R291" s="1">
        <f t="shared" si="391"/>
        <v>1657</v>
      </c>
      <c r="S291" s="1">
        <f t="shared" si="392"/>
        <v>748</v>
      </c>
      <c r="T291" s="1">
        <f>ROUNDUP((T292-T287)*0.6/4+T290,0)</f>
        <v>77</v>
      </c>
      <c r="U291" s="1">
        <f t="shared" si="382"/>
        <v>38</v>
      </c>
      <c r="V291" s="30" t="s">
        <v>314</v>
      </c>
      <c r="W291" s="30">
        <f t="shared" si="387"/>
        <v>41400</v>
      </c>
      <c r="X291" s="1">
        <f>ROUNDUP((X292-X287)*0.6/4+X290,0)</f>
        <v>2484</v>
      </c>
      <c r="Y291" s="30">
        <f t="shared" si="388"/>
        <v>1988</v>
      </c>
      <c r="Z291" s="30">
        <f t="shared" si="389"/>
        <v>950</v>
      </c>
      <c r="AA291" s="30">
        <f t="shared" si="376"/>
        <v>57</v>
      </c>
      <c r="AB291" s="30">
        <f t="shared" si="390"/>
        <v>46</v>
      </c>
      <c r="AC291" s="1" t="s">
        <v>314</v>
      </c>
      <c r="AD291" s="1">
        <f t="shared" si="393"/>
        <v>38107</v>
      </c>
      <c r="AE291" s="1">
        <f t="shared" si="394"/>
        <v>2916</v>
      </c>
      <c r="AF291" s="1">
        <f t="shared" si="395"/>
        <v>1823</v>
      </c>
      <c r="AG291" s="1">
        <f t="shared" si="396"/>
        <v>863</v>
      </c>
      <c r="AH291" s="1">
        <f t="shared" si="397"/>
        <v>66</v>
      </c>
      <c r="AI291" s="1">
        <f t="shared" si="398"/>
        <v>42</v>
      </c>
      <c r="AJ291" s="9">
        <v>34</v>
      </c>
    </row>
    <row r="292" spans="15:36" x14ac:dyDescent="0.25">
      <c r="O292" s="1" t="s">
        <v>315</v>
      </c>
      <c r="P292" s="6">
        <f t="shared" si="379"/>
        <v>36467</v>
      </c>
      <c r="Q292" s="7">
        <f>ROUNDUP(Q287*$C$84,0)</f>
        <v>3756</v>
      </c>
      <c r="R292" s="8">
        <f t="shared" si="391"/>
        <v>1824</v>
      </c>
      <c r="S292" s="6">
        <f t="shared" si="392"/>
        <v>826</v>
      </c>
      <c r="T292" s="7">
        <f>ROUNDUP(T287*$C$84,0)</f>
        <v>85</v>
      </c>
      <c r="U292" s="8">
        <f t="shared" si="382"/>
        <v>42</v>
      </c>
      <c r="V292" s="30" t="s">
        <v>315</v>
      </c>
      <c r="W292" s="31">
        <f t="shared" ref="W292:W307" si="399">ROUNDUP(X292*$D$3/$B$3,0)</f>
        <v>45584</v>
      </c>
      <c r="X292" s="32">
        <f t="shared" ref="X292:X307" si="400">ROUNDUP(Q292/$B$2*$B$3,0)</f>
        <v>2735</v>
      </c>
      <c r="Y292" s="33">
        <f t="shared" ref="Y292:Y307" si="401">ROUNDUP(X292*$C$3/$B$3,0)</f>
        <v>2188</v>
      </c>
      <c r="Z292" s="31">
        <f t="shared" ref="Z292:Z307" si="402">ROUNDUP(AA292*$D$3/$B$3,0)</f>
        <v>1034</v>
      </c>
      <c r="AA292" s="32">
        <f t="shared" ref="AA292:AA307" si="403">ROUNDUP(T292/$B$2*$B$3,0)</f>
        <v>62</v>
      </c>
      <c r="AB292" s="33">
        <f t="shared" ref="AB292:AB307" si="404">ROUNDUP(AA292*$C$3/$B$3,0)</f>
        <v>50</v>
      </c>
      <c r="AC292" s="1" t="s">
        <v>315</v>
      </c>
      <c r="AD292" s="6">
        <f t="shared" si="393"/>
        <v>41949</v>
      </c>
      <c r="AE292" s="7">
        <f t="shared" si="394"/>
        <v>3210</v>
      </c>
      <c r="AF292" s="8">
        <f t="shared" si="395"/>
        <v>2007</v>
      </c>
      <c r="AG292" s="6">
        <f t="shared" si="396"/>
        <v>954</v>
      </c>
      <c r="AH292" s="7">
        <f t="shared" si="397"/>
        <v>73</v>
      </c>
      <c r="AI292" s="8">
        <f t="shared" si="398"/>
        <v>46</v>
      </c>
      <c r="AJ292" s="9">
        <v>35</v>
      </c>
    </row>
    <row r="293" spans="15:36" x14ac:dyDescent="0.25">
      <c r="O293" s="1" t="s">
        <v>316</v>
      </c>
      <c r="P293" s="1">
        <f t="shared" si="379"/>
        <v>38117</v>
      </c>
      <c r="Q293" s="1">
        <f>ROUNDUP((Q297-Q292)*0.6/4+Q292,0)</f>
        <v>3926</v>
      </c>
      <c r="R293" s="1">
        <f t="shared" si="391"/>
        <v>1906</v>
      </c>
      <c r="S293" s="1">
        <f t="shared" si="392"/>
        <v>865</v>
      </c>
      <c r="T293" s="1">
        <f>ROUNDUP((T297-T292)*0.6/4+T292,0)</f>
        <v>89</v>
      </c>
      <c r="U293" s="1">
        <f t="shared" si="382"/>
        <v>44</v>
      </c>
      <c r="V293" s="30" t="s">
        <v>316</v>
      </c>
      <c r="W293" s="30">
        <f t="shared" si="399"/>
        <v>47650</v>
      </c>
      <c r="X293" s="1">
        <f>ROUNDUP((X297-X292)*0.6/4+X292,0)</f>
        <v>2859</v>
      </c>
      <c r="Y293" s="30">
        <f t="shared" si="401"/>
        <v>2288</v>
      </c>
      <c r="Z293" s="30">
        <f t="shared" si="402"/>
        <v>1084</v>
      </c>
      <c r="AA293" s="30">
        <f t="shared" si="403"/>
        <v>65</v>
      </c>
      <c r="AB293" s="30">
        <f t="shared" si="404"/>
        <v>52</v>
      </c>
      <c r="AC293" s="1" t="s">
        <v>316</v>
      </c>
      <c r="AD293" s="1">
        <f t="shared" si="393"/>
        <v>43844</v>
      </c>
      <c r="AE293" s="1">
        <f t="shared" si="394"/>
        <v>3355</v>
      </c>
      <c r="AF293" s="1">
        <f t="shared" si="395"/>
        <v>2097</v>
      </c>
      <c r="AG293" s="1">
        <f t="shared" si="396"/>
        <v>1007</v>
      </c>
      <c r="AH293" s="1">
        <f t="shared" si="397"/>
        <v>77</v>
      </c>
      <c r="AI293" s="1">
        <f t="shared" si="398"/>
        <v>49</v>
      </c>
      <c r="AJ293" s="9">
        <v>36</v>
      </c>
    </row>
    <row r="294" spans="15:36" x14ac:dyDescent="0.25">
      <c r="O294" s="1" t="s">
        <v>317</v>
      </c>
      <c r="P294" s="1">
        <f t="shared" si="379"/>
        <v>39767</v>
      </c>
      <c r="Q294" s="1">
        <f>ROUNDUP((Q297-Q292)*0.6/4+Q293,0)</f>
        <v>4096</v>
      </c>
      <c r="R294" s="1">
        <f t="shared" si="391"/>
        <v>1989</v>
      </c>
      <c r="S294" s="1">
        <f t="shared" si="392"/>
        <v>903</v>
      </c>
      <c r="T294" s="1">
        <f>ROUNDUP((T297-T292)*0.6/4+T293,0)</f>
        <v>93</v>
      </c>
      <c r="U294" s="1">
        <f t="shared" si="382"/>
        <v>46</v>
      </c>
      <c r="V294" s="30" t="s">
        <v>317</v>
      </c>
      <c r="W294" s="30">
        <f t="shared" si="399"/>
        <v>49717</v>
      </c>
      <c r="X294" s="1">
        <f>ROUNDUP((X297-X292)*0.6/4+X293,0)</f>
        <v>2983</v>
      </c>
      <c r="Y294" s="30">
        <f t="shared" si="401"/>
        <v>2387</v>
      </c>
      <c r="Z294" s="30">
        <f t="shared" si="402"/>
        <v>1134</v>
      </c>
      <c r="AA294" s="30">
        <f t="shared" si="403"/>
        <v>68</v>
      </c>
      <c r="AB294" s="30">
        <f t="shared" si="404"/>
        <v>55</v>
      </c>
      <c r="AC294" s="1" t="s">
        <v>317</v>
      </c>
      <c r="AD294" s="1">
        <f t="shared" si="393"/>
        <v>45739</v>
      </c>
      <c r="AE294" s="1">
        <f t="shared" si="394"/>
        <v>3500</v>
      </c>
      <c r="AF294" s="1">
        <f t="shared" si="395"/>
        <v>2188</v>
      </c>
      <c r="AG294" s="1">
        <f t="shared" si="396"/>
        <v>1046</v>
      </c>
      <c r="AH294" s="1">
        <f t="shared" si="397"/>
        <v>80</v>
      </c>
      <c r="AI294" s="1">
        <f t="shared" si="398"/>
        <v>50</v>
      </c>
      <c r="AJ294" s="9">
        <v>37</v>
      </c>
    </row>
    <row r="295" spans="15:36" x14ac:dyDescent="0.25">
      <c r="O295" s="1" t="s">
        <v>318</v>
      </c>
      <c r="P295" s="1">
        <f t="shared" si="379"/>
        <v>41418</v>
      </c>
      <c r="Q295" s="1">
        <f>ROUNDUP((Q297-Q292)*0.6/4+Q294,0)</f>
        <v>4266</v>
      </c>
      <c r="R295" s="1">
        <f t="shared" si="391"/>
        <v>2071</v>
      </c>
      <c r="S295" s="1">
        <f t="shared" si="392"/>
        <v>942</v>
      </c>
      <c r="T295" s="1">
        <f>ROUNDUP((T297-T292)*0.6/4+T294,0)</f>
        <v>97</v>
      </c>
      <c r="U295" s="1">
        <f t="shared" si="382"/>
        <v>48</v>
      </c>
      <c r="V295" s="30" t="s">
        <v>318</v>
      </c>
      <c r="W295" s="30">
        <f t="shared" si="399"/>
        <v>51784</v>
      </c>
      <c r="X295" s="1">
        <f>ROUNDUP((X297-X292)*0.6/4+X294,0)</f>
        <v>3107</v>
      </c>
      <c r="Y295" s="30">
        <f t="shared" si="401"/>
        <v>2486</v>
      </c>
      <c r="Z295" s="30">
        <f t="shared" si="402"/>
        <v>1184</v>
      </c>
      <c r="AA295" s="30">
        <f t="shared" si="403"/>
        <v>71</v>
      </c>
      <c r="AB295" s="30">
        <f t="shared" si="404"/>
        <v>57</v>
      </c>
      <c r="AC295" s="1" t="s">
        <v>318</v>
      </c>
      <c r="AD295" s="1">
        <f t="shared" si="393"/>
        <v>47634</v>
      </c>
      <c r="AE295" s="1">
        <f t="shared" si="394"/>
        <v>3645</v>
      </c>
      <c r="AF295" s="1">
        <f t="shared" si="395"/>
        <v>2279</v>
      </c>
      <c r="AG295" s="1">
        <f t="shared" si="396"/>
        <v>1085</v>
      </c>
      <c r="AH295" s="1">
        <f t="shared" si="397"/>
        <v>83</v>
      </c>
      <c r="AI295" s="1">
        <f t="shared" si="398"/>
        <v>52</v>
      </c>
      <c r="AJ295" s="9">
        <v>38</v>
      </c>
    </row>
    <row r="296" spans="15:36" x14ac:dyDescent="0.25">
      <c r="O296" s="1" t="s">
        <v>319</v>
      </c>
      <c r="P296" s="1">
        <f t="shared" si="379"/>
        <v>43068</v>
      </c>
      <c r="Q296" s="1">
        <f>ROUNDUP((Q297-Q292)*0.6/4+Q295,0)</f>
        <v>4436</v>
      </c>
      <c r="R296" s="1">
        <f t="shared" si="391"/>
        <v>2154</v>
      </c>
      <c r="S296" s="1">
        <f t="shared" si="392"/>
        <v>981</v>
      </c>
      <c r="T296" s="1">
        <f>ROUNDUP((T297-T292)*0.6/4+T295,0)</f>
        <v>101</v>
      </c>
      <c r="U296" s="1">
        <f t="shared" si="382"/>
        <v>50</v>
      </c>
      <c r="V296" s="30" t="s">
        <v>319</v>
      </c>
      <c r="W296" s="30">
        <f t="shared" si="399"/>
        <v>53850</v>
      </c>
      <c r="X296" s="1">
        <f>ROUNDUP((X297-X292)*0.6/4+X295,0)</f>
        <v>3231</v>
      </c>
      <c r="Y296" s="30">
        <f t="shared" si="401"/>
        <v>2585</v>
      </c>
      <c r="Z296" s="30">
        <f t="shared" si="402"/>
        <v>1234</v>
      </c>
      <c r="AA296" s="30">
        <f t="shared" si="403"/>
        <v>74</v>
      </c>
      <c r="AB296" s="30">
        <f t="shared" si="404"/>
        <v>60</v>
      </c>
      <c r="AC296" s="1" t="s">
        <v>319</v>
      </c>
      <c r="AD296" s="1">
        <f t="shared" si="393"/>
        <v>49529</v>
      </c>
      <c r="AE296" s="1">
        <f t="shared" si="394"/>
        <v>3790</v>
      </c>
      <c r="AF296" s="1">
        <f t="shared" si="395"/>
        <v>2369</v>
      </c>
      <c r="AG296" s="1">
        <f t="shared" si="396"/>
        <v>1137</v>
      </c>
      <c r="AH296" s="1">
        <f t="shared" si="397"/>
        <v>87</v>
      </c>
      <c r="AI296" s="1">
        <f t="shared" si="398"/>
        <v>55</v>
      </c>
      <c r="AJ296" s="9">
        <v>39</v>
      </c>
    </row>
    <row r="297" spans="15:36" x14ac:dyDescent="0.25">
      <c r="O297" s="1" t="s">
        <v>320</v>
      </c>
      <c r="P297" s="6">
        <f t="shared" si="379"/>
        <v>47408</v>
      </c>
      <c r="Q297" s="7">
        <f>ROUNDUP(Q292*$C$85,0)</f>
        <v>4883</v>
      </c>
      <c r="R297" s="8">
        <f t="shared" si="391"/>
        <v>2371</v>
      </c>
      <c r="S297" s="6">
        <f t="shared" si="392"/>
        <v>1078</v>
      </c>
      <c r="T297" s="7">
        <f>ROUNDUP(T292*$C$85,0)</f>
        <v>111</v>
      </c>
      <c r="U297" s="8">
        <f t="shared" si="382"/>
        <v>54</v>
      </c>
      <c r="V297" s="30" t="s">
        <v>320</v>
      </c>
      <c r="W297" s="31">
        <f t="shared" si="399"/>
        <v>59267</v>
      </c>
      <c r="X297" s="32">
        <f t="shared" si="400"/>
        <v>3556</v>
      </c>
      <c r="Y297" s="33">
        <f t="shared" si="401"/>
        <v>2845</v>
      </c>
      <c r="Z297" s="31">
        <f t="shared" si="402"/>
        <v>1350</v>
      </c>
      <c r="AA297" s="32">
        <f t="shared" si="403"/>
        <v>81</v>
      </c>
      <c r="AB297" s="33">
        <f t="shared" si="404"/>
        <v>65</v>
      </c>
      <c r="AC297" s="1" t="s">
        <v>320</v>
      </c>
      <c r="AD297" s="6">
        <f t="shared" si="393"/>
        <v>54521</v>
      </c>
      <c r="AE297" s="7">
        <f t="shared" si="394"/>
        <v>4172</v>
      </c>
      <c r="AF297" s="8">
        <f t="shared" si="395"/>
        <v>2608</v>
      </c>
      <c r="AG297" s="6">
        <f t="shared" si="396"/>
        <v>1242</v>
      </c>
      <c r="AH297" s="7">
        <f t="shared" si="397"/>
        <v>95</v>
      </c>
      <c r="AI297" s="8">
        <f t="shared" si="398"/>
        <v>60</v>
      </c>
      <c r="AJ297" s="9">
        <v>40</v>
      </c>
    </row>
    <row r="298" spans="15:36" x14ac:dyDescent="0.25">
      <c r="O298" s="1" t="s">
        <v>321</v>
      </c>
      <c r="P298" s="1">
        <f t="shared" si="379"/>
        <v>49544</v>
      </c>
      <c r="Q298" s="1">
        <f>ROUNDUP((Q302-Q297)*0.6/4+Q297,0)</f>
        <v>5103</v>
      </c>
      <c r="R298" s="1">
        <f t="shared" si="391"/>
        <v>2478</v>
      </c>
      <c r="S298" s="1">
        <f t="shared" si="392"/>
        <v>1136</v>
      </c>
      <c r="T298" s="1">
        <f>ROUNDUP((T302-T297)*0.6/4+T297,0)</f>
        <v>117</v>
      </c>
      <c r="U298" s="1">
        <f t="shared" si="382"/>
        <v>57</v>
      </c>
      <c r="V298" s="30" t="s">
        <v>321</v>
      </c>
      <c r="W298" s="30">
        <f t="shared" si="399"/>
        <v>61950</v>
      </c>
      <c r="X298" s="1">
        <f>ROUNDUP((X302-X297)*0.6/4+X297,0)</f>
        <v>3717</v>
      </c>
      <c r="Y298" s="30">
        <f t="shared" si="401"/>
        <v>2974</v>
      </c>
      <c r="Z298" s="30">
        <f t="shared" si="402"/>
        <v>1434</v>
      </c>
      <c r="AA298" s="30">
        <f t="shared" si="403"/>
        <v>86</v>
      </c>
      <c r="AB298" s="30">
        <f t="shared" si="404"/>
        <v>69</v>
      </c>
      <c r="AC298" s="1" t="s">
        <v>321</v>
      </c>
      <c r="AD298" s="1">
        <f t="shared" si="393"/>
        <v>56978</v>
      </c>
      <c r="AE298" s="1">
        <f t="shared" si="394"/>
        <v>4360</v>
      </c>
      <c r="AF298" s="1">
        <f t="shared" si="395"/>
        <v>2725</v>
      </c>
      <c r="AG298" s="1">
        <f t="shared" si="396"/>
        <v>1307</v>
      </c>
      <c r="AH298" s="1">
        <f t="shared" si="397"/>
        <v>100</v>
      </c>
      <c r="AI298" s="1">
        <f t="shared" si="398"/>
        <v>63</v>
      </c>
      <c r="AJ298" s="9">
        <v>41</v>
      </c>
    </row>
    <row r="299" spans="15:36" x14ac:dyDescent="0.25">
      <c r="O299" s="1" t="s">
        <v>322</v>
      </c>
      <c r="P299" s="1">
        <f t="shared" si="379"/>
        <v>51680</v>
      </c>
      <c r="Q299" s="1">
        <f>ROUNDUP((Q302-Q297)*0.6/4+Q298,0)</f>
        <v>5323</v>
      </c>
      <c r="R299" s="1">
        <f t="shared" si="391"/>
        <v>2584</v>
      </c>
      <c r="S299" s="1">
        <f t="shared" si="392"/>
        <v>1195</v>
      </c>
      <c r="T299" s="1">
        <f>ROUNDUP((T302-T297)*0.6/4+T298,0)</f>
        <v>123</v>
      </c>
      <c r="U299" s="1">
        <f t="shared" si="382"/>
        <v>60</v>
      </c>
      <c r="V299" s="30" t="s">
        <v>322</v>
      </c>
      <c r="W299" s="30">
        <f t="shared" si="399"/>
        <v>64634</v>
      </c>
      <c r="X299" s="1">
        <f>ROUNDUP((X302-X297)*0.6/4+X298,0)</f>
        <v>3878</v>
      </c>
      <c r="Y299" s="30">
        <f t="shared" si="401"/>
        <v>3103</v>
      </c>
      <c r="Z299" s="30">
        <f t="shared" si="402"/>
        <v>1500</v>
      </c>
      <c r="AA299" s="30">
        <f t="shared" si="403"/>
        <v>90</v>
      </c>
      <c r="AB299" s="30">
        <f t="shared" si="404"/>
        <v>72</v>
      </c>
      <c r="AC299" s="1" t="s">
        <v>322</v>
      </c>
      <c r="AD299" s="1">
        <f t="shared" si="393"/>
        <v>59435</v>
      </c>
      <c r="AE299" s="1">
        <f t="shared" si="394"/>
        <v>4548</v>
      </c>
      <c r="AF299" s="1">
        <f t="shared" si="395"/>
        <v>2843</v>
      </c>
      <c r="AG299" s="1">
        <f t="shared" si="396"/>
        <v>1386</v>
      </c>
      <c r="AH299" s="1">
        <f t="shared" si="397"/>
        <v>106</v>
      </c>
      <c r="AI299" s="1">
        <f t="shared" si="398"/>
        <v>67</v>
      </c>
      <c r="AJ299" s="9">
        <v>42</v>
      </c>
    </row>
    <row r="300" spans="15:36" x14ac:dyDescent="0.25">
      <c r="O300" s="1" t="s">
        <v>323</v>
      </c>
      <c r="P300" s="1">
        <f t="shared" si="379"/>
        <v>53816</v>
      </c>
      <c r="Q300" s="1">
        <f>ROUNDUP((Q302-Q297)*0.6/4+Q299,0)</f>
        <v>5543</v>
      </c>
      <c r="R300" s="1">
        <f t="shared" si="391"/>
        <v>2691</v>
      </c>
      <c r="S300" s="1">
        <f t="shared" si="392"/>
        <v>1253</v>
      </c>
      <c r="T300" s="1">
        <f>ROUNDUP((T302-T297)*0.6/4+T299,0)</f>
        <v>129</v>
      </c>
      <c r="U300" s="1">
        <f t="shared" si="382"/>
        <v>63</v>
      </c>
      <c r="V300" s="30" t="s">
        <v>323</v>
      </c>
      <c r="W300" s="30">
        <f t="shared" si="399"/>
        <v>67317</v>
      </c>
      <c r="X300" s="1">
        <f>ROUNDUP((X302-X297)*0.6/4+X299,0)</f>
        <v>4039</v>
      </c>
      <c r="Y300" s="30">
        <f t="shared" si="401"/>
        <v>3232</v>
      </c>
      <c r="Z300" s="30">
        <f t="shared" si="402"/>
        <v>1567</v>
      </c>
      <c r="AA300" s="30">
        <f t="shared" si="403"/>
        <v>94</v>
      </c>
      <c r="AB300" s="30">
        <f t="shared" si="404"/>
        <v>76</v>
      </c>
      <c r="AC300" s="1" t="s">
        <v>323</v>
      </c>
      <c r="AD300" s="1">
        <f t="shared" si="393"/>
        <v>61891</v>
      </c>
      <c r="AE300" s="1">
        <f t="shared" si="394"/>
        <v>4736</v>
      </c>
      <c r="AF300" s="1">
        <f t="shared" si="395"/>
        <v>2960</v>
      </c>
      <c r="AG300" s="1">
        <f t="shared" si="396"/>
        <v>1451</v>
      </c>
      <c r="AH300" s="1">
        <f t="shared" si="397"/>
        <v>111</v>
      </c>
      <c r="AI300" s="1">
        <f t="shared" si="398"/>
        <v>70</v>
      </c>
      <c r="AJ300" s="9">
        <v>43</v>
      </c>
    </row>
    <row r="301" spans="15:36" x14ac:dyDescent="0.25">
      <c r="O301" s="1" t="s">
        <v>324</v>
      </c>
      <c r="P301" s="1">
        <f t="shared" si="379"/>
        <v>55952</v>
      </c>
      <c r="Q301" s="1">
        <f>ROUNDUP((Q302-Q297)*0.6/4+Q300,0)</f>
        <v>5763</v>
      </c>
      <c r="R301" s="1">
        <f t="shared" si="391"/>
        <v>2798</v>
      </c>
      <c r="S301" s="1">
        <f t="shared" si="392"/>
        <v>1311</v>
      </c>
      <c r="T301" s="1">
        <f>ROUNDUP((T302-T297)*0.6/4+T300,0)</f>
        <v>135</v>
      </c>
      <c r="U301" s="1">
        <f t="shared" si="382"/>
        <v>66</v>
      </c>
      <c r="V301" s="30" t="s">
        <v>324</v>
      </c>
      <c r="W301" s="30">
        <f t="shared" si="399"/>
        <v>70000</v>
      </c>
      <c r="X301" s="1">
        <f>ROUNDUP((X302-X297)*0.6/4+X300,0)</f>
        <v>4200</v>
      </c>
      <c r="Y301" s="30">
        <f t="shared" si="401"/>
        <v>3360</v>
      </c>
      <c r="Z301" s="30">
        <f t="shared" si="402"/>
        <v>1650</v>
      </c>
      <c r="AA301" s="30">
        <f t="shared" si="403"/>
        <v>99</v>
      </c>
      <c r="AB301" s="30">
        <f t="shared" si="404"/>
        <v>80</v>
      </c>
      <c r="AC301" s="1" t="s">
        <v>324</v>
      </c>
      <c r="AD301" s="1">
        <f t="shared" si="393"/>
        <v>64348</v>
      </c>
      <c r="AE301" s="1">
        <f t="shared" si="394"/>
        <v>4924</v>
      </c>
      <c r="AF301" s="1">
        <f t="shared" si="395"/>
        <v>3078</v>
      </c>
      <c r="AG301" s="1">
        <f t="shared" si="396"/>
        <v>1516</v>
      </c>
      <c r="AH301" s="1">
        <f t="shared" si="397"/>
        <v>116</v>
      </c>
      <c r="AI301" s="1">
        <f t="shared" si="398"/>
        <v>73</v>
      </c>
      <c r="AJ301" s="9">
        <v>44</v>
      </c>
    </row>
    <row r="302" spans="15:36" x14ac:dyDescent="0.25">
      <c r="O302" s="1" t="s">
        <v>325</v>
      </c>
      <c r="P302" s="6">
        <f t="shared" si="379"/>
        <v>61632</v>
      </c>
      <c r="Q302" s="7">
        <f>ROUNDUP(Q297*$C$86,0)</f>
        <v>6348</v>
      </c>
      <c r="R302" s="8">
        <f t="shared" si="391"/>
        <v>3082</v>
      </c>
      <c r="S302" s="6">
        <f t="shared" si="392"/>
        <v>1408</v>
      </c>
      <c r="T302" s="7">
        <f>ROUNDUP(T297*$C$86,0)</f>
        <v>145</v>
      </c>
      <c r="U302" s="8">
        <f t="shared" si="382"/>
        <v>71</v>
      </c>
      <c r="V302" s="30" t="s">
        <v>325</v>
      </c>
      <c r="W302" s="31">
        <f t="shared" si="399"/>
        <v>77050</v>
      </c>
      <c r="X302" s="32">
        <f t="shared" si="400"/>
        <v>4623</v>
      </c>
      <c r="Y302" s="33">
        <f t="shared" si="401"/>
        <v>3699</v>
      </c>
      <c r="Z302" s="31">
        <f t="shared" si="402"/>
        <v>1767</v>
      </c>
      <c r="AA302" s="32">
        <f t="shared" si="403"/>
        <v>106</v>
      </c>
      <c r="AB302" s="33">
        <f t="shared" si="404"/>
        <v>85</v>
      </c>
      <c r="AC302" s="1" t="s">
        <v>325</v>
      </c>
      <c r="AD302" s="6">
        <f t="shared" si="393"/>
        <v>70882</v>
      </c>
      <c r="AE302" s="7">
        <f t="shared" si="394"/>
        <v>5424</v>
      </c>
      <c r="AF302" s="8">
        <f t="shared" si="395"/>
        <v>3390</v>
      </c>
      <c r="AG302" s="6">
        <f t="shared" si="396"/>
        <v>1621</v>
      </c>
      <c r="AH302" s="7">
        <f t="shared" si="397"/>
        <v>124</v>
      </c>
      <c r="AI302" s="8">
        <f t="shared" si="398"/>
        <v>78</v>
      </c>
      <c r="AJ302" s="9">
        <v>45</v>
      </c>
    </row>
    <row r="303" spans="15:36" x14ac:dyDescent="0.25">
      <c r="O303" s="1" t="s">
        <v>326</v>
      </c>
      <c r="P303" s="1">
        <f t="shared" si="379"/>
        <v>64408</v>
      </c>
      <c r="Q303" s="1">
        <f>ROUNDUP((Q307-Q302)*0.6/4+Q302,0)</f>
        <v>6634</v>
      </c>
      <c r="R303" s="1">
        <f t="shared" si="391"/>
        <v>3221</v>
      </c>
      <c r="S303" s="1">
        <f t="shared" si="392"/>
        <v>1476</v>
      </c>
      <c r="T303" s="1">
        <f>ROUNDUP((T307-T302)*0.6/4+T302,0)</f>
        <v>152</v>
      </c>
      <c r="U303" s="1">
        <f t="shared" si="382"/>
        <v>74</v>
      </c>
      <c r="V303" s="30" t="s">
        <v>326</v>
      </c>
      <c r="W303" s="30">
        <f t="shared" si="399"/>
        <v>80534</v>
      </c>
      <c r="X303" s="1">
        <f>ROUNDUP((X307-X302)*0.6/4+X302,0)</f>
        <v>4832</v>
      </c>
      <c r="Y303" s="30">
        <f t="shared" si="401"/>
        <v>3866</v>
      </c>
      <c r="Z303" s="30">
        <f t="shared" si="402"/>
        <v>1850</v>
      </c>
      <c r="AA303" s="30">
        <f t="shared" si="403"/>
        <v>111</v>
      </c>
      <c r="AB303" s="30">
        <f t="shared" si="404"/>
        <v>89</v>
      </c>
      <c r="AC303" s="1" t="s">
        <v>326</v>
      </c>
      <c r="AD303" s="1">
        <f t="shared" si="393"/>
        <v>74071</v>
      </c>
      <c r="AE303" s="1">
        <f t="shared" si="394"/>
        <v>5668</v>
      </c>
      <c r="AF303" s="1">
        <f t="shared" si="395"/>
        <v>3543</v>
      </c>
      <c r="AG303" s="1">
        <f t="shared" si="396"/>
        <v>1699</v>
      </c>
      <c r="AH303" s="1">
        <f t="shared" si="397"/>
        <v>130</v>
      </c>
      <c r="AI303" s="1">
        <f t="shared" si="398"/>
        <v>82</v>
      </c>
      <c r="AJ303" s="9">
        <v>46</v>
      </c>
    </row>
    <row r="304" spans="15:36" x14ac:dyDescent="0.25">
      <c r="O304" s="1" t="s">
        <v>327</v>
      </c>
      <c r="P304" s="1">
        <f t="shared" si="379"/>
        <v>67185</v>
      </c>
      <c r="Q304" s="1">
        <f>ROUNDUP((Q307-Q302)*0.6/4+Q303,0)</f>
        <v>6920</v>
      </c>
      <c r="R304" s="1">
        <f t="shared" si="391"/>
        <v>3360</v>
      </c>
      <c r="S304" s="1">
        <f t="shared" si="392"/>
        <v>1544</v>
      </c>
      <c r="T304" s="1">
        <f>ROUNDUP((T307-T302)*0.6/4+T303,0)</f>
        <v>159</v>
      </c>
      <c r="U304" s="1">
        <f t="shared" si="382"/>
        <v>78</v>
      </c>
      <c r="V304" s="30" t="s">
        <v>327</v>
      </c>
      <c r="W304" s="30">
        <f t="shared" si="399"/>
        <v>84017</v>
      </c>
      <c r="X304" s="1">
        <f>ROUNDUP((X307-X302)*0.6/4+X303,0)</f>
        <v>5041</v>
      </c>
      <c r="Y304" s="30">
        <f t="shared" si="401"/>
        <v>4033</v>
      </c>
      <c r="Z304" s="30">
        <f t="shared" si="402"/>
        <v>1934</v>
      </c>
      <c r="AA304" s="30">
        <f t="shared" si="403"/>
        <v>116</v>
      </c>
      <c r="AB304" s="30">
        <f t="shared" si="404"/>
        <v>93</v>
      </c>
      <c r="AC304" s="1" t="s">
        <v>327</v>
      </c>
      <c r="AD304" s="1">
        <f t="shared" si="393"/>
        <v>77273</v>
      </c>
      <c r="AE304" s="1">
        <f t="shared" si="394"/>
        <v>5913</v>
      </c>
      <c r="AF304" s="1">
        <f t="shared" si="395"/>
        <v>3696</v>
      </c>
      <c r="AG304" s="1">
        <f t="shared" si="396"/>
        <v>1778</v>
      </c>
      <c r="AH304" s="1">
        <f t="shared" si="397"/>
        <v>136</v>
      </c>
      <c r="AI304" s="1">
        <f t="shared" si="398"/>
        <v>85</v>
      </c>
      <c r="AJ304" s="9">
        <v>47</v>
      </c>
    </row>
    <row r="305" spans="15:36" x14ac:dyDescent="0.25">
      <c r="O305" s="1" t="s">
        <v>328</v>
      </c>
      <c r="P305" s="1">
        <f t="shared" si="379"/>
        <v>69962</v>
      </c>
      <c r="Q305" s="1">
        <f>ROUNDUP((Q307-Q302)*0.6/4+Q304,0)</f>
        <v>7206</v>
      </c>
      <c r="R305" s="1">
        <f t="shared" si="391"/>
        <v>3499</v>
      </c>
      <c r="S305" s="1">
        <f t="shared" si="392"/>
        <v>1612</v>
      </c>
      <c r="T305" s="1">
        <f>ROUNDUP((T307-T302)*0.6/4+T304,0)</f>
        <v>166</v>
      </c>
      <c r="U305" s="1">
        <f t="shared" si="382"/>
        <v>81</v>
      </c>
      <c r="V305" s="30" t="s">
        <v>328</v>
      </c>
      <c r="W305" s="30">
        <f t="shared" si="399"/>
        <v>87500</v>
      </c>
      <c r="X305" s="1">
        <f>ROUNDUP((X307-X302)*0.6/4+X304,0)</f>
        <v>5250</v>
      </c>
      <c r="Y305" s="30">
        <f t="shared" si="401"/>
        <v>4200</v>
      </c>
      <c r="Z305" s="30">
        <f t="shared" si="402"/>
        <v>2017</v>
      </c>
      <c r="AA305" s="30">
        <f t="shared" si="403"/>
        <v>121</v>
      </c>
      <c r="AB305" s="30">
        <f t="shared" si="404"/>
        <v>97</v>
      </c>
      <c r="AC305" s="1" t="s">
        <v>328</v>
      </c>
      <c r="AD305" s="1">
        <f t="shared" si="393"/>
        <v>80461</v>
      </c>
      <c r="AE305" s="1">
        <f t="shared" si="394"/>
        <v>6157</v>
      </c>
      <c r="AF305" s="1">
        <f t="shared" si="395"/>
        <v>3849</v>
      </c>
      <c r="AG305" s="1">
        <f t="shared" si="396"/>
        <v>1856</v>
      </c>
      <c r="AH305" s="1">
        <f t="shared" si="397"/>
        <v>142</v>
      </c>
      <c r="AI305" s="1">
        <f t="shared" si="398"/>
        <v>89</v>
      </c>
      <c r="AJ305" s="9">
        <v>48</v>
      </c>
    </row>
    <row r="306" spans="15:36" x14ac:dyDescent="0.25">
      <c r="O306" s="1" t="s">
        <v>329</v>
      </c>
      <c r="P306" s="1">
        <f t="shared" si="379"/>
        <v>72738</v>
      </c>
      <c r="Q306" s="1">
        <f>ROUNDUP((Q307-Q302)*0.6/4+Q305,0)</f>
        <v>7492</v>
      </c>
      <c r="R306" s="1">
        <f t="shared" si="391"/>
        <v>3637</v>
      </c>
      <c r="S306" s="1">
        <f t="shared" si="392"/>
        <v>1680</v>
      </c>
      <c r="T306" s="1">
        <f>ROUNDUP((T307-T302)*0.6/4+T305,0)</f>
        <v>173</v>
      </c>
      <c r="U306" s="1">
        <f t="shared" si="382"/>
        <v>84</v>
      </c>
      <c r="V306" s="30" t="s">
        <v>329</v>
      </c>
      <c r="W306" s="30">
        <f t="shared" si="399"/>
        <v>90984</v>
      </c>
      <c r="X306" s="1">
        <f>ROUNDUP((X307-X302)*0.6/4+X305,0)</f>
        <v>5459</v>
      </c>
      <c r="Y306" s="30">
        <f t="shared" si="401"/>
        <v>4368</v>
      </c>
      <c r="Z306" s="30">
        <f t="shared" si="402"/>
        <v>2100</v>
      </c>
      <c r="AA306" s="30">
        <f t="shared" si="403"/>
        <v>126</v>
      </c>
      <c r="AB306" s="30">
        <f t="shared" si="404"/>
        <v>101</v>
      </c>
      <c r="AC306" s="1" t="s">
        <v>329</v>
      </c>
      <c r="AD306" s="1">
        <f t="shared" si="393"/>
        <v>83650</v>
      </c>
      <c r="AE306" s="1">
        <f t="shared" si="394"/>
        <v>6401</v>
      </c>
      <c r="AF306" s="1">
        <f t="shared" si="395"/>
        <v>4001</v>
      </c>
      <c r="AG306" s="1">
        <f t="shared" si="396"/>
        <v>1935</v>
      </c>
      <c r="AH306" s="1">
        <f t="shared" si="397"/>
        <v>148</v>
      </c>
      <c r="AI306" s="1">
        <f t="shared" si="398"/>
        <v>93</v>
      </c>
      <c r="AJ306" s="9">
        <v>49</v>
      </c>
    </row>
    <row r="307" spans="15:36" x14ac:dyDescent="0.25">
      <c r="O307" s="1" t="s">
        <v>330</v>
      </c>
      <c r="P307" s="6">
        <f t="shared" si="379"/>
        <v>80127</v>
      </c>
      <c r="Q307" s="7">
        <f>ROUNDUP(Q302*$C$87,0)</f>
        <v>8253</v>
      </c>
      <c r="R307" s="8">
        <f t="shared" si="391"/>
        <v>4007</v>
      </c>
      <c r="S307" s="6">
        <f t="shared" si="392"/>
        <v>1835</v>
      </c>
      <c r="T307" s="7">
        <f>ROUNDUP(T302*$C$87,0)</f>
        <v>189</v>
      </c>
      <c r="U307" s="8">
        <f t="shared" si="382"/>
        <v>92</v>
      </c>
      <c r="V307" s="30" t="s">
        <v>330</v>
      </c>
      <c r="W307" s="31">
        <f t="shared" si="399"/>
        <v>100167</v>
      </c>
      <c r="X307" s="32">
        <f t="shared" si="400"/>
        <v>6010</v>
      </c>
      <c r="Y307" s="33">
        <f t="shared" si="401"/>
        <v>4808</v>
      </c>
      <c r="Z307" s="31">
        <f t="shared" si="402"/>
        <v>2300</v>
      </c>
      <c r="AA307" s="32">
        <f t="shared" si="403"/>
        <v>138</v>
      </c>
      <c r="AB307" s="33">
        <f t="shared" si="404"/>
        <v>111</v>
      </c>
      <c r="AC307" s="1" t="s">
        <v>330</v>
      </c>
      <c r="AD307" s="6">
        <f t="shared" si="393"/>
        <v>92157</v>
      </c>
      <c r="AE307" s="7">
        <f t="shared" si="394"/>
        <v>7052</v>
      </c>
      <c r="AF307" s="8">
        <f t="shared" si="395"/>
        <v>4408</v>
      </c>
      <c r="AG307" s="6">
        <f t="shared" si="396"/>
        <v>2118</v>
      </c>
      <c r="AH307" s="7">
        <f t="shared" si="397"/>
        <v>162</v>
      </c>
      <c r="AI307" s="8">
        <f t="shared" si="398"/>
        <v>102</v>
      </c>
      <c r="AJ307" s="9">
        <v>50</v>
      </c>
    </row>
    <row r="308" spans="15:36" x14ac:dyDescent="0.25">
      <c r="U308" s="23"/>
    </row>
    <row r="309" spans="15:36" x14ac:dyDescent="0.25">
      <c r="U309" s="23"/>
    </row>
    <row r="310" spans="15:36" x14ac:dyDescent="0.25">
      <c r="U310" s="23"/>
    </row>
    <row r="311" spans="15:36" x14ac:dyDescent="0.25">
      <c r="U311" s="23"/>
    </row>
    <row r="312" spans="15:36" x14ac:dyDescent="0.25">
      <c r="U312" s="23"/>
    </row>
    <row r="313" spans="15:36" x14ac:dyDescent="0.25">
      <c r="U313" s="23"/>
    </row>
    <row r="314" spans="15:36" x14ac:dyDescent="0.25">
      <c r="U314" s="23"/>
    </row>
    <row r="315" spans="15:36" x14ac:dyDescent="0.25">
      <c r="U315" s="23"/>
    </row>
    <row r="316" spans="15:36" x14ac:dyDescent="0.25">
      <c r="U316" s="23"/>
    </row>
    <row r="317" spans="15:36" x14ac:dyDescent="0.25">
      <c r="U317" s="23"/>
    </row>
    <row r="318" spans="15:36" x14ac:dyDescent="0.25">
      <c r="U318" s="23"/>
    </row>
    <row r="319" spans="15:36" x14ac:dyDescent="0.25">
      <c r="U319" s="23"/>
    </row>
    <row r="320" spans="15:36" x14ac:dyDescent="0.25">
      <c r="U320" s="23"/>
    </row>
    <row r="321" spans="21:21" x14ac:dyDescent="0.25">
      <c r="U321" s="23"/>
    </row>
    <row r="322" spans="21:21" x14ac:dyDescent="0.25">
      <c r="U322" s="23"/>
    </row>
    <row r="323" spans="21:21" x14ac:dyDescent="0.25">
      <c r="U323" s="23"/>
    </row>
    <row r="324" spans="21:21" x14ac:dyDescent="0.25">
      <c r="U324" s="23"/>
    </row>
    <row r="325" spans="21:21" x14ac:dyDescent="0.25">
      <c r="U325" s="23"/>
    </row>
    <row r="326" spans="21:21" x14ac:dyDescent="0.25">
      <c r="U326" s="23"/>
    </row>
    <row r="327" spans="21:21" x14ac:dyDescent="0.25">
      <c r="U327" s="23"/>
    </row>
    <row r="328" spans="21:21" x14ac:dyDescent="0.25">
      <c r="U328" s="23"/>
    </row>
    <row r="329" spans="21:21" x14ac:dyDescent="0.25">
      <c r="U329" s="23"/>
    </row>
    <row r="330" spans="21:21" x14ac:dyDescent="0.25">
      <c r="U330" s="23"/>
    </row>
    <row r="331" spans="21:21" x14ac:dyDescent="0.25">
      <c r="U331" s="23"/>
    </row>
    <row r="332" spans="21:21" x14ac:dyDescent="0.25">
      <c r="U332" s="23"/>
    </row>
    <row r="333" spans="21:21" x14ac:dyDescent="0.25">
      <c r="U333" s="23"/>
    </row>
    <row r="334" spans="21:21" x14ac:dyDescent="0.25">
      <c r="U334" s="23"/>
    </row>
    <row r="335" spans="21:21" x14ac:dyDescent="0.25">
      <c r="U335" s="23"/>
    </row>
    <row r="336" spans="21:21" x14ac:dyDescent="0.25">
      <c r="U336" s="23"/>
    </row>
    <row r="337" spans="21:21" x14ac:dyDescent="0.25">
      <c r="U337" s="23"/>
    </row>
    <row r="338" spans="21:21" x14ac:dyDescent="0.25">
      <c r="U338" s="23"/>
    </row>
    <row r="339" spans="21:21" x14ac:dyDescent="0.25">
      <c r="U339" s="23"/>
    </row>
    <row r="340" spans="21:21" x14ac:dyDescent="0.25">
      <c r="U340" s="23"/>
    </row>
    <row r="341" spans="21:21" x14ac:dyDescent="0.25">
      <c r="U341" s="23"/>
    </row>
    <row r="342" spans="21:21" x14ac:dyDescent="0.25">
      <c r="U342" s="23"/>
    </row>
    <row r="343" spans="21:21" x14ac:dyDescent="0.25">
      <c r="U343" s="23"/>
    </row>
    <row r="344" spans="21:21" x14ac:dyDescent="0.25">
      <c r="U344" s="23"/>
    </row>
    <row r="345" spans="21:21" x14ac:dyDescent="0.25">
      <c r="U345" s="23"/>
    </row>
    <row r="346" spans="21:21" x14ac:dyDescent="0.25">
      <c r="U346" s="23"/>
    </row>
    <row r="347" spans="21:21" x14ac:dyDescent="0.25">
      <c r="U347" s="23"/>
    </row>
    <row r="348" spans="21:21" x14ac:dyDescent="0.25">
      <c r="U348" s="23"/>
    </row>
    <row r="349" spans="21:21" x14ac:dyDescent="0.25">
      <c r="U349" s="23"/>
    </row>
    <row r="350" spans="21:21" x14ac:dyDescent="0.25">
      <c r="U350" s="23"/>
    </row>
    <row r="351" spans="21:21" x14ac:dyDescent="0.25">
      <c r="U351" s="23"/>
    </row>
    <row r="352" spans="21:21" x14ac:dyDescent="0.25">
      <c r="U352" s="23"/>
    </row>
    <row r="353" spans="21:21" x14ac:dyDescent="0.25">
      <c r="U353" s="23"/>
    </row>
    <row r="354" spans="21:21" x14ac:dyDescent="0.25">
      <c r="U354" s="23"/>
    </row>
    <row r="355" spans="21:21" x14ac:dyDescent="0.25">
      <c r="U355" s="23"/>
    </row>
    <row r="356" spans="21:21" x14ac:dyDescent="0.25">
      <c r="U356" s="23"/>
    </row>
    <row r="357" spans="21:21" x14ac:dyDescent="0.25">
      <c r="U357" s="23"/>
    </row>
    <row r="358" spans="21:21" x14ac:dyDescent="0.25">
      <c r="U358" s="23"/>
    </row>
    <row r="359" spans="21:21" x14ac:dyDescent="0.25">
      <c r="U359" s="23"/>
    </row>
    <row r="360" spans="21:21" x14ac:dyDescent="0.25">
      <c r="U360" s="23"/>
    </row>
    <row r="361" spans="21:21" x14ac:dyDescent="0.25">
      <c r="U361" s="23"/>
    </row>
    <row r="362" spans="21:21" x14ac:dyDescent="0.25">
      <c r="U362" s="23"/>
    </row>
    <row r="363" spans="21:21" x14ac:dyDescent="0.25">
      <c r="U363" s="23"/>
    </row>
    <row r="364" spans="21:21" x14ac:dyDescent="0.25">
      <c r="U364" s="23"/>
    </row>
    <row r="365" spans="21:21" x14ac:dyDescent="0.25">
      <c r="U365" s="23"/>
    </row>
    <row r="366" spans="21:21" x14ac:dyDescent="0.25">
      <c r="U366" s="23"/>
    </row>
    <row r="367" spans="21:21" x14ac:dyDescent="0.25">
      <c r="U367" s="23"/>
    </row>
    <row r="368" spans="21:21" x14ac:dyDescent="0.25">
      <c r="U368" s="23"/>
    </row>
    <row r="369" spans="21:21" x14ac:dyDescent="0.25">
      <c r="U369" s="23"/>
    </row>
    <row r="370" spans="21:21" x14ac:dyDescent="0.25">
      <c r="U370" s="23"/>
    </row>
    <row r="371" spans="21:21" x14ac:dyDescent="0.25">
      <c r="U371" s="23"/>
    </row>
    <row r="372" spans="21:21" x14ac:dyDescent="0.25">
      <c r="U372" s="23"/>
    </row>
    <row r="373" spans="21:21" x14ac:dyDescent="0.25">
      <c r="U373" s="23"/>
    </row>
    <row r="374" spans="21:21" x14ac:dyDescent="0.25">
      <c r="U374" s="23"/>
    </row>
    <row r="375" spans="21:21" x14ac:dyDescent="0.25">
      <c r="U375" s="23"/>
    </row>
    <row r="376" spans="21:21" x14ac:dyDescent="0.25">
      <c r="U376" s="23"/>
    </row>
    <row r="377" spans="21:21" x14ac:dyDescent="0.25">
      <c r="U377" s="23"/>
    </row>
    <row r="378" spans="21:21" x14ac:dyDescent="0.25">
      <c r="U378" s="23"/>
    </row>
    <row r="379" spans="21:21" x14ac:dyDescent="0.25">
      <c r="U379" s="23"/>
    </row>
    <row r="380" spans="21:21" x14ac:dyDescent="0.25">
      <c r="U380" s="23"/>
    </row>
    <row r="381" spans="21:21" x14ac:dyDescent="0.25">
      <c r="U381" s="23"/>
    </row>
    <row r="382" spans="21:21" x14ac:dyDescent="0.25">
      <c r="U382" s="23"/>
    </row>
    <row r="383" spans="21:21" x14ac:dyDescent="0.25">
      <c r="U383" s="23"/>
    </row>
    <row r="384" spans="21:21" x14ac:dyDescent="0.25">
      <c r="U384" s="23"/>
    </row>
    <row r="385" spans="21:21" x14ac:dyDescent="0.25">
      <c r="U385" s="23"/>
    </row>
    <row r="386" spans="21:21" x14ac:dyDescent="0.25">
      <c r="U386" s="23"/>
    </row>
    <row r="387" spans="21:21" x14ac:dyDescent="0.25">
      <c r="U387" s="23"/>
    </row>
    <row r="388" spans="21:21" x14ac:dyDescent="0.25">
      <c r="U388" s="23"/>
    </row>
    <row r="389" spans="21:21" x14ac:dyDescent="0.25">
      <c r="U389" s="23"/>
    </row>
    <row r="390" spans="21:21" x14ac:dyDescent="0.25">
      <c r="U390" s="23"/>
    </row>
    <row r="391" spans="21:21" x14ac:dyDescent="0.25">
      <c r="U391" s="23"/>
    </row>
    <row r="392" spans="21:21" x14ac:dyDescent="0.25">
      <c r="U392" s="23"/>
    </row>
    <row r="393" spans="21:21" x14ac:dyDescent="0.25">
      <c r="U393" s="23"/>
    </row>
    <row r="394" spans="21:21" x14ac:dyDescent="0.25">
      <c r="U394" s="23"/>
    </row>
    <row r="395" spans="21:21" x14ac:dyDescent="0.25">
      <c r="U395" s="23"/>
    </row>
    <row r="396" spans="21:21" x14ac:dyDescent="0.25">
      <c r="U396" s="23"/>
    </row>
    <row r="397" spans="21:21" x14ac:dyDescent="0.25">
      <c r="U397" s="23"/>
    </row>
    <row r="398" spans="21:21" x14ac:dyDescent="0.25">
      <c r="U398" s="23"/>
    </row>
    <row r="399" spans="21:21" x14ac:dyDescent="0.25">
      <c r="U399" s="23"/>
    </row>
    <row r="400" spans="21:21" x14ac:dyDescent="0.25">
      <c r="U400" s="23"/>
    </row>
    <row r="401" spans="21:21" x14ac:dyDescent="0.25">
      <c r="U401" s="23"/>
    </row>
    <row r="402" spans="21:21" x14ac:dyDescent="0.25">
      <c r="U402" s="23"/>
    </row>
    <row r="403" spans="21:21" x14ac:dyDescent="0.25">
      <c r="U403" s="23"/>
    </row>
    <row r="404" spans="21:21" x14ac:dyDescent="0.25">
      <c r="U404" s="23"/>
    </row>
    <row r="405" spans="21:21" x14ac:dyDescent="0.25">
      <c r="U405" s="23"/>
    </row>
    <row r="406" spans="21:21" x14ac:dyDescent="0.25">
      <c r="U406" s="23"/>
    </row>
    <row r="407" spans="21:21" x14ac:dyDescent="0.25">
      <c r="U407" s="23"/>
    </row>
    <row r="408" spans="21:21" x14ac:dyDescent="0.25">
      <c r="U408" s="23"/>
    </row>
    <row r="409" spans="21:21" x14ac:dyDescent="0.25">
      <c r="U409" s="23"/>
    </row>
    <row r="410" spans="21:21" x14ac:dyDescent="0.25">
      <c r="U410" s="23"/>
    </row>
    <row r="411" spans="21:21" x14ac:dyDescent="0.25">
      <c r="U411" s="23"/>
    </row>
    <row r="412" spans="21:21" x14ac:dyDescent="0.25">
      <c r="U412" s="23"/>
    </row>
    <row r="413" spans="21:21" x14ac:dyDescent="0.25">
      <c r="U413" s="23"/>
    </row>
    <row r="414" spans="21:21" x14ac:dyDescent="0.25">
      <c r="U414" s="23"/>
    </row>
    <row r="415" spans="21:21" x14ac:dyDescent="0.25">
      <c r="U415" s="23"/>
    </row>
    <row r="416" spans="21:21" x14ac:dyDescent="0.25">
      <c r="U416" s="23"/>
    </row>
    <row r="417" spans="21:21" x14ac:dyDescent="0.25">
      <c r="U417" s="23"/>
    </row>
    <row r="418" spans="21:21" x14ac:dyDescent="0.25">
      <c r="U418" s="23"/>
    </row>
    <row r="419" spans="21:21" x14ac:dyDescent="0.25">
      <c r="U419" s="23"/>
    </row>
    <row r="420" spans="21:21" x14ac:dyDescent="0.25">
      <c r="U420" s="23"/>
    </row>
    <row r="421" spans="21:21" x14ac:dyDescent="0.25">
      <c r="U421" s="23"/>
    </row>
    <row r="422" spans="21:21" x14ac:dyDescent="0.25">
      <c r="U422" s="23"/>
    </row>
    <row r="423" spans="21:21" x14ac:dyDescent="0.25">
      <c r="U423" s="23"/>
    </row>
    <row r="424" spans="21:21" x14ac:dyDescent="0.25">
      <c r="U424" s="23"/>
    </row>
    <row r="425" spans="21:21" x14ac:dyDescent="0.25">
      <c r="U425" s="23"/>
    </row>
    <row r="426" spans="21:21" x14ac:dyDescent="0.25">
      <c r="U426" s="23"/>
    </row>
    <row r="427" spans="21:21" x14ac:dyDescent="0.25">
      <c r="U427" s="23"/>
    </row>
    <row r="428" spans="21:21" x14ac:dyDescent="0.25">
      <c r="U428" s="23"/>
    </row>
    <row r="429" spans="21:21" x14ac:dyDescent="0.25">
      <c r="U429" s="23"/>
    </row>
    <row r="430" spans="21:21" x14ac:dyDescent="0.25">
      <c r="U430" s="23"/>
    </row>
    <row r="431" spans="21:21" x14ac:dyDescent="0.25">
      <c r="U431" s="23"/>
    </row>
    <row r="432" spans="21:21" x14ac:dyDescent="0.25">
      <c r="U432" s="23"/>
    </row>
    <row r="433" spans="21:21" x14ac:dyDescent="0.25">
      <c r="U433" s="23"/>
    </row>
    <row r="434" spans="21:21" x14ac:dyDescent="0.25">
      <c r="U434" s="23"/>
    </row>
    <row r="435" spans="21:21" x14ac:dyDescent="0.25">
      <c r="U435" s="23"/>
    </row>
    <row r="436" spans="21:21" x14ac:dyDescent="0.25">
      <c r="U436" s="23"/>
    </row>
    <row r="437" spans="21:21" x14ac:dyDescent="0.25">
      <c r="U437" s="23"/>
    </row>
    <row r="438" spans="21:21" x14ac:dyDescent="0.25">
      <c r="U438" s="23"/>
    </row>
    <row r="439" spans="21:21" x14ac:dyDescent="0.25">
      <c r="U439" s="23"/>
    </row>
    <row r="440" spans="21:21" x14ac:dyDescent="0.25">
      <c r="U440" s="23"/>
    </row>
    <row r="441" spans="21:21" x14ac:dyDescent="0.25">
      <c r="U441" s="23"/>
    </row>
    <row r="442" spans="21:21" x14ac:dyDescent="0.25">
      <c r="U442" s="23"/>
    </row>
    <row r="443" spans="21:21" x14ac:dyDescent="0.25">
      <c r="U443" s="23"/>
    </row>
    <row r="444" spans="21:21" x14ac:dyDescent="0.25">
      <c r="U444" s="23"/>
    </row>
    <row r="445" spans="21:21" x14ac:dyDescent="0.25">
      <c r="U445" s="23"/>
    </row>
    <row r="446" spans="21:21" x14ac:dyDescent="0.25">
      <c r="U446" s="23"/>
    </row>
    <row r="447" spans="21:21" x14ac:dyDescent="0.25">
      <c r="U447" s="23"/>
    </row>
    <row r="448" spans="21:21" x14ac:dyDescent="0.25">
      <c r="U448" s="23"/>
    </row>
    <row r="449" spans="21:21" x14ac:dyDescent="0.25">
      <c r="U449" s="23"/>
    </row>
    <row r="450" spans="21:21" x14ac:dyDescent="0.25">
      <c r="U450" s="23"/>
    </row>
    <row r="451" spans="21:21" x14ac:dyDescent="0.25">
      <c r="U451" s="23"/>
    </row>
    <row r="452" spans="21:21" x14ac:dyDescent="0.25">
      <c r="U452" s="23"/>
    </row>
    <row r="453" spans="21:21" x14ac:dyDescent="0.25">
      <c r="U453" s="23"/>
    </row>
    <row r="454" spans="21:21" x14ac:dyDescent="0.25">
      <c r="U454" s="23"/>
    </row>
    <row r="455" spans="21:21" x14ac:dyDescent="0.25">
      <c r="U455" s="23"/>
    </row>
    <row r="456" spans="21:21" x14ac:dyDescent="0.25">
      <c r="U456" s="23"/>
    </row>
    <row r="457" spans="21:21" x14ac:dyDescent="0.25">
      <c r="U457" s="23"/>
    </row>
    <row r="458" spans="21:21" x14ac:dyDescent="0.25">
      <c r="U458" s="23"/>
    </row>
    <row r="459" spans="21:21" x14ac:dyDescent="0.25">
      <c r="U459" s="23"/>
    </row>
    <row r="460" spans="21:21" x14ac:dyDescent="0.25">
      <c r="U460" s="23"/>
    </row>
    <row r="461" spans="21:21" x14ac:dyDescent="0.25">
      <c r="U461" s="23"/>
    </row>
    <row r="462" spans="21:21" x14ac:dyDescent="0.25">
      <c r="U462" s="23"/>
    </row>
    <row r="463" spans="21:21" x14ac:dyDescent="0.25">
      <c r="U463" s="23"/>
    </row>
    <row r="464" spans="21:21" x14ac:dyDescent="0.25">
      <c r="U464" s="23"/>
    </row>
    <row r="465" spans="21:21" x14ac:dyDescent="0.25">
      <c r="U465" s="23"/>
    </row>
    <row r="466" spans="21:21" x14ac:dyDescent="0.25">
      <c r="U466" s="23"/>
    </row>
    <row r="467" spans="21:21" x14ac:dyDescent="0.25">
      <c r="U467" s="23"/>
    </row>
    <row r="468" spans="21:21" x14ac:dyDescent="0.25">
      <c r="U468" s="23"/>
    </row>
    <row r="469" spans="21:21" x14ac:dyDescent="0.25">
      <c r="U469" s="23"/>
    </row>
    <row r="470" spans="21:21" x14ac:dyDescent="0.25">
      <c r="U470" s="23"/>
    </row>
    <row r="471" spans="21:21" x14ac:dyDescent="0.25">
      <c r="U471" s="23"/>
    </row>
    <row r="472" spans="21:21" x14ac:dyDescent="0.25">
      <c r="U472" s="23"/>
    </row>
    <row r="473" spans="21:21" x14ac:dyDescent="0.25">
      <c r="U473" s="23"/>
    </row>
    <row r="474" spans="21:21" x14ac:dyDescent="0.25">
      <c r="U474" s="23"/>
    </row>
    <row r="475" spans="21:21" x14ac:dyDescent="0.25">
      <c r="U475" s="23"/>
    </row>
    <row r="476" spans="21:21" x14ac:dyDescent="0.25">
      <c r="U476" s="23"/>
    </row>
    <row r="477" spans="21:21" x14ac:dyDescent="0.25">
      <c r="U477" s="23"/>
    </row>
    <row r="478" spans="21:21" x14ac:dyDescent="0.25">
      <c r="U478" s="23"/>
    </row>
    <row r="479" spans="21:21" x14ac:dyDescent="0.25">
      <c r="U479" s="23"/>
    </row>
    <row r="480" spans="21:21" x14ac:dyDescent="0.25">
      <c r="U480" s="23"/>
    </row>
    <row r="481" spans="21:21" x14ac:dyDescent="0.25">
      <c r="U481" s="23"/>
    </row>
    <row r="482" spans="21:21" x14ac:dyDescent="0.25">
      <c r="U482" s="23"/>
    </row>
    <row r="483" spans="21:21" x14ac:dyDescent="0.25">
      <c r="U483" s="23"/>
    </row>
    <row r="484" spans="21:21" x14ac:dyDescent="0.25">
      <c r="U484" s="23"/>
    </row>
    <row r="485" spans="21:21" x14ac:dyDescent="0.25">
      <c r="U485" s="23"/>
    </row>
    <row r="486" spans="21:21" x14ac:dyDescent="0.25">
      <c r="U486" s="23"/>
    </row>
    <row r="487" spans="21:21" x14ac:dyDescent="0.25">
      <c r="U487" s="23"/>
    </row>
    <row r="488" spans="21:21" x14ac:dyDescent="0.25">
      <c r="U488" s="23"/>
    </row>
    <row r="489" spans="21:21" x14ac:dyDescent="0.25">
      <c r="U489" s="23"/>
    </row>
    <row r="490" spans="21:21" x14ac:dyDescent="0.25">
      <c r="U490" s="23"/>
    </row>
    <row r="491" spans="21:21" x14ac:dyDescent="0.25">
      <c r="U491" s="23"/>
    </row>
    <row r="492" spans="21:21" x14ac:dyDescent="0.25">
      <c r="U492" s="23"/>
    </row>
    <row r="493" spans="21:21" x14ac:dyDescent="0.25">
      <c r="U493" s="23"/>
    </row>
    <row r="494" spans="21:21" x14ac:dyDescent="0.25">
      <c r="U494" s="23"/>
    </row>
    <row r="495" spans="21:21" x14ac:dyDescent="0.25">
      <c r="U495" s="23"/>
    </row>
    <row r="496" spans="21:21" x14ac:dyDescent="0.25">
      <c r="U496" s="23"/>
    </row>
    <row r="497" spans="21:21" x14ac:dyDescent="0.25">
      <c r="U497" s="23"/>
    </row>
  </sheetData>
  <autoFilter ref="O1:AJ307" xr:uid="{C433ED79-22C0-4192-96DF-4A1958349114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18"/>
  <sheetViews>
    <sheetView topLeftCell="A16" workbookViewId="0">
      <selection activeCell="C22" sqref="C22:C63"/>
    </sheetView>
  </sheetViews>
  <sheetFormatPr defaultRowHeight="14.4" x14ac:dyDescent="0.25"/>
  <sheetData>
    <row r="1" spans="1:35" x14ac:dyDescent="0.25">
      <c r="B1" t="s">
        <v>29</v>
      </c>
      <c r="C1" t="s">
        <v>31</v>
      </c>
      <c r="D1" t="s">
        <v>30</v>
      </c>
      <c r="P1" t="s">
        <v>29</v>
      </c>
      <c r="Q1" s="10"/>
      <c r="T1" s="10"/>
      <c r="W1" t="s">
        <v>31</v>
      </c>
      <c r="AD1" t="s">
        <v>177</v>
      </c>
    </row>
    <row r="2" spans="1:35" x14ac:dyDescent="0.25">
      <c r="A2" t="s">
        <v>173</v>
      </c>
      <c r="B2">
        <v>10.3</v>
      </c>
      <c r="C2">
        <v>3</v>
      </c>
      <c r="D2">
        <v>85</v>
      </c>
      <c r="F2">
        <f>D2+B2*12.7925+C2*12.7925</f>
        <v>255.14025000000001</v>
      </c>
      <c r="G2">
        <f>B2/C2</f>
        <v>3.4333333333333336</v>
      </c>
      <c r="L2">
        <f>Q2/K3</f>
        <v>1676.8</v>
      </c>
      <c r="O2" s="1" t="s">
        <v>40</v>
      </c>
      <c r="P2" s="6">
        <f t="shared" ref="P2:P62" si="0">ROUNDUP(Q2*$D$2/$B$2,0)</f>
        <v>15135</v>
      </c>
      <c r="Q2" s="7">
        <v>1834</v>
      </c>
      <c r="R2" s="8">
        <f t="shared" ref="R2:R62" si="1">ROUNDUP(Q2*$C$2/$B$2,0)</f>
        <v>535</v>
      </c>
      <c r="S2" s="6">
        <f t="shared" ref="S2:S62" si="2">ROUNDUP(T2*$D$2/$B$2,0)</f>
        <v>223</v>
      </c>
      <c r="T2" s="7">
        <v>27</v>
      </c>
      <c r="U2" s="8">
        <f t="shared" ref="U2:U62" si="3">ROUNDUP(T2*$C$2/$B$2,0)</f>
        <v>8</v>
      </c>
      <c r="V2" s="1" t="s">
        <v>40</v>
      </c>
      <c r="W2" s="6">
        <f>ROUNDUP(X2*$D$3/$B$3,0)</f>
        <v>19951</v>
      </c>
      <c r="X2" s="7">
        <f t="shared" ref="X2:X65" si="4">ROUNDUP(Q2/$B$2*$B$3,0)</f>
        <v>1336</v>
      </c>
      <c r="Y2" s="8">
        <f>ROUNDUP(X2*$C$3/$B$3,0)</f>
        <v>766</v>
      </c>
      <c r="Z2" s="6">
        <f>ROUNDUP(AA2*$D$3/$B$3,0)</f>
        <v>299</v>
      </c>
      <c r="AA2" s="7">
        <f t="shared" ref="AA2:AA65" si="5">ROUNDUP(T2/$B$2*$B$3,0)</f>
        <v>20</v>
      </c>
      <c r="AB2" s="8">
        <f>ROUNDUP(AA2*$C$3/$B$3,0)</f>
        <v>12</v>
      </c>
      <c r="AC2" s="1" t="s">
        <v>40</v>
      </c>
      <c r="AD2" s="6">
        <f>ROUNDUP(AE2*$D$4/$B$4,0)</f>
        <v>16917</v>
      </c>
      <c r="AE2" s="7">
        <f t="shared" ref="AE2:AE65" si="6">ROUNDUP(Q2/$B$2*$B$4,0)</f>
        <v>1478</v>
      </c>
      <c r="AF2" s="8">
        <f>ROUNDUP(AE2*$C$4/$B$4,0)</f>
        <v>677</v>
      </c>
      <c r="AG2" s="6">
        <f>ROUNDUP(AH2*$D$4/$B$4,0)</f>
        <v>252</v>
      </c>
      <c r="AH2" s="7">
        <f t="shared" ref="AH2:AH65" si="7">ROUNDUP(T2/$B$2*$B$4,0)</f>
        <v>22</v>
      </c>
      <c r="AI2" s="8">
        <f>ROUNDUP(AH2*$C$4/$B$4,0)</f>
        <v>11</v>
      </c>
    </row>
    <row r="3" spans="1:35" x14ac:dyDescent="0.25">
      <c r="A3" t="s">
        <v>172</v>
      </c>
      <c r="B3">
        <v>7.5</v>
      </c>
      <c r="C3">
        <v>4.3</v>
      </c>
      <c r="D3">
        <v>112</v>
      </c>
      <c r="F3">
        <f>D3+B3*12.7925+C3*12.7925</f>
        <v>262.95150000000001</v>
      </c>
      <c r="G3">
        <f>B3/C3</f>
        <v>1.7441860465116279</v>
      </c>
      <c r="I3">
        <f>SUM(G2:G4)/3</f>
        <v>2.4539099687202501</v>
      </c>
      <c r="K3">
        <f>315/288</f>
        <v>1.09375</v>
      </c>
      <c r="O3" s="1" t="s">
        <v>97</v>
      </c>
      <c r="P3" s="1">
        <f t="shared" si="0"/>
        <v>16274</v>
      </c>
      <c r="Q3" s="1">
        <f>ROUNDUP((Q7-Q2)*0.6/4+Q2,0)</f>
        <v>1972</v>
      </c>
      <c r="R3" s="1">
        <f t="shared" si="1"/>
        <v>575</v>
      </c>
      <c r="S3" s="1">
        <f t="shared" si="2"/>
        <v>248</v>
      </c>
      <c r="T3" s="1">
        <f>ROUNDUP((T7-T2)*0.6/4+T2,0)</f>
        <v>30</v>
      </c>
      <c r="U3" s="1">
        <f t="shared" si="3"/>
        <v>9</v>
      </c>
      <c r="V3" s="1" t="s">
        <v>97</v>
      </c>
      <c r="W3" s="1">
        <f t="shared" ref="W3:W126" si="8">ROUNDUP(X3*$D$3/$B$3,0)</f>
        <v>21445</v>
      </c>
      <c r="X3" s="1">
        <f t="shared" si="4"/>
        <v>1436</v>
      </c>
      <c r="Y3" s="1">
        <f t="shared" ref="Y3:Y126" si="9">ROUNDUP(X3*$C$3/$B$3,0)</f>
        <v>824</v>
      </c>
      <c r="Z3" s="1">
        <f t="shared" ref="Z3:Z126" si="10">ROUNDUP(AA3*$D$3/$B$3,0)</f>
        <v>329</v>
      </c>
      <c r="AA3" s="1">
        <f t="shared" si="5"/>
        <v>22</v>
      </c>
      <c r="AB3" s="1">
        <f t="shared" ref="AB3:AB126" si="11">ROUNDUP(AA3*$C$3/$B$3,0)</f>
        <v>13</v>
      </c>
      <c r="AC3" s="1" t="s">
        <v>97</v>
      </c>
      <c r="AD3" s="1">
        <f t="shared" ref="AD3:AD126" si="12">ROUNDUP(AE3*$D$4/$B$4,0)</f>
        <v>18199</v>
      </c>
      <c r="AE3" s="1">
        <f t="shared" si="6"/>
        <v>1590</v>
      </c>
      <c r="AF3" s="1">
        <f t="shared" ref="AF3:AF126" si="13">ROUNDUP(AE3*$C$4/$B$4,0)</f>
        <v>728</v>
      </c>
      <c r="AG3" s="1">
        <f t="shared" ref="AG3:AG126" si="14">ROUNDUP(AH3*$D$4/$B$4,0)</f>
        <v>287</v>
      </c>
      <c r="AH3" s="1">
        <f t="shared" si="7"/>
        <v>25</v>
      </c>
      <c r="AI3" s="1">
        <f t="shared" ref="AI3:AI126" si="15">ROUNDUP(AH3*$C$4/$B$4,0)</f>
        <v>12</v>
      </c>
    </row>
    <row r="4" spans="1:35" x14ac:dyDescent="0.25">
      <c r="A4" t="s">
        <v>170</v>
      </c>
      <c r="B4">
        <v>8.3000000000000007</v>
      </c>
      <c r="C4">
        <v>3.8</v>
      </c>
      <c r="D4">
        <v>95</v>
      </c>
      <c r="F4">
        <f>D4+B4*12.7925+C4*12.7925</f>
        <v>249.78925000000001</v>
      </c>
      <c r="G4">
        <f>B4/C4</f>
        <v>2.1842105263157898</v>
      </c>
      <c r="L4">
        <f>T2/K3</f>
        <v>24.685714285714287</v>
      </c>
      <c r="O4" s="1" t="s">
        <v>98</v>
      </c>
      <c r="P4" s="1">
        <f t="shared" si="0"/>
        <v>17413</v>
      </c>
      <c r="Q4" s="1">
        <f>ROUNDUP((Q7-Q2)*0.6/4+Q3,0)</f>
        <v>2110</v>
      </c>
      <c r="R4" s="1">
        <f t="shared" si="1"/>
        <v>615</v>
      </c>
      <c r="S4" s="1">
        <f t="shared" si="2"/>
        <v>273</v>
      </c>
      <c r="T4" s="1">
        <f>ROUNDUP((T7-T2)*0.6/4+T3,0)</f>
        <v>33</v>
      </c>
      <c r="U4" s="1">
        <f t="shared" si="3"/>
        <v>10</v>
      </c>
      <c r="V4" s="1" t="s">
        <v>98</v>
      </c>
      <c r="W4" s="1">
        <f t="shared" si="8"/>
        <v>22953</v>
      </c>
      <c r="X4" s="1">
        <f t="shared" si="4"/>
        <v>1537</v>
      </c>
      <c r="Y4" s="1">
        <f t="shared" si="9"/>
        <v>882</v>
      </c>
      <c r="Z4" s="1">
        <f t="shared" si="10"/>
        <v>374</v>
      </c>
      <c r="AA4" s="1">
        <f t="shared" si="5"/>
        <v>25</v>
      </c>
      <c r="AB4" s="1">
        <f t="shared" si="11"/>
        <v>15</v>
      </c>
      <c r="AC4" s="1" t="s">
        <v>98</v>
      </c>
      <c r="AD4" s="1">
        <f t="shared" si="12"/>
        <v>19470</v>
      </c>
      <c r="AE4" s="1">
        <f t="shared" si="6"/>
        <v>1701</v>
      </c>
      <c r="AF4" s="1">
        <f t="shared" si="13"/>
        <v>779</v>
      </c>
      <c r="AG4" s="1">
        <f t="shared" si="14"/>
        <v>310</v>
      </c>
      <c r="AH4" s="1">
        <f t="shared" si="7"/>
        <v>27</v>
      </c>
      <c r="AI4" s="1">
        <f t="shared" si="15"/>
        <v>13</v>
      </c>
    </row>
    <row r="5" spans="1:35" x14ac:dyDescent="0.25">
      <c r="O5" s="1" t="s">
        <v>150</v>
      </c>
      <c r="P5" s="1">
        <f t="shared" si="0"/>
        <v>18552</v>
      </c>
      <c r="Q5" s="1">
        <f>ROUNDUP((Q7-Q2)*0.6/4+Q4,0)</f>
        <v>2248</v>
      </c>
      <c r="R5" s="1">
        <f t="shared" si="1"/>
        <v>655</v>
      </c>
      <c r="S5" s="1">
        <f t="shared" si="2"/>
        <v>298</v>
      </c>
      <c r="T5" s="1">
        <f>ROUNDUP((T7-T2)*0.6/4+T4,0)</f>
        <v>36</v>
      </c>
      <c r="U5" s="1">
        <f t="shared" si="3"/>
        <v>11</v>
      </c>
      <c r="V5" s="1" t="s">
        <v>150</v>
      </c>
      <c r="W5" s="1">
        <f t="shared" si="8"/>
        <v>24446</v>
      </c>
      <c r="X5" s="1">
        <f t="shared" si="4"/>
        <v>1637</v>
      </c>
      <c r="Y5" s="1">
        <f t="shared" si="9"/>
        <v>939</v>
      </c>
      <c r="Z5" s="1">
        <f t="shared" si="10"/>
        <v>404</v>
      </c>
      <c r="AA5" s="1">
        <f t="shared" si="5"/>
        <v>27</v>
      </c>
      <c r="AB5" s="1">
        <f t="shared" si="11"/>
        <v>16</v>
      </c>
      <c r="AC5" s="1" t="s">
        <v>150</v>
      </c>
      <c r="AD5" s="1">
        <f t="shared" si="12"/>
        <v>20740</v>
      </c>
      <c r="AE5" s="1">
        <f t="shared" si="6"/>
        <v>1812</v>
      </c>
      <c r="AF5" s="1">
        <f t="shared" si="13"/>
        <v>830</v>
      </c>
      <c r="AG5" s="1">
        <f t="shared" si="14"/>
        <v>344</v>
      </c>
      <c r="AH5" s="1">
        <f t="shared" si="7"/>
        <v>30</v>
      </c>
      <c r="AI5" s="1">
        <f t="shared" si="15"/>
        <v>14</v>
      </c>
    </row>
    <row r="6" spans="1:35" x14ac:dyDescent="0.25">
      <c r="O6" s="1" t="s">
        <v>151</v>
      </c>
      <c r="P6" s="1">
        <f t="shared" si="0"/>
        <v>19691</v>
      </c>
      <c r="Q6" s="1">
        <f>ROUNDUP((Q7-Q2)*0.6/4+Q5,0)</f>
        <v>2386</v>
      </c>
      <c r="R6" s="1">
        <f t="shared" si="1"/>
        <v>695</v>
      </c>
      <c r="S6" s="1">
        <f t="shared" si="2"/>
        <v>322</v>
      </c>
      <c r="T6" s="1">
        <f>ROUNDUP((T7-T2)*0.6/4+T5,0)</f>
        <v>39</v>
      </c>
      <c r="U6" s="1">
        <f t="shared" si="3"/>
        <v>12</v>
      </c>
      <c r="V6" s="1" t="s">
        <v>151</v>
      </c>
      <c r="W6" s="1">
        <f t="shared" si="8"/>
        <v>25955</v>
      </c>
      <c r="X6" s="1">
        <f t="shared" si="4"/>
        <v>1738</v>
      </c>
      <c r="Y6" s="1">
        <f t="shared" si="9"/>
        <v>997</v>
      </c>
      <c r="Z6" s="1">
        <f t="shared" si="10"/>
        <v>434</v>
      </c>
      <c r="AA6" s="1">
        <f t="shared" si="5"/>
        <v>29</v>
      </c>
      <c r="AB6" s="1">
        <f t="shared" si="11"/>
        <v>17</v>
      </c>
      <c r="AC6" s="1" t="s">
        <v>151</v>
      </c>
      <c r="AD6" s="1">
        <f t="shared" si="12"/>
        <v>22011</v>
      </c>
      <c r="AE6" s="1">
        <f t="shared" si="6"/>
        <v>1923</v>
      </c>
      <c r="AF6" s="1">
        <f t="shared" si="13"/>
        <v>881</v>
      </c>
      <c r="AG6" s="1">
        <f t="shared" si="14"/>
        <v>367</v>
      </c>
      <c r="AH6" s="1">
        <f t="shared" si="7"/>
        <v>32</v>
      </c>
      <c r="AI6" s="1">
        <f t="shared" si="15"/>
        <v>15</v>
      </c>
    </row>
    <row r="7" spans="1:35" x14ac:dyDescent="0.25">
      <c r="A7" t="s">
        <v>344</v>
      </c>
      <c r="B7">
        <f>1834/883</f>
        <v>2.0770101925254814</v>
      </c>
      <c r="E7">
        <f>1834/883</f>
        <v>2.0770101925254814</v>
      </c>
      <c r="O7" s="1" t="s">
        <v>41</v>
      </c>
      <c r="P7" s="6">
        <f t="shared" si="0"/>
        <v>22703</v>
      </c>
      <c r="Q7" s="7">
        <f>ROUNDUP(Q2*$C$23,0)</f>
        <v>2751</v>
      </c>
      <c r="R7" s="8">
        <f t="shared" si="1"/>
        <v>802</v>
      </c>
      <c r="S7" s="6">
        <f t="shared" si="2"/>
        <v>339</v>
      </c>
      <c r="T7" s="7">
        <f>ROUNDUP(T2*$C$23,0)</f>
        <v>41</v>
      </c>
      <c r="U7" s="8">
        <f t="shared" si="3"/>
        <v>12</v>
      </c>
      <c r="V7" s="1" t="s">
        <v>41</v>
      </c>
      <c r="W7" s="6">
        <f t="shared" si="8"/>
        <v>29927</v>
      </c>
      <c r="X7" s="7">
        <f t="shared" si="4"/>
        <v>2004</v>
      </c>
      <c r="Y7" s="8">
        <f t="shared" si="9"/>
        <v>1149</v>
      </c>
      <c r="Z7" s="6">
        <f t="shared" si="10"/>
        <v>448</v>
      </c>
      <c r="AA7" s="7">
        <f t="shared" si="5"/>
        <v>30</v>
      </c>
      <c r="AB7" s="8">
        <f t="shared" si="11"/>
        <v>18</v>
      </c>
      <c r="AC7" s="1" t="s">
        <v>41</v>
      </c>
      <c r="AD7" s="6">
        <f t="shared" si="12"/>
        <v>25376</v>
      </c>
      <c r="AE7" s="7">
        <f t="shared" si="6"/>
        <v>2217</v>
      </c>
      <c r="AF7" s="8">
        <f t="shared" si="13"/>
        <v>1016</v>
      </c>
      <c r="AG7" s="6">
        <f t="shared" si="14"/>
        <v>390</v>
      </c>
      <c r="AH7" s="7">
        <f t="shared" si="7"/>
        <v>34</v>
      </c>
      <c r="AI7" s="8">
        <f t="shared" si="15"/>
        <v>16</v>
      </c>
    </row>
    <row r="8" spans="1:35" x14ac:dyDescent="0.25">
      <c r="A8" t="s">
        <v>174</v>
      </c>
      <c r="B8">
        <v>1.2</v>
      </c>
      <c r="O8" s="1" t="s">
        <v>99</v>
      </c>
      <c r="P8" s="1">
        <f t="shared" si="0"/>
        <v>23974</v>
      </c>
      <c r="Q8" s="1">
        <f>ROUNDUP((Q12-Q7)*0.6/4+Q7,0)</f>
        <v>2905</v>
      </c>
      <c r="R8" s="1">
        <f t="shared" si="1"/>
        <v>847</v>
      </c>
      <c r="S8" s="1">
        <f t="shared" si="2"/>
        <v>364</v>
      </c>
      <c r="T8" s="1">
        <f>ROUNDUP((T12-T7)*0.6/4+T7,0)</f>
        <v>44</v>
      </c>
      <c r="U8" s="1">
        <f t="shared" si="3"/>
        <v>13</v>
      </c>
      <c r="V8" s="1" t="s">
        <v>99</v>
      </c>
      <c r="W8" s="1">
        <f t="shared" si="8"/>
        <v>31599</v>
      </c>
      <c r="X8" s="1">
        <f t="shared" si="4"/>
        <v>2116</v>
      </c>
      <c r="Y8" s="1">
        <f t="shared" si="9"/>
        <v>1214</v>
      </c>
      <c r="Z8" s="1">
        <f t="shared" si="10"/>
        <v>493</v>
      </c>
      <c r="AA8" s="1">
        <f t="shared" si="5"/>
        <v>33</v>
      </c>
      <c r="AB8" s="1">
        <f t="shared" si="11"/>
        <v>19</v>
      </c>
      <c r="AC8" s="1" t="s">
        <v>99</v>
      </c>
      <c r="AD8" s="1">
        <f t="shared" si="12"/>
        <v>26795</v>
      </c>
      <c r="AE8" s="1">
        <f t="shared" si="6"/>
        <v>2341</v>
      </c>
      <c r="AF8" s="1">
        <f t="shared" si="13"/>
        <v>1072</v>
      </c>
      <c r="AG8" s="1">
        <f t="shared" si="14"/>
        <v>413</v>
      </c>
      <c r="AH8" s="1">
        <f t="shared" si="7"/>
        <v>36</v>
      </c>
      <c r="AI8" s="1">
        <f t="shared" si="15"/>
        <v>17</v>
      </c>
    </row>
    <row r="9" spans="1:35" x14ac:dyDescent="0.25">
      <c r="A9" t="s">
        <v>346</v>
      </c>
      <c r="B9">
        <v>1.8</v>
      </c>
      <c r="O9" s="1" t="s">
        <v>100</v>
      </c>
      <c r="P9" s="1">
        <f t="shared" si="0"/>
        <v>25245</v>
      </c>
      <c r="Q9" s="1">
        <f>ROUNDUP((Q12-Q7)*0.6/4+Q8,0)</f>
        <v>3059</v>
      </c>
      <c r="R9" s="1">
        <f t="shared" si="1"/>
        <v>891</v>
      </c>
      <c r="S9" s="1">
        <f t="shared" si="2"/>
        <v>388</v>
      </c>
      <c r="T9" s="1">
        <f>ROUNDUP((T12-T7)*0.6/4+T8,0)</f>
        <v>47</v>
      </c>
      <c r="U9" s="1">
        <f t="shared" si="3"/>
        <v>14</v>
      </c>
      <c r="V9" s="1" t="s">
        <v>100</v>
      </c>
      <c r="W9" s="1">
        <f t="shared" si="8"/>
        <v>33272</v>
      </c>
      <c r="X9" s="1">
        <f t="shared" si="4"/>
        <v>2228</v>
      </c>
      <c r="Y9" s="1">
        <f t="shared" si="9"/>
        <v>1278</v>
      </c>
      <c r="Z9" s="1">
        <f t="shared" si="10"/>
        <v>523</v>
      </c>
      <c r="AA9" s="1">
        <f t="shared" si="5"/>
        <v>35</v>
      </c>
      <c r="AB9" s="1">
        <f t="shared" si="11"/>
        <v>21</v>
      </c>
      <c r="AC9" s="1" t="s">
        <v>100</v>
      </c>
      <c r="AD9" s="1">
        <f t="shared" si="12"/>
        <v>28226</v>
      </c>
      <c r="AE9" s="1">
        <f t="shared" si="6"/>
        <v>2466</v>
      </c>
      <c r="AF9" s="1">
        <f t="shared" si="13"/>
        <v>1130</v>
      </c>
      <c r="AG9" s="1">
        <f t="shared" si="14"/>
        <v>435</v>
      </c>
      <c r="AH9" s="1">
        <f t="shared" si="7"/>
        <v>38</v>
      </c>
      <c r="AI9" s="1">
        <f t="shared" si="15"/>
        <v>18</v>
      </c>
    </row>
    <row r="10" spans="1:35" x14ac:dyDescent="0.25">
      <c r="A10" t="s">
        <v>345</v>
      </c>
      <c r="B10">
        <v>1.5</v>
      </c>
      <c r="E10">
        <f>Q2/Q33</f>
        <v>2.0770101925254814</v>
      </c>
      <c r="O10" s="1" t="s">
        <v>101</v>
      </c>
      <c r="P10" s="1">
        <f t="shared" si="0"/>
        <v>26516</v>
      </c>
      <c r="Q10" s="1">
        <f>ROUNDUP((Q12-Q7)*0.6/4+Q9,0)</f>
        <v>3213</v>
      </c>
      <c r="R10" s="1">
        <f t="shared" si="1"/>
        <v>936</v>
      </c>
      <c r="S10" s="1">
        <f t="shared" si="2"/>
        <v>413</v>
      </c>
      <c r="T10" s="1">
        <f>ROUNDUP((T12-T7)*0.6/4+T9,0)</f>
        <v>50</v>
      </c>
      <c r="U10" s="1">
        <f t="shared" si="3"/>
        <v>15</v>
      </c>
      <c r="V10" s="1" t="s">
        <v>101</v>
      </c>
      <c r="W10" s="1">
        <f t="shared" si="8"/>
        <v>34944</v>
      </c>
      <c r="X10" s="1">
        <f t="shared" si="4"/>
        <v>2340</v>
      </c>
      <c r="Y10" s="1">
        <f t="shared" si="9"/>
        <v>1342</v>
      </c>
      <c r="Z10" s="1">
        <f t="shared" si="10"/>
        <v>553</v>
      </c>
      <c r="AA10" s="1">
        <f t="shared" si="5"/>
        <v>37</v>
      </c>
      <c r="AB10" s="1">
        <f t="shared" si="11"/>
        <v>22</v>
      </c>
      <c r="AC10" s="1" t="s">
        <v>101</v>
      </c>
      <c r="AD10" s="1">
        <f t="shared" si="12"/>
        <v>29645</v>
      </c>
      <c r="AE10" s="1">
        <f t="shared" si="6"/>
        <v>2590</v>
      </c>
      <c r="AF10" s="1">
        <f t="shared" si="13"/>
        <v>1186</v>
      </c>
      <c r="AG10" s="1">
        <f t="shared" si="14"/>
        <v>470</v>
      </c>
      <c r="AH10" s="1">
        <f t="shared" si="7"/>
        <v>41</v>
      </c>
      <c r="AI10" s="1">
        <f t="shared" si="15"/>
        <v>19</v>
      </c>
    </row>
    <row r="11" spans="1:35" x14ac:dyDescent="0.25">
      <c r="A11" t="s">
        <v>347</v>
      </c>
      <c r="B11">
        <v>1.2</v>
      </c>
      <c r="O11" s="1" t="s">
        <v>102</v>
      </c>
      <c r="P11" s="1">
        <f t="shared" si="0"/>
        <v>27786</v>
      </c>
      <c r="Q11" s="1">
        <f>ROUNDUP((Q12-Q7)*0.6/4+Q10,0)</f>
        <v>3367</v>
      </c>
      <c r="R11" s="1">
        <f t="shared" si="1"/>
        <v>981</v>
      </c>
      <c r="S11" s="1">
        <f t="shared" si="2"/>
        <v>438</v>
      </c>
      <c r="T11" s="1">
        <f>ROUNDUP((T12-T7)*0.6/4+T10,0)</f>
        <v>53</v>
      </c>
      <c r="U11" s="1">
        <f t="shared" si="3"/>
        <v>16</v>
      </c>
      <c r="V11" s="1" t="s">
        <v>102</v>
      </c>
      <c r="W11" s="1">
        <f t="shared" si="8"/>
        <v>36617</v>
      </c>
      <c r="X11" s="1">
        <f t="shared" si="4"/>
        <v>2452</v>
      </c>
      <c r="Y11" s="1">
        <f t="shared" si="9"/>
        <v>1406</v>
      </c>
      <c r="Z11" s="1">
        <f t="shared" si="10"/>
        <v>583</v>
      </c>
      <c r="AA11" s="1">
        <f t="shared" si="5"/>
        <v>39</v>
      </c>
      <c r="AB11" s="1">
        <f t="shared" si="11"/>
        <v>23</v>
      </c>
      <c r="AC11" s="1" t="s">
        <v>102</v>
      </c>
      <c r="AD11" s="1">
        <f t="shared" si="12"/>
        <v>31064</v>
      </c>
      <c r="AE11" s="1">
        <f t="shared" si="6"/>
        <v>2714</v>
      </c>
      <c r="AF11" s="1">
        <f t="shared" si="13"/>
        <v>1243</v>
      </c>
      <c r="AG11" s="1">
        <f t="shared" si="14"/>
        <v>493</v>
      </c>
      <c r="AH11" s="1">
        <f t="shared" si="7"/>
        <v>43</v>
      </c>
      <c r="AI11" s="1">
        <f t="shared" si="15"/>
        <v>20</v>
      </c>
    </row>
    <row r="12" spans="1:35" x14ac:dyDescent="0.25">
      <c r="D12">
        <f>3881*0.95</f>
        <v>3686.95</v>
      </c>
      <c r="O12" s="1" t="s">
        <v>42</v>
      </c>
      <c r="P12" s="6">
        <f t="shared" si="0"/>
        <v>31153</v>
      </c>
      <c r="Q12" s="7">
        <f>ROUNDUP(Q7*$C$24,0)</f>
        <v>3775</v>
      </c>
      <c r="R12" s="8">
        <f t="shared" si="1"/>
        <v>1100</v>
      </c>
      <c r="S12" s="6">
        <f t="shared" si="2"/>
        <v>471</v>
      </c>
      <c r="T12" s="7">
        <f>ROUNDUP(T7*$C$24,0)</f>
        <v>57</v>
      </c>
      <c r="U12" s="8">
        <f t="shared" si="3"/>
        <v>17</v>
      </c>
      <c r="V12" s="1" t="s">
        <v>42</v>
      </c>
      <c r="W12" s="6">
        <f t="shared" si="8"/>
        <v>41052</v>
      </c>
      <c r="X12" s="7">
        <f t="shared" si="4"/>
        <v>2749</v>
      </c>
      <c r="Y12" s="8">
        <f t="shared" si="9"/>
        <v>1577</v>
      </c>
      <c r="Z12" s="6">
        <f t="shared" si="10"/>
        <v>628</v>
      </c>
      <c r="AA12" s="7">
        <f t="shared" si="5"/>
        <v>42</v>
      </c>
      <c r="AB12" s="8">
        <f t="shared" si="11"/>
        <v>25</v>
      </c>
      <c r="AC12" s="1" t="s">
        <v>42</v>
      </c>
      <c r="AD12" s="6">
        <f t="shared" si="12"/>
        <v>34819</v>
      </c>
      <c r="AE12" s="7">
        <f t="shared" si="6"/>
        <v>3042</v>
      </c>
      <c r="AF12" s="8">
        <f t="shared" si="13"/>
        <v>1393</v>
      </c>
      <c r="AG12" s="6">
        <f t="shared" si="14"/>
        <v>527</v>
      </c>
      <c r="AH12" s="7">
        <f t="shared" si="7"/>
        <v>46</v>
      </c>
      <c r="AI12" s="8">
        <f t="shared" si="15"/>
        <v>22</v>
      </c>
    </row>
    <row r="13" spans="1:35" x14ac:dyDescent="0.25">
      <c r="O13" s="1" t="s">
        <v>103</v>
      </c>
      <c r="P13" s="1">
        <f t="shared" si="0"/>
        <v>34058</v>
      </c>
      <c r="Q13" s="1">
        <f>ROUNDUP((Q17-Q12)*0.6/4+Q12,0)</f>
        <v>4127</v>
      </c>
      <c r="R13" s="1">
        <f t="shared" si="1"/>
        <v>1203</v>
      </c>
      <c r="S13" s="1">
        <f t="shared" si="2"/>
        <v>520</v>
      </c>
      <c r="T13" s="1">
        <f>ROUNDUP((T17-T12)*0.6/4+T12,0)</f>
        <v>63</v>
      </c>
      <c r="U13" s="1">
        <f t="shared" si="3"/>
        <v>19</v>
      </c>
      <c r="V13" s="1" t="s">
        <v>103</v>
      </c>
      <c r="W13" s="1">
        <f t="shared" si="8"/>
        <v>44890</v>
      </c>
      <c r="X13" s="1">
        <f t="shared" si="4"/>
        <v>3006</v>
      </c>
      <c r="Y13" s="1">
        <f t="shared" si="9"/>
        <v>1724</v>
      </c>
      <c r="Z13" s="1">
        <f t="shared" si="10"/>
        <v>687</v>
      </c>
      <c r="AA13" s="1">
        <f t="shared" si="5"/>
        <v>46</v>
      </c>
      <c r="AB13" s="1">
        <f t="shared" si="11"/>
        <v>27</v>
      </c>
      <c r="AC13" s="1" t="s">
        <v>103</v>
      </c>
      <c r="AD13" s="1">
        <f t="shared" si="12"/>
        <v>38069</v>
      </c>
      <c r="AE13" s="1">
        <f t="shared" si="6"/>
        <v>3326</v>
      </c>
      <c r="AF13" s="1">
        <f t="shared" si="13"/>
        <v>1523</v>
      </c>
      <c r="AG13" s="1">
        <f t="shared" si="14"/>
        <v>584</v>
      </c>
      <c r="AH13" s="1">
        <f t="shared" si="7"/>
        <v>51</v>
      </c>
      <c r="AI13" s="1">
        <f t="shared" si="15"/>
        <v>24</v>
      </c>
    </row>
    <row r="14" spans="1:35" x14ac:dyDescent="0.25">
      <c r="O14" s="1" t="s">
        <v>104</v>
      </c>
      <c r="P14" s="1">
        <f t="shared" si="0"/>
        <v>36963</v>
      </c>
      <c r="Q14" s="1">
        <f>ROUNDUP((Q17-Q12)*0.6/4+Q13,0)</f>
        <v>4479</v>
      </c>
      <c r="R14" s="1">
        <f t="shared" si="1"/>
        <v>1305</v>
      </c>
      <c r="S14" s="1">
        <f t="shared" si="2"/>
        <v>570</v>
      </c>
      <c r="T14" s="1">
        <f>ROUNDUP((T17-T12)*0.6/4+T13,0)</f>
        <v>69</v>
      </c>
      <c r="U14" s="1">
        <f t="shared" si="3"/>
        <v>21</v>
      </c>
      <c r="V14" s="1" t="s">
        <v>104</v>
      </c>
      <c r="W14" s="1">
        <f t="shared" si="8"/>
        <v>48713</v>
      </c>
      <c r="X14" s="1">
        <f t="shared" si="4"/>
        <v>3262</v>
      </c>
      <c r="Y14" s="1">
        <f t="shared" si="9"/>
        <v>1871</v>
      </c>
      <c r="Z14" s="1">
        <f t="shared" si="10"/>
        <v>762</v>
      </c>
      <c r="AA14" s="1">
        <f t="shared" si="5"/>
        <v>51</v>
      </c>
      <c r="AB14" s="1">
        <f t="shared" si="11"/>
        <v>30</v>
      </c>
      <c r="AC14" s="1" t="s">
        <v>104</v>
      </c>
      <c r="AD14" s="1">
        <f t="shared" si="12"/>
        <v>41320</v>
      </c>
      <c r="AE14" s="1">
        <f t="shared" si="6"/>
        <v>3610</v>
      </c>
      <c r="AF14" s="1">
        <f t="shared" si="13"/>
        <v>1653</v>
      </c>
      <c r="AG14" s="1">
        <f t="shared" si="14"/>
        <v>641</v>
      </c>
      <c r="AH14" s="1">
        <f t="shared" si="7"/>
        <v>56</v>
      </c>
      <c r="AI14" s="1">
        <f t="shared" si="15"/>
        <v>26</v>
      </c>
    </row>
    <row r="15" spans="1:35" x14ac:dyDescent="0.25">
      <c r="O15" s="1" t="s">
        <v>105</v>
      </c>
      <c r="P15" s="1">
        <f t="shared" si="0"/>
        <v>39868</v>
      </c>
      <c r="Q15" s="1">
        <f>ROUNDUP((Q17-Q12)*0.6/4+Q14,0)</f>
        <v>4831</v>
      </c>
      <c r="R15" s="1">
        <f t="shared" si="1"/>
        <v>1408</v>
      </c>
      <c r="S15" s="1">
        <f t="shared" si="2"/>
        <v>619</v>
      </c>
      <c r="T15" s="1">
        <f>ROUNDUP((T17-T12)*0.6/4+T14,0)</f>
        <v>75</v>
      </c>
      <c r="U15" s="1">
        <f t="shared" si="3"/>
        <v>22</v>
      </c>
      <c r="V15" s="1" t="s">
        <v>105</v>
      </c>
      <c r="W15" s="1">
        <f t="shared" si="8"/>
        <v>52536</v>
      </c>
      <c r="X15" s="1">
        <f t="shared" si="4"/>
        <v>3518</v>
      </c>
      <c r="Y15" s="1">
        <f t="shared" si="9"/>
        <v>2017</v>
      </c>
      <c r="Z15" s="1">
        <f t="shared" si="10"/>
        <v>822</v>
      </c>
      <c r="AA15" s="1">
        <f t="shared" si="5"/>
        <v>55</v>
      </c>
      <c r="AB15" s="1">
        <f t="shared" si="11"/>
        <v>32</v>
      </c>
      <c r="AC15" s="1" t="s">
        <v>105</v>
      </c>
      <c r="AD15" s="1">
        <f t="shared" si="12"/>
        <v>44559</v>
      </c>
      <c r="AE15" s="1">
        <f t="shared" si="6"/>
        <v>3893</v>
      </c>
      <c r="AF15" s="1">
        <f t="shared" si="13"/>
        <v>1783</v>
      </c>
      <c r="AG15" s="1">
        <f t="shared" si="14"/>
        <v>699</v>
      </c>
      <c r="AH15" s="1">
        <f t="shared" si="7"/>
        <v>61</v>
      </c>
      <c r="AI15" s="1">
        <f t="shared" si="15"/>
        <v>28</v>
      </c>
    </row>
    <row r="16" spans="1:35" x14ac:dyDescent="0.25">
      <c r="O16" s="1" t="s">
        <v>106</v>
      </c>
      <c r="P16" s="1">
        <f t="shared" si="0"/>
        <v>42773</v>
      </c>
      <c r="Q16" s="1">
        <f>ROUNDUP((Q17-Q12)*0.6/4+Q15,0)</f>
        <v>5183</v>
      </c>
      <c r="R16" s="1">
        <f t="shared" si="1"/>
        <v>1510</v>
      </c>
      <c r="S16" s="1">
        <f t="shared" si="2"/>
        <v>669</v>
      </c>
      <c r="T16" s="1">
        <f>ROUNDUP((T17-T12)*0.6/4+T15,0)</f>
        <v>81</v>
      </c>
      <c r="U16" s="1">
        <f t="shared" si="3"/>
        <v>24</v>
      </c>
      <c r="V16" s="1" t="s">
        <v>106</v>
      </c>
      <c r="W16" s="1">
        <f t="shared" si="8"/>
        <v>56374</v>
      </c>
      <c r="X16" s="1">
        <f t="shared" si="4"/>
        <v>3775</v>
      </c>
      <c r="Y16" s="1">
        <f t="shared" si="9"/>
        <v>2165</v>
      </c>
      <c r="Z16" s="1">
        <f t="shared" si="10"/>
        <v>882</v>
      </c>
      <c r="AA16" s="1">
        <f t="shared" si="5"/>
        <v>59</v>
      </c>
      <c r="AB16" s="1">
        <f t="shared" si="11"/>
        <v>34</v>
      </c>
      <c r="AC16" s="1" t="s">
        <v>106</v>
      </c>
      <c r="AD16" s="1">
        <f t="shared" si="12"/>
        <v>47810</v>
      </c>
      <c r="AE16" s="1">
        <f t="shared" si="6"/>
        <v>4177</v>
      </c>
      <c r="AF16" s="1">
        <f t="shared" si="13"/>
        <v>1913</v>
      </c>
      <c r="AG16" s="1">
        <f t="shared" si="14"/>
        <v>756</v>
      </c>
      <c r="AH16" s="1">
        <f t="shared" si="7"/>
        <v>66</v>
      </c>
      <c r="AI16" s="1">
        <f t="shared" si="15"/>
        <v>31</v>
      </c>
    </row>
    <row r="17" spans="2:35" x14ac:dyDescent="0.25">
      <c r="O17" s="1" t="s">
        <v>43</v>
      </c>
      <c r="P17" s="6">
        <f t="shared" si="0"/>
        <v>50472</v>
      </c>
      <c r="Q17" s="7">
        <f>ROUNDUP(Q12*$C$25,0)</f>
        <v>6116</v>
      </c>
      <c r="R17" s="8">
        <f t="shared" si="1"/>
        <v>1782</v>
      </c>
      <c r="S17" s="6">
        <f t="shared" si="2"/>
        <v>768</v>
      </c>
      <c r="T17" s="7">
        <f>ROUNDUP(T12*$C$25,0)</f>
        <v>93</v>
      </c>
      <c r="U17" s="8">
        <f t="shared" si="3"/>
        <v>28</v>
      </c>
      <c r="V17" s="1" t="s">
        <v>43</v>
      </c>
      <c r="W17" s="6">
        <f t="shared" si="8"/>
        <v>66514</v>
      </c>
      <c r="X17" s="7">
        <f t="shared" si="4"/>
        <v>4454</v>
      </c>
      <c r="Y17" s="8">
        <f t="shared" si="9"/>
        <v>2554</v>
      </c>
      <c r="Z17" s="6">
        <f t="shared" si="10"/>
        <v>1016</v>
      </c>
      <c r="AA17" s="7">
        <f t="shared" si="5"/>
        <v>68</v>
      </c>
      <c r="AB17" s="8">
        <f t="shared" si="11"/>
        <v>39</v>
      </c>
      <c r="AC17" s="1" t="s">
        <v>43</v>
      </c>
      <c r="AD17" s="6">
        <f t="shared" si="12"/>
        <v>56417</v>
      </c>
      <c r="AE17" s="7">
        <f t="shared" si="6"/>
        <v>4929</v>
      </c>
      <c r="AF17" s="8">
        <f t="shared" si="13"/>
        <v>2257</v>
      </c>
      <c r="AG17" s="6">
        <f t="shared" si="14"/>
        <v>859</v>
      </c>
      <c r="AH17" s="7">
        <f t="shared" si="7"/>
        <v>75</v>
      </c>
      <c r="AI17" s="8">
        <f t="shared" si="15"/>
        <v>35</v>
      </c>
    </row>
    <row r="18" spans="2:35" x14ac:dyDescent="0.25">
      <c r="O18" s="1" t="s">
        <v>181</v>
      </c>
      <c r="P18" s="1">
        <f t="shared" si="0"/>
        <v>52643</v>
      </c>
      <c r="Q18" s="1">
        <f>ROUNDUP((Q22-Q17)*0.6/4+Q17,0)</f>
        <v>6379</v>
      </c>
      <c r="R18" s="1">
        <f t="shared" si="1"/>
        <v>1858</v>
      </c>
      <c r="S18" s="1">
        <f t="shared" si="2"/>
        <v>809</v>
      </c>
      <c r="T18" s="1">
        <f>ROUNDUP((T22-T17)*0.6/4+T17,0)</f>
        <v>98</v>
      </c>
      <c r="U18" s="1">
        <f t="shared" si="3"/>
        <v>29</v>
      </c>
      <c r="V18" s="1" t="s">
        <v>181</v>
      </c>
      <c r="W18" s="1">
        <f t="shared" si="8"/>
        <v>69366</v>
      </c>
      <c r="X18" s="1">
        <f t="shared" si="4"/>
        <v>4645</v>
      </c>
      <c r="Y18" s="1">
        <f t="shared" si="9"/>
        <v>2664</v>
      </c>
      <c r="Z18" s="1">
        <f t="shared" si="10"/>
        <v>1076</v>
      </c>
      <c r="AA18" s="1">
        <f t="shared" si="5"/>
        <v>72</v>
      </c>
      <c r="AB18" s="1">
        <f t="shared" si="11"/>
        <v>42</v>
      </c>
      <c r="AC18" s="1" t="s">
        <v>181</v>
      </c>
      <c r="AD18" s="1">
        <f t="shared" si="12"/>
        <v>58843</v>
      </c>
      <c r="AE18" s="1">
        <f t="shared" si="6"/>
        <v>5141</v>
      </c>
      <c r="AF18" s="1">
        <f t="shared" si="13"/>
        <v>2354</v>
      </c>
      <c r="AG18" s="1">
        <f t="shared" si="14"/>
        <v>905</v>
      </c>
      <c r="AH18" s="1">
        <f t="shared" si="7"/>
        <v>79</v>
      </c>
      <c r="AI18" s="1">
        <f t="shared" si="15"/>
        <v>37</v>
      </c>
    </row>
    <row r="19" spans="2:35" x14ac:dyDescent="0.25">
      <c r="O19" s="1" t="s">
        <v>182</v>
      </c>
      <c r="P19" s="1">
        <f t="shared" si="0"/>
        <v>54813</v>
      </c>
      <c r="Q19" s="1">
        <f>ROUNDUP((Q22-Q17)*0.6/4+Q18,0)</f>
        <v>6642</v>
      </c>
      <c r="R19" s="1">
        <f t="shared" si="1"/>
        <v>1935</v>
      </c>
      <c r="S19" s="1">
        <f t="shared" si="2"/>
        <v>850</v>
      </c>
      <c r="T19" s="1">
        <f>ROUNDUP((T22-T17)*0.6/4+T18,0)</f>
        <v>103</v>
      </c>
      <c r="U19" s="1">
        <f t="shared" si="3"/>
        <v>30</v>
      </c>
      <c r="V19" s="1" t="s">
        <v>182</v>
      </c>
      <c r="W19" s="1">
        <f t="shared" si="8"/>
        <v>72233</v>
      </c>
      <c r="X19" s="1">
        <f t="shared" si="4"/>
        <v>4837</v>
      </c>
      <c r="Y19" s="1">
        <f t="shared" si="9"/>
        <v>2774</v>
      </c>
      <c r="Z19" s="1">
        <f t="shared" si="10"/>
        <v>1120</v>
      </c>
      <c r="AA19" s="1">
        <f t="shared" si="5"/>
        <v>75</v>
      </c>
      <c r="AB19" s="1">
        <f t="shared" si="11"/>
        <v>43</v>
      </c>
      <c r="AC19" s="1" t="s">
        <v>182</v>
      </c>
      <c r="AD19" s="1">
        <f t="shared" si="12"/>
        <v>61270</v>
      </c>
      <c r="AE19" s="1">
        <f t="shared" si="6"/>
        <v>5353</v>
      </c>
      <c r="AF19" s="1">
        <f t="shared" si="13"/>
        <v>2451</v>
      </c>
      <c r="AG19" s="1">
        <f t="shared" si="14"/>
        <v>950</v>
      </c>
      <c r="AH19" s="1">
        <f t="shared" si="7"/>
        <v>83</v>
      </c>
      <c r="AI19" s="1">
        <f t="shared" si="15"/>
        <v>38</v>
      </c>
    </row>
    <row r="20" spans="2:35" x14ac:dyDescent="0.25">
      <c r="O20" s="1" t="s">
        <v>183</v>
      </c>
      <c r="P20" s="1">
        <f t="shared" si="0"/>
        <v>56984</v>
      </c>
      <c r="Q20" s="1">
        <f>ROUNDUP((Q22-Q17)*0.6/4+Q19,0)</f>
        <v>6905</v>
      </c>
      <c r="R20" s="1">
        <f t="shared" si="1"/>
        <v>2012</v>
      </c>
      <c r="S20" s="1">
        <f t="shared" si="2"/>
        <v>892</v>
      </c>
      <c r="T20" s="1">
        <f>ROUNDUP((T22-T17)*0.6/4+T19,0)</f>
        <v>108</v>
      </c>
      <c r="U20" s="1">
        <f t="shared" si="3"/>
        <v>32</v>
      </c>
      <c r="V20" s="1" t="s">
        <v>183</v>
      </c>
      <c r="W20" s="1">
        <f t="shared" si="8"/>
        <v>75085</v>
      </c>
      <c r="X20" s="1">
        <f t="shared" si="4"/>
        <v>5028</v>
      </c>
      <c r="Y20" s="1">
        <f t="shared" si="9"/>
        <v>2883</v>
      </c>
      <c r="Z20" s="1">
        <f t="shared" si="10"/>
        <v>1180</v>
      </c>
      <c r="AA20" s="1">
        <f t="shared" si="5"/>
        <v>79</v>
      </c>
      <c r="AB20" s="1">
        <f t="shared" si="11"/>
        <v>46</v>
      </c>
      <c r="AC20" s="1" t="s">
        <v>183</v>
      </c>
      <c r="AD20" s="1">
        <f t="shared" si="12"/>
        <v>63696</v>
      </c>
      <c r="AE20" s="1">
        <f t="shared" si="6"/>
        <v>5565</v>
      </c>
      <c r="AF20" s="1">
        <f t="shared" si="13"/>
        <v>2548</v>
      </c>
      <c r="AG20" s="1">
        <f t="shared" si="14"/>
        <v>1008</v>
      </c>
      <c r="AH20" s="1">
        <f t="shared" si="7"/>
        <v>88</v>
      </c>
      <c r="AI20" s="1">
        <f t="shared" si="15"/>
        <v>41</v>
      </c>
    </row>
    <row r="21" spans="2:35" x14ac:dyDescent="0.25">
      <c r="O21" s="1" t="s">
        <v>184</v>
      </c>
      <c r="P21" s="1">
        <f t="shared" si="0"/>
        <v>59154</v>
      </c>
      <c r="Q21" s="1">
        <f>ROUNDUP((Q22-Q17)*0.6/4+Q20,0)</f>
        <v>7168</v>
      </c>
      <c r="R21" s="1">
        <f t="shared" si="1"/>
        <v>2088</v>
      </c>
      <c r="S21" s="1">
        <f t="shared" si="2"/>
        <v>933</v>
      </c>
      <c r="T21" s="1">
        <f>ROUNDUP((T22-T17)*0.6/4+T20,0)</f>
        <v>113</v>
      </c>
      <c r="U21" s="1">
        <f t="shared" si="3"/>
        <v>33</v>
      </c>
      <c r="V21" s="1" t="s">
        <v>184</v>
      </c>
      <c r="W21" s="1">
        <f t="shared" si="8"/>
        <v>77952</v>
      </c>
      <c r="X21" s="1">
        <f t="shared" si="4"/>
        <v>5220</v>
      </c>
      <c r="Y21" s="1">
        <f t="shared" si="9"/>
        <v>2993</v>
      </c>
      <c r="Z21" s="1">
        <f t="shared" si="10"/>
        <v>1240</v>
      </c>
      <c r="AA21" s="1">
        <f t="shared" si="5"/>
        <v>83</v>
      </c>
      <c r="AB21" s="1">
        <f t="shared" si="11"/>
        <v>48</v>
      </c>
      <c r="AC21" s="1" t="s">
        <v>184</v>
      </c>
      <c r="AD21" s="1">
        <f t="shared" si="12"/>
        <v>66123</v>
      </c>
      <c r="AE21" s="1">
        <f t="shared" si="6"/>
        <v>5777</v>
      </c>
      <c r="AF21" s="1">
        <f t="shared" si="13"/>
        <v>2645</v>
      </c>
      <c r="AG21" s="1">
        <f t="shared" si="14"/>
        <v>1054</v>
      </c>
      <c r="AH21" s="1">
        <f t="shared" si="7"/>
        <v>92</v>
      </c>
      <c r="AI21" s="1">
        <f t="shared" si="15"/>
        <v>43</v>
      </c>
    </row>
    <row r="22" spans="2:35" x14ac:dyDescent="0.25">
      <c r="B22" t="s">
        <v>331</v>
      </c>
      <c r="C22">
        <v>1</v>
      </c>
      <c r="O22" s="1" t="s">
        <v>185</v>
      </c>
      <c r="P22" s="6">
        <f t="shared" si="0"/>
        <v>64931</v>
      </c>
      <c r="Q22" s="7">
        <f>ROUNDUP(Q17*$C$26,0)</f>
        <v>7868</v>
      </c>
      <c r="R22" s="8">
        <f t="shared" si="1"/>
        <v>2292</v>
      </c>
      <c r="S22" s="6">
        <f t="shared" si="2"/>
        <v>991</v>
      </c>
      <c r="T22" s="7">
        <f>ROUNDUP(T17*$C$26,0)</f>
        <v>120</v>
      </c>
      <c r="U22" s="8">
        <f t="shared" si="3"/>
        <v>35</v>
      </c>
      <c r="V22" s="1" t="s">
        <v>185</v>
      </c>
      <c r="W22" s="6">
        <f t="shared" si="8"/>
        <v>85568</v>
      </c>
      <c r="X22" s="7">
        <f t="shared" si="4"/>
        <v>5730</v>
      </c>
      <c r="Y22" s="8">
        <f t="shared" si="9"/>
        <v>3286</v>
      </c>
      <c r="Z22" s="6">
        <f t="shared" si="10"/>
        <v>1315</v>
      </c>
      <c r="AA22" s="7">
        <f t="shared" si="5"/>
        <v>88</v>
      </c>
      <c r="AB22" s="8">
        <f t="shared" si="11"/>
        <v>51</v>
      </c>
      <c r="AC22" s="1" t="s">
        <v>185</v>
      </c>
      <c r="AD22" s="6">
        <f t="shared" si="12"/>
        <v>72578</v>
      </c>
      <c r="AE22" s="7">
        <f t="shared" si="6"/>
        <v>6341</v>
      </c>
      <c r="AF22" s="8">
        <f t="shared" si="13"/>
        <v>2904</v>
      </c>
      <c r="AG22" s="6">
        <f t="shared" si="14"/>
        <v>1111</v>
      </c>
      <c r="AH22" s="7">
        <f t="shared" si="7"/>
        <v>97</v>
      </c>
      <c r="AI22" s="8">
        <f t="shared" si="15"/>
        <v>45</v>
      </c>
    </row>
    <row r="23" spans="2:35" x14ac:dyDescent="0.25">
      <c r="B23" t="s">
        <v>332</v>
      </c>
      <c r="C23">
        <v>1.5</v>
      </c>
      <c r="D23" t="s">
        <v>396</v>
      </c>
      <c r="E23">
        <f>Q42</f>
        <v>2386</v>
      </c>
      <c r="F23">
        <f>Q6</f>
        <v>2386</v>
      </c>
      <c r="G23" t="s">
        <v>397</v>
      </c>
      <c r="I23" t="s">
        <v>29</v>
      </c>
      <c r="J23" s="10"/>
      <c r="M23" s="10"/>
      <c r="O23" s="1" t="s">
        <v>186</v>
      </c>
      <c r="P23" s="1">
        <f t="shared" si="0"/>
        <v>68355</v>
      </c>
      <c r="Q23" s="1">
        <f>ROUNDUP((Q27-Q22)*0.6/4+Q22,0)</f>
        <v>8283</v>
      </c>
      <c r="R23" s="1">
        <f t="shared" si="1"/>
        <v>2413</v>
      </c>
      <c r="S23" s="1">
        <f t="shared" si="2"/>
        <v>1049</v>
      </c>
      <c r="T23" s="1">
        <f>ROUNDUP((T27-T22)*0.6/4+T22,0)</f>
        <v>127</v>
      </c>
      <c r="U23" s="1">
        <f t="shared" si="3"/>
        <v>37</v>
      </c>
      <c r="V23" s="1" t="s">
        <v>186</v>
      </c>
      <c r="W23" s="1">
        <f t="shared" si="8"/>
        <v>90078</v>
      </c>
      <c r="X23" s="1">
        <f t="shared" si="4"/>
        <v>6032</v>
      </c>
      <c r="Y23" s="1">
        <f t="shared" si="9"/>
        <v>3459</v>
      </c>
      <c r="Z23" s="1">
        <f t="shared" si="10"/>
        <v>1389</v>
      </c>
      <c r="AA23" s="1">
        <f t="shared" si="5"/>
        <v>93</v>
      </c>
      <c r="AB23" s="1">
        <f t="shared" si="11"/>
        <v>54</v>
      </c>
      <c r="AC23" s="1" t="s">
        <v>186</v>
      </c>
      <c r="AD23" s="1">
        <f t="shared" si="12"/>
        <v>76401</v>
      </c>
      <c r="AE23" s="1">
        <f t="shared" si="6"/>
        <v>6675</v>
      </c>
      <c r="AF23" s="1">
        <f t="shared" si="13"/>
        <v>3057</v>
      </c>
      <c r="AG23" s="1">
        <f t="shared" si="14"/>
        <v>1179</v>
      </c>
      <c r="AH23" s="1">
        <f t="shared" si="7"/>
        <v>103</v>
      </c>
      <c r="AI23" s="1">
        <f t="shared" si="15"/>
        <v>48</v>
      </c>
    </row>
    <row r="24" spans="2:35" x14ac:dyDescent="0.25">
      <c r="B24" t="s">
        <v>42</v>
      </c>
      <c r="C24">
        <v>1.3720000000000001</v>
      </c>
      <c r="D24" t="s">
        <v>402</v>
      </c>
      <c r="E24">
        <f>Q45</f>
        <v>3367</v>
      </c>
      <c r="F24">
        <f>Q11</f>
        <v>3367</v>
      </c>
      <c r="G24" t="s">
        <v>398</v>
      </c>
      <c r="H24" s="1" t="s">
        <v>40</v>
      </c>
      <c r="I24" s="6">
        <f t="shared" ref="I24:I87" si="16">ROUNDUP(J24*$D$2/$B$2,0)</f>
        <v>21416</v>
      </c>
      <c r="J24" s="7">
        <v>2595</v>
      </c>
      <c r="K24" s="8">
        <f t="shared" ref="K24:K87" si="17">ROUNDUP(J24*$C$2/$B$2,0)</f>
        <v>756</v>
      </c>
      <c r="L24" s="6">
        <f t="shared" ref="L24:L87" si="18">ROUNDUP(M24*$D$2/$B$2,0)</f>
        <v>174</v>
      </c>
      <c r="M24" s="7">
        <v>21</v>
      </c>
      <c r="N24" s="8">
        <f t="shared" ref="N24:N87" si="19">ROUNDUP(M24*$C$2/$B$2,0)</f>
        <v>7</v>
      </c>
      <c r="O24" s="1" t="s">
        <v>187</v>
      </c>
      <c r="P24" s="1">
        <f t="shared" si="0"/>
        <v>71780</v>
      </c>
      <c r="Q24" s="1">
        <f>ROUNDUP((Q27-Q22)*0.6/4+Q23,0)</f>
        <v>8698</v>
      </c>
      <c r="R24" s="1">
        <f t="shared" si="1"/>
        <v>2534</v>
      </c>
      <c r="S24" s="1">
        <f t="shared" si="2"/>
        <v>1106</v>
      </c>
      <c r="T24" s="1">
        <f>ROUNDUP((T27-T22)*0.6/4+T23,0)</f>
        <v>134</v>
      </c>
      <c r="U24" s="1">
        <f t="shared" si="3"/>
        <v>40</v>
      </c>
      <c r="V24" s="1" t="s">
        <v>187</v>
      </c>
      <c r="W24" s="1">
        <f t="shared" si="8"/>
        <v>94588</v>
      </c>
      <c r="X24" s="1">
        <f t="shared" si="4"/>
        <v>6334</v>
      </c>
      <c r="Y24" s="1">
        <f t="shared" si="9"/>
        <v>3632</v>
      </c>
      <c r="Z24" s="1">
        <f t="shared" si="10"/>
        <v>1464</v>
      </c>
      <c r="AA24" s="1">
        <f t="shared" si="5"/>
        <v>98</v>
      </c>
      <c r="AB24" s="1">
        <f t="shared" si="11"/>
        <v>57</v>
      </c>
      <c r="AC24" s="1" t="s">
        <v>187</v>
      </c>
      <c r="AD24" s="1">
        <f t="shared" si="12"/>
        <v>80235</v>
      </c>
      <c r="AE24" s="1">
        <f t="shared" si="6"/>
        <v>7010</v>
      </c>
      <c r="AF24" s="1">
        <f t="shared" si="13"/>
        <v>3210</v>
      </c>
      <c r="AG24" s="1">
        <f t="shared" si="14"/>
        <v>1237</v>
      </c>
      <c r="AH24" s="1">
        <f t="shared" si="7"/>
        <v>108</v>
      </c>
      <c r="AI24" s="1">
        <f t="shared" si="15"/>
        <v>50</v>
      </c>
    </row>
    <row r="25" spans="2:35" x14ac:dyDescent="0.25">
      <c r="B25" t="s">
        <v>43</v>
      </c>
      <c r="C25">
        <v>1.62</v>
      </c>
      <c r="D25" t="s">
        <v>403</v>
      </c>
      <c r="E25">
        <f>Q50</f>
        <v>5083</v>
      </c>
      <c r="F25">
        <f>Q16</f>
        <v>5183</v>
      </c>
      <c r="G25" t="s">
        <v>399</v>
      </c>
      <c r="H25" s="1" t="s">
        <v>97</v>
      </c>
      <c r="I25" s="1">
        <f t="shared" si="16"/>
        <v>23025</v>
      </c>
      <c r="J25" s="1">
        <f>ROUNDUP((J29-J24)*0.6/4+J24,0)</f>
        <v>2790</v>
      </c>
      <c r="K25" s="1">
        <f t="shared" si="17"/>
        <v>813</v>
      </c>
      <c r="L25" s="1">
        <f t="shared" si="18"/>
        <v>190</v>
      </c>
      <c r="M25" s="1">
        <f>ROUNDUP((M29-M24)*0.6/4+M24,0)</f>
        <v>23</v>
      </c>
      <c r="N25" s="1">
        <f t="shared" si="19"/>
        <v>7</v>
      </c>
      <c r="O25" s="1" t="s">
        <v>188</v>
      </c>
      <c r="P25" s="1">
        <f t="shared" si="0"/>
        <v>75205</v>
      </c>
      <c r="Q25" s="1">
        <f>ROUNDUP((Q27-Q22)*0.6/4+Q24,0)</f>
        <v>9113</v>
      </c>
      <c r="R25" s="1">
        <f t="shared" si="1"/>
        <v>2655</v>
      </c>
      <c r="S25" s="1">
        <f t="shared" si="2"/>
        <v>1164</v>
      </c>
      <c r="T25" s="1">
        <f>ROUNDUP((T27-T22)*0.6/4+T24,0)</f>
        <v>141</v>
      </c>
      <c r="U25" s="1">
        <f t="shared" si="3"/>
        <v>42</v>
      </c>
      <c r="V25" s="1" t="s">
        <v>188</v>
      </c>
      <c r="W25" s="1">
        <f t="shared" si="8"/>
        <v>99098</v>
      </c>
      <c r="X25" s="1">
        <f t="shared" si="4"/>
        <v>6636</v>
      </c>
      <c r="Y25" s="1">
        <f t="shared" si="9"/>
        <v>3805</v>
      </c>
      <c r="Z25" s="1">
        <f t="shared" si="10"/>
        <v>1539</v>
      </c>
      <c r="AA25" s="1">
        <f t="shared" si="5"/>
        <v>103</v>
      </c>
      <c r="AB25" s="1">
        <f t="shared" si="11"/>
        <v>60</v>
      </c>
      <c r="AC25" s="1" t="s">
        <v>188</v>
      </c>
      <c r="AD25" s="1">
        <f t="shared" si="12"/>
        <v>84058</v>
      </c>
      <c r="AE25" s="1">
        <f t="shared" si="6"/>
        <v>7344</v>
      </c>
      <c r="AF25" s="1">
        <f t="shared" si="13"/>
        <v>3363</v>
      </c>
      <c r="AG25" s="1">
        <f t="shared" si="14"/>
        <v>1305</v>
      </c>
      <c r="AH25" s="1">
        <f t="shared" si="7"/>
        <v>114</v>
      </c>
      <c r="AI25" s="1">
        <f t="shared" si="15"/>
        <v>53</v>
      </c>
    </row>
    <row r="26" spans="2:35" x14ac:dyDescent="0.25">
      <c r="B26" t="s">
        <v>348</v>
      </c>
      <c r="C26">
        <v>1.2863</v>
      </c>
      <c r="D26" t="s">
        <v>404</v>
      </c>
      <c r="E26">
        <f>Q55</f>
        <v>6913</v>
      </c>
      <c r="F26">
        <f>Q21</f>
        <v>7168</v>
      </c>
      <c r="G26" t="s">
        <v>400</v>
      </c>
      <c r="H26" s="1" t="s">
        <v>98</v>
      </c>
      <c r="I26" s="1">
        <f t="shared" si="16"/>
        <v>24634</v>
      </c>
      <c r="J26" s="1">
        <f>ROUNDUP((J29-J24)*0.6/4+J25,0)</f>
        <v>2985</v>
      </c>
      <c r="K26" s="1">
        <f t="shared" si="17"/>
        <v>870</v>
      </c>
      <c r="L26" s="1">
        <f t="shared" si="18"/>
        <v>207</v>
      </c>
      <c r="M26" s="1">
        <f>ROUNDUP((M29-M24)*0.6/4+M25,0)</f>
        <v>25</v>
      </c>
      <c r="N26" s="1">
        <f t="shared" si="19"/>
        <v>8</v>
      </c>
      <c r="O26" s="1" t="s">
        <v>189</v>
      </c>
      <c r="P26" s="1">
        <f t="shared" si="0"/>
        <v>78630</v>
      </c>
      <c r="Q26" s="1">
        <f>ROUNDUP((Q27-Q22)*0.6/4+Q25,0)</f>
        <v>9528</v>
      </c>
      <c r="R26" s="1">
        <f t="shared" si="1"/>
        <v>2776</v>
      </c>
      <c r="S26" s="1">
        <f t="shared" si="2"/>
        <v>1222</v>
      </c>
      <c r="T26" s="1">
        <f>ROUNDUP((T27-T22)*0.6/4+T25,0)</f>
        <v>148</v>
      </c>
      <c r="U26" s="1">
        <f t="shared" si="3"/>
        <v>44</v>
      </c>
      <c r="V26" s="1" t="s">
        <v>189</v>
      </c>
      <c r="W26" s="1">
        <f t="shared" si="8"/>
        <v>103608</v>
      </c>
      <c r="X26" s="1">
        <f t="shared" si="4"/>
        <v>6938</v>
      </c>
      <c r="Y26" s="1">
        <f t="shared" si="9"/>
        <v>3978</v>
      </c>
      <c r="Z26" s="1">
        <f t="shared" si="10"/>
        <v>1613</v>
      </c>
      <c r="AA26" s="1">
        <f t="shared" si="5"/>
        <v>108</v>
      </c>
      <c r="AB26" s="1">
        <f t="shared" si="11"/>
        <v>62</v>
      </c>
      <c r="AC26" s="1" t="s">
        <v>189</v>
      </c>
      <c r="AD26" s="1">
        <f t="shared" si="12"/>
        <v>87881</v>
      </c>
      <c r="AE26" s="1">
        <f t="shared" si="6"/>
        <v>7678</v>
      </c>
      <c r="AF26" s="1">
        <f t="shared" si="13"/>
        <v>3516</v>
      </c>
      <c r="AG26" s="1">
        <f t="shared" si="14"/>
        <v>1374</v>
      </c>
      <c r="AH26" s="1">
        <f t="shared" si="7"/>
        <v>120</v>
      </c>
      <c r="AI26" s="1">
        <f t="shared" si="15"/>
        <v>55</v>
      </c>
    </row>
    <row r="27" spans="2:35" x14ac:dyDescent="0.25">
      <c r="B27" t="s">
        <v>349</v>
      </c>
      <c r="C27">
        <v>1.3508999999999998</v>
      </c>
      <c r="D27" t="s">
        <v>405</v>
      </c>
      <c r="E27">
        <f>Q60</f>
        <v>9195</v>
      </c>
      <c r="F27">
        <f>Q26</f>
        <v>9528</v>
      </c>
      <c r="G27" t="s">
        <v>401</v>
      </c>
      <c r="H27" s="1" t="s">
        <v>150</v>
      </c>
      <c r="I27" s="1">
        <f t="shared" si="16"/>
        <v>26243</v>
      </c>
      <c r="J27" s="1">
        <f>ROUNDUP((J29-J24)*0.6/4+J26,0)</f>
        <v>3180</v>
      </c>
      <c r="K27" s="1">
        <f t="shared" si="17"/>
        <v>927</v>
      </c>
      <c r="L27" s="1">
        <f t="shared" si="18"/>
        <v>223</v>
      </c>
      <c r="M27" s="1">
        <f>ROUNDUP((M29-M24)*0.6/4+M26,0)</f>
        <v>27</v>
      </c>
      <c r="N27" s="1">
        <f t="shared" si="19"/>
        <v>8</v>
      </c>
      <c r="O27" s="1" t="s">
        <v>190</v>
      </c>
      <c r="P27" s="6">
        <f t="shared" si="0"/>
        <v>87716</v>
      </c>
      <c r="Q27" s="7">
        <f>ROUNDUP(Q22*$C$27,0)</f>
        <v>10629</v>
      </c>
      <c r="R27" s="8">
        <f t="shared" si="1"/>
        <v>3096</v>
      </c>
      <c r="S27" s="6">
        <f t="shared" si="2"/>
        <v>1346</v>
      </c>
      <c r="T27" s="7">
        <f>ROUNDUP(T22*$C$27,0)</f>
        <v>163</v>
      </c>
      <c r="U27" s="8">
        <f t="shared" si="3"/>
        <v>48</v>
      </c>
      <c r="V27" s="1" t="s">
        <v>190</v>
      </c>
      <c r="W27" s="6">
        <f t="shared" si="8"/>
        <v>115584</v>
      </c>
      <c r="X27" s="7">
        <f t="shared" si="4"/>
        <v>7740</v>
      </c>
      <c r="Y27" s="8">
        <f t="shared" si="9"/>
        <v>4438</v>
      </c>
      <c r="Z27" s="6">
        <f t="shared" si="10"/>
        <v>1778</v>
      </c>
      <c r="AA27" s="7">
        <f t="shared" si="5"/>
        <v>119</v>
      </c>
      <c r="AB27" s="8">
        <f t="shared" si="11"/>
        <v>69</v>
      </c>
      <c r="AC27" s="1" t="s">
        <v>190</v>
      </c>
      <c r="AD27" s="6">
        <f t="shared" si="12"/>
        <v>98045</v>
      </c>
      <c r="AE27" s="7">
        <f t="shared" si="6"/>
        <v>8566</v>
      </c>
      <c r="AF27" s="8">
        <f t="shared" si="13"/>
        <v>3922</v>
      </c>
      <c r="AG27" s="6">
        <f t="shared" si="14"/>
        <v>1511</v>
      </c>
      <c r="AH27" s="7">
        <f t="shared" si="7"/>
        <v>132</v>
      </c>
      <c r="AI27" s="8">
        <f t="shared" si="15"/>
        <v>61</v>
      </c>
    </row>
    <row r="28" spans="2:35" x14ac:dyDescent="0.25">
      <c r="B28" t="s">
        <v>389</v>
      </c>
      <c r="C28">
        <v>1.4249999999999998</v>
      </c>
      <c r="F28">
        <f>Q31</f>
        <v>13341</v>
      </c>
      <c r="H28" s="1" t="s">
        <v>151</v>
      </c>
      <c r="I28" s="1">
        <f t="shared" si="16"/>
        <v>27852</v>
      </c>
      <c r="J28" s="1">
        <f>ROUNDUP((J29-J24)*0.6/4+J27,0)</f>
        <v>3375</v>
      </c>
      <c r="K28" s="1">
        <f t="shared" si="17"/>
        <v>984</v>
      </c>
      <c r="L28" s="1">
        <f t="shared" si="18"/>
        <v>240</v>
      </c>
      <c r="M28" s="1">
        <f>ROUNDUP((M29-M24)*0.6/4+M27,0)</f>
        <v>29</v>
      </c>
      <c r="N28" s="1">
        <f t="shared" si="19"/>
        <v>9</v>
      </c>
      <c r="O28" s="1" t="s">
        <v>191</v>
      </c>
      <c r="P28" s="1">
        <f t="shared" si="0"/>
        <v>93311</v>
      </c>
      <c r="Q28" s="1">
        <f>ROUNDUP((Q32-Q27)*0.6/4+Q27,0)</f>
        <v>11307</v>
      </c>
      <c r="R28" s="1">
        <f t="shared" si="1"/>
        <v>3294</v>
      </c>
      <c r="S28" s="1">
        <f t="shared" si="2"/>
        <v>1436</v>
      </c>
      <c r="T28" s="1">
        <f>ROUNDUP((T32-T27)*0.6/4+T27,0)</f>
        <v>174</v>
      </c>
      <c r="U28" s="1">
        <f t="shared" si="3"/>
        <v>51</v>
      </c>
      <c r="V28" s="1" t="s">
        <v>191</v>
      </c>
      <c r="W28" s="1">
        <f t="shared" si="8"/>
        <v>122962</v>
      </c>
      <c r="X28" s="1">
        <f t="shared" si="4"/>
        <v>8234</v>
      </c>
      <c r="Y28" s="1">
        <f t="shared" si="9"/>
        <v>4721</v>
      </c>
      <c r="Z28" s="1">
        <f t="shared" si="10"/>
        <v>1897</v>
      </c>
      <c r="AA28" s="1">
        <f t="shared" si="5"/>
        <v>127</v>
      </c>
      <c r="AB28" s="1">
        <f t="shared" si="11"/>
        <v>73</v>
      </c>
      <c r="AC28" s="1" t="s">
        <v>191</v>
      </c>
      <c r="AD28" s="1">
        <f t="shared" si="12"/>
        <v>104294</v>
      </c>
      <c r="AE28" s="1">
        <f t="shared" si="6"/>
        <v>9112</v>
      </c>
      <c r="AF28" s="1">
        <f t="shared" si="13"/>
        <v>4172</v>
      </c>
      <c r="AG28" s="1">
        <f t="shared" si="14"/>
        <v>1614</v>
      </c>
      <c r="AH28" s="1">
        <f t="shared" si="7"/>
        <v>141</v>
      </c>
      <c r="AI28" s="1">
        <f t="shared" si="15"/>
        <v>65</v>
      </c>
    </row>
    <row r="29" spans="2:35" x14ac:dyDescent="0.25">
      <c r="B29" t="s">
        <v>333</v>
      </c>
      <c r="C29">
        <v>1</v>
      </c>
      <c r="H29" s="1" t="s">
        <v>41</v>
      </c>
      <c r="I29" s="6">
        <f t="shared" si="16"/>
        <v>32127</v>
      </c>
      <c r="J29" s="7">
        <f>ROUNDUP(J24*$C$23,0)</f>
        <v>3893</v>
      </c>
      <c r="K29" s="8">
        <f t="shared" si="17"/>
        <v>1134</v>
      </c>
      <c r="L29" s="6">
        <f t="shared" si="18"/>
        <v>265</v>
      </c>
      <c r="M29" s="7">
        <f>ROUNDUP(M24*$C$23,0)</f>
        <v>32</v>
      </c>
      <c r="N29" s="8">
        <f t="shared" si="19"/>
        <v>10</v>
      </c>
      <c r="O29" s="1" t="s">
        <v>192</v>
      </c>
      <c r="P29" s="1">
        <f t="shared" si="0"/>
        <v>98906</v>
      </c>
      <c r="Q29" s="1">
        <f>ROUNDUP((Q32-Q27)*0.6/4+Q28,0)</f>
        <v>11985</v>
      </c>
      <c r="R29" s="1">
        <f t="shared" si="1"/>
        <v>3491</v>
      </c>
      <c r="S29" s="1">
        <f t="shared" si="2"/>
        <v>1527</v>
      </c>
      <c r="T29" s="1">
        <f>ROUNDUP((T32-T27)*0.6/4+T28,0)</f>
        <v>185</v>
      </c>
      <c r="U29" s="1">
        <f t="shared" si="3"/>
        <v>54</v>
      </c>
      <c r="V29" s="1" t="s">
        <v>192</v>
      </c>
      <c r="W29" s="1">
        <f t="shared" si="8"/>
        <v>130324</v>
      </c>
      <c r="X29" s="1">
        <f t="shared" si="4"/>
        <v>8727</v>
      </c>
      <c r="Y29" s="1">
        <f t="shared" si="9"/>
        <v>5004</v>
      </c>
      <c r="Z29" s="1">
        <f t="shared" si="10"/>
        <v>2016</v>
      </c>
      <c r="AA29" s="1">
        <f t="shared" si="5"/>
        <v>135</v>
      </c>
      <c r="AB29" s="1">
        <f t="shared" si="11"/>
        <v>78</v>
      </c>
      <c r="AC29" s="1" t="s">
        <v>192</v>
      </c>
      <c r="AD29" s="1">
        <f t="shared" si="12"/>
        <v>110544</v>
      </c>
      <c r="AE29" s="1">
        <f t="shared" si="6"/>
        <v>9658</v>
      </c>
      <c r="AF29" s="1">
        <f t="shared" si="13"/>
        <v>4422</v>
      </c>
      <c r="AG29" s="1">
        <f t="shared" si="14"/>
        <v>1717</v>
      </c>
      <c r="AH29" s="1">
        <f t="shared" si="7"/>
        <v>150</v>
      </c>
      <c r="AI29" s="1">
        <f t="shared" si="15"/>
        <v>69</v>
      </c>
    </row>
    <row r="30" spans="2:35" x14ac:dyDescent="0.25">
      <c r="B30" t="s">
        <v>334</v>
      </c>
      <c r="C30">
        <v>1.9</v>
      </c>
      <c r="E30">
        <f>C26*0.95</f>
        <v>1.2219849999999999</v>
      </c>
      <c r="H30" s="1" t="s">
        <v>99</v>
      </c>
      <c r="I30" s="1">
        <f t="shared" si="16"/>
        <v>33926</v>
      </c>
      <c r="J30" s="1">
        <f>ROUNDUP((J34-J29)*0.6/4+J29,0)</f>
        <v>4111</v>
      </c>
      <c r="K30" s="1">
        <f t="shared" si="17"/>
        <v>1198</v>
      </c>
      <c r="L30" s="1">
        <f t="shared" si="18"/>
        <v>281</v>
      </c>
      <c r="M30" s="1">
        <f>ROUNDUP((M34-M29)*0.6/4+M29,0)</f>
        <v>34</v>
      </c>
      <c r="N30" s="1">
        <f t="shared" si="19"/>
        <v>10</v>
      </c>
      <c r="O30" s="1" t="s">
        <v>193</v>
      </c>
      <c r="P30" s="1">
        <f t="shared" si="0"/>
        <v>104501</v>
      </c>
      <c r="Q30" s="1">
        <f>ROUNDUP((Q32-Q27)*0.6/4+Q29,0)</f>
        <v>12663</v>
      </c>
      <c r="R30" s="1">
        <f t="shared" si="1"/>
        <v>3689</v>
      </c>
      <c r="S30" s="1">
        <f t="shared" si="2"/>
        <v>1618</v>
      </c>
      <c r="T30" s="1">
        <f>ROUNDUP((T32-T27)*0.6/4+T29,0)</f>
        <v>196</v>
      </c>
      <c r="U30" s="1">
        <f t="shared" si="3"/>
        <v>58</v>
      </c>
      <c r="V30" s="1" t="s">
        <v>193</v>
      </c>
      <c r="W30" s="1">
        <f t="shared" si="8"/>
        <v>137701</v>
      </c>
      <c r="X30" s="1">
        <f t="shared" si="4"/>
        <v>9221</v>
      </c>
      <c r="Y30" s="1">
        <f t="shared" si="9"/>
        <v>5287</v>
      </c>
      <c r="Z30" s="1">
        <f t="shared" si="10"/>
        <v>2136</v>
      </c>
      <c r="AA30" s="1">
        <f t="shared" si="5"/>
        <v>143</v>
      </c>
      <c r="AB30" s="1">
        <f t="shared" si="11"/>
        <v>82</v>
      </c>
      <c r="AC30" s="1" t="s">
        <v>193</v>
      </c>
      <c r="AD30" s="1">
        <f t="shared" si="12"/>
        <v>116805</v>
      </c>
      <c r="AE30" s="1">
        <f t="shared" si="6"/>
        <v>10205</v>
      </c>
      <c r="AF30" s="1">
        <f t="shared" si="13"/>
        <v>4673</v>
      </c>
      <c r="AG30" s="1">
        <f t="shared" si="14"/>
        <v>1809</v>
      </c>
      <c r="AH30" s="1">
        <f t="shared" si="7"/>
        <v>158</v>
      </c>
      <c r="AI30" s="1">
        <f t="shared" si="15"/>
        <v>73</v>
      </c>
    </row>
    <row r="31" spans="2:35" x14ac:dyDescent="0.25">
      <c r="B31" t="s">
        <v>335</v>
      </c>
      <c r="C31">
        <v>1.7</v>
      </c>
      <c r="E31">
        <f>C27*0.95</f>
        <v>1.2833549999999998</v>
      </c>
      <c r="H31" s="1" t="s">
        <v>100</v>
      </c>
      <c r="I31" s="1">
        <f t="shared" si="16"/>
        <v>35725</v>
      </c>
      <c r="J31" s="1">
        <f>ROUNDUP((J34-J29)*0.6/4+J30,0)</f>
        <v>4329</v>
      </c>
      <c r="K31" s="1">
        <f t="shared" si="17"/>
        <v>1261</v>
      </c>
      <c r="L31" s="1">
        <f t="shared" si="18"/>
        <v>298</v>
      </c>
      <c r="M31" s="1">
        <f>ROUNDUP((M34-M29)*0.6/4+M30,0)</f>
        <v>36</v>
      </c>
      <c r="N31" s="1">
        <f t="shared" si="19"/>
        <v>11</v>
      </c>
      <c r="O31" s="1" t="s">
        <v>194</v>
      </c>
      <c r="P31" s="1">
        <f t="shared" si="0"/>
        <v>110096</v>
      </c>
      <c r="Q31" s="1">
        <f>ROUNDUP((Q32-Q27)*0.6/4+Q30,0)</f>
        <v>13341</v>
      </c>
      <c r="R31" s="1">
        <f t="shared" si="1"/>
        <v>3886</v>
      </c>
      <c r="S31" s="1">
        <f t="shared" si="2"/>
        <v>1709</v>
      </c>
      <c r="T31" s="1">
        <f>ROUNDUP((T32-T27)*0.6/4+T30,0)</f>
        <v>207</v>
      </c>
      <c r="U31" s="1">
        <f t="shared" si="3"/>
        <v>61</v>
      </c>
      <c r="V31" s="1" t="s">
        <v>194</v>
      </c>
      <c r="W31" s="1">
        <f t="shared" si="8"/>
        <v>145078</v>
      </c>
      <c r="X31" s="1">
        <f t="shared" si="4"/>
        <v>9715</v>
      </c>
      <c r="Y31" s="1">
        <f t="shared" si="9"/>
        <v>5570</v>
      </c>
      <c r="Z31" s="1">
        <f t="shared" si="10"/>
        <v>2255</v>
      </c>
      <c r="AA31" s="1">
        <f t="shared" si="5"/>
        <v>151</v>
      </c>
      <c r="AB31" s="1">
        <f t="shared" si="11"/>
        <v>87</v>
      </c>
      <c r="AC31" s="1" t="s">
        <v>194</v>
      </c>
      <c r="AD31" s="1">
        <f t="shared" si="12"/>
        <v>123054</v>
      </c>
      <c r="AE31" s="1">
        <f t="shared" si="6"/>
        <v>10751</v>
      </c>
      <c r="AF31" s="1">
        <f t="shared" si="13"/>
        <v>4923</v>
      </c>
      <c r="AG31" s="1">
        <f t="shared" si="14"/>
        <v>1912</v>
      </c>
      <c r="AH31" s="1">
        <f t="shared" si="7"/>
        <v>167</v>
      </c>
      <c r="AI31" s="1">
        <f t="shared" si="15"/>
        <v>77</v>
      </c>
    </row>
    <row r="32" spans="2:35" x14ac:dyDescent="0.25">
      <c r="B32" t="s">
        <v>336</v>
      </c>
      <c r="C32">
        <v>1.6</v>
      </c>
      <c r="E32">
        <f>C28*0.95</f>
        <v>1.3537499999999998</v>
      </c>
      <c r="H32" s="1" t="s">
        <v>101</v>
      </c>
      <c r="I32" s="1">
        <f t="shared" si="16"/>
        <v>37524</v>
      </c>
      <c r="J32" s="1">
        <f>ROUNDUP((J34-J29)*0.6/4+J31,0)</f>
        <v>4547</v>
      </c>
      <c r="K32" s="1">
        <f t="shared" si="17"/>
        <v>1325</v>
      </c>
      <c r="L32" s="1">
        <f t="shared" si="18"/>
        <v>314</v>
      </c>
      <c r="M32" s="1">
        <f>ROUNDUP((M34-M29)*0.6/4+M31,0)</f>
        <v>38</v>
      </c>
      <c r="N32" s="1">
        <f t="shared" si="19"/>
        <v>12</v>
      </c>
      <c r="O32" s="1" t="s">
        <v>195</v>
      </c>
      <c r="P32" s="6">
        <f t="shared" si="0"/>
        <v>125000</v>
      </c>
      <c r="Q32" s="7">
        <f>ROUNDUP(Q27*$C$28,0)</f>
        <v>15147</v>
      </c>
      <c r="R32" s="8">
        <f t="shared" si="1"/>
        <v>4412</v>
      </c>
      <c r="S32" s="6">
        <f t="shared" si="2"/>
        <v>1923</v>
      </c>
      <c r="T32" s="7">
        <f>ROUNDUP(T27*$C$28,0)</f>
        <v>233</v>
      </c>
      <c r="U32" s="8">
        <f t="shared" si="3"/>
        <v>68</v>
      </c>
      <c r="V32" s="1" t="s">
        <v>195</v>
      </c>
      <c r="W32" s="6">
        <f t="shared" si="8"/>
        <v>164715</v>
      </c>
      <c r="X32" s="7">
        <f t="shared" si="4"/>
        <v>11030</v>
      </c>
      <c r="Y32" s="8">
        <f t="shared" si="9"/>
        <v>6324</v>
      </c>
      <c r="Z32" s="6">
        <f t="shared" si="10"/>
        <v>2539</v>
      </c>
      <c r="AA32" s="7">
        <f t="shared" si="5"/>
        <v>170</v>
      </c>
      <c r="AB32" s="8">
        <f t="shared" si="11"/>
        <v>98</v>
      </c>
      <c r="AC32" s="1" t="s">
        <v>195</v>
      </c>
      <c r="AD32" s="6">
        <f t="shared" si="12"/>
        <v>139708</v>
      </c>
      <c r="AE32" s="7">
        <f t="shared" si="6"/>
        <v>12206</v>
      </c>
      <c r="AF32" s="8">
        <f t="shared" si="13"/>
        <v>5589</v>
      </c>
      <c r="AG32" s="6">
        <f t="shared" si="14"/>
        <v>2152</v>
      </c>
      <c r="AH32" s="7">
        <f t="shared" si="7"/>
        <v>188</v>
      </c>
      <c r="AI32" s="8">
        <f t="shared" si="15"/>
        <v>87</v>
      </c>
    </row>
    <row r="33" spans="2:35" x14ac:dyDescent="0.25">
      <c r="B33" t="s">
        <v>350</v>
      </c>
      <c r="C33">
        <v>1.3774999999999999</v>
      </c>
      <c r="H33" s="1" t="s">
        <v>102</v>
      </c>
      <c r="I33" s="1">
        <f t="shared" si="16"/>
        <v>39323</v>
      </c>
      <c r="J33" s="1">
        <f>ROUNDUP((J34-J29)*0.6/4+J32,0)</f>
        <v>4765</v>
      </c>
      <c r="K33" s="1">
        <f t="shared" si="17"/>
        <v>1388</v>
      </c>
      <c r="L33" s="1">
        <f t="shared" si="18"/>
        <v>331</v>
      </c>
      <c r="M33" s="1">
        <f>ROUNDUP((M34-M29)*0.6/4+M32,0)</f>
        <v>40</v>
      </c>
      <c r="N33" s="1">
        <f t="shared" si="19"/>
        <v>12</v>
      </c>
      <c r="O33" s="1" t="s">
        <v>365</v>
      </c>
      <c r="P33" s="6">
        <f t="shared" si="0"/>
        <v>7287</v>
      </c>
      <c r="Q33" s="7">
        <f>ROUNDUP(Q2/$B$7,0)</f>
        <v>883</v>
      </c>
      <c r="R33" s="8">
        <f t="shared" si="1"/>
        <v>258</v>
      </c>
      <c r="S33" s="6">
        <f t="shared" si="2"/>
        <v>108</v>
      </c>
      <c r="T33" s="7">
        <f>ROUNDUP(T2/$B$7,0)</f>
        <v>13</v>
      </c>
      <c r="U33" s="8">
        <f t="shared" si="3"/>
        <v>4</v>
      </c>
      <c r="V33" s="1" t="s">
        <v>365</v>
      </c>
      <c r="W33" s="6">
        <f t="shared" si="8"/>
        <v>9603</v>
      </c>
      <c r="X33" s="7">
        <f t="shared" si="4"/>
        <v>643</v>
      </c>
      <c r="Y33" s="8">
        <f t="shared" si="9"/>
        <v>369</v>
      </c>
      <c r="Z33" s="6">
        <f t="shared" si="10"/>
        <v>150</v>
      </c>
      <c r="AA33" s="7">
        <f t="shared" si="5"/>
        <v>10</v>
      </c>
      <c r="AB33" s="8">
        <f t="shared" si="11"/>
        <v>6</v>
      </c>
      <c r="AC33" s="1" t="s">
        <v>365</v>
      </c>
      <c r="AD33" s="6">
        <f t="shared" si="12"/>
        <v>8150</v>
      </c>
      <c r="AE33" s="7">
        <f t="shared" si="6"/>
        <v>712</v>
      </c>
      <c r="AF33" s="8">
        <f t="shared" si="13"/>
        <v>326</v>
      </c>
      <c r="AG33" s="6">
        <f t="shared" si="14"/>
        <v>126</v>
      </c>
      <c r="AH33" s="7">
        <f t="shared" si="7"/>
        <v>11</v>
      </c>
      <c r="AI33" s="8">
        <f t="shared" si="15"/>
        <v>6</v>
      </c>
    </row>
    <row r="34" spans="2:35" x14ac:dyDescent="0.25">
      <c r="B34" t="s">
        <v>351</v>
      </c>
      <c r="C34">
        <v>1.3299999999999998</v>
      </c>
      <c r="H34" s="1" t="s">
        <v>42</v>
      </c>
      <c r="I34" s="6">
        <f t="shared" si="16"/>
        <v>44085</v>
      </c>
      <c r="J34" s="7">
        <f>ROUNDUP(J29*$C$24,0)</f>
        <v>5342</v>
      </c>
      <c r="K34" s="8">
        <f t="shared" si="17"/>
        <v>1556</v>
      </c>
      <c r="L34" s="6">
        <f t="shared" si="18"/>
        <v>364</v>
      </c>
      <c r="M34" s="7">
        <f>ROUNDUP(M29*$C$24,0)</f>
        <v>44</v>
      </c>
      <c r="N34" s="8">
        <f t="shared" si="19"/>
        <v>13</v>
      </c>
      <c r="O34" s="1" t="s">
        <v>366</v>
      </c>
      <c r="P34" s="1">
        <f t="shared" si="0"/>
        <v>8278</v>
      </c>
      <c r="Q34" s="1">
        <f>ROUNDUP((Q38-Q33)*0.6/4+Q33,0)</f>
        <v>1003</v>
      </c>
      <c r="R34" s="1">
        <f t="shared" si="1"/>
        <v>293</v>
      </c>
      <c r="S34" s="1">
        <f t="shared" si="2"/>
        <v>124</v>
      </c>
      <c r="T34" s="1">
        <f>ROUNDUP((T38-T33)*0.6/4+T33,0)</f>
        <v>15</v>
      </c>
      <c r="U34" s="1">
        <f t="shared" si="3"/>
        <v>5</v>
      </c>
      <c r="V34" s="1" t="s">
        <v>366</v>
      </c>
      <c r="W34" s="1">
        <f t="shared" si="8"/>
        <v>10917</v>
      </c>
      <c r="X34" s="1">
        <f t="shared" si="4"/>
        <v>731</v>
      </c>
      <c r="Y34" s="1">
        <f t="shared" si="9"/>
        <v>420</v>
      </c>
      <c r="Z34" s="1">
        <f t="shared" si="10"/>
        <v>165</v>
      </c>
      <c r="AA34" s="1">
        <f t="shared" si="5"/>
        <v>11</v>
      </c>
      <c r="AB34" s="1">
        <f t="shared" si="11"/>
        <v>7</v>
      </c>
      <c r="AC34" s="1" t="s">
        <v>366</v>
      </c>
      <c r="AD34" s="1">
        <f t="shared" si="12"/>
        <v>9260</v>
      </c>
      <c r="AE34" s="1">
        <f t="shared" si="6"/>
        <v>809</v>
      </c>
      <c r="AF34" s="1">
        <f t="shared" si="13"/>
        <v>371</v>
      </c>
      <c r="AG34" s="1">
        <f t="shared" si="14"/>
        <v>149</v>
      </c>
      <c r="AH34" s="1">
        <f t="shared" si="7"/>
        <v>13</v>
      </c>
      <c r="AI34" s="1">
        <f t="shared" si="15"/>
        <v>6</v>
      </c>
    </row>
    <row r="35" spans="2:35" x14ac:dyDescent="0.25">
      <c r="B35" t="s">
        <v>390</v>
      </c>
      <c r="C35">
        <v>1.3299999999999998</v>
      </c>
      <c r="E35">
        <f>C33*0.95</f>
        <v>1.3086249999999999</v>
      </c>
      <c r="H35" s="1" t="s">
        <v>103</v>
      </c>
      <c r="I35" s="1">
        <f t="shared" si="16"/>
        <v>48186</v>
      </c>
      <c r="J35" s="1">
        <f>ROUNDUP((J39-J34)*0.6/4+J34,0)</f>
        <v>5839</v>
      </c>
      <c r="K35" s="1">
        <f t="shared" si="17"/>
        <v>1701</v>
      </c>
      <c r="L35" s="1">
        <f t="shared" si="18"/>
        <v>405</v>
      </c>
      <c r="M35" s="1">
        <f>ROUNDUP((M39-M34)*0.6/4+M34,0)</f>
        <v>49</v>
      </c>
      <c r="N35" s="1">
        <f t="shared" si="19"/>
        <v>15</v>
      </c>
      <c r="O35" s="1" t="s">
        <v>107</v>
      </c>
      <c r="P35" s="1">
        <f t="shared" si="0"/>
        <v>9268</v>
      </c>
      <c r="Q35" s="1">
        <f>ROUNDUP((Q38-Q33)*0.6/4+Q34,0)</f>
        <v>1123</v>
      </c>
      <c r="R35" s="1">
        <f t="shared" si="1"/>
        <v>328</v>
      </c>
      <c r="S35" s="1">
        <f t="shared" si="2"/>
        <v>141</v>
      </c>
      <c r="T35" s="1">
        <f>ROUNDUP((T38-T33)*0.6/4+T34,0)</f>
        <v>17</v>
      </c>
      <c r="U35" s="1">
        <f t="shared" si="3"/>
        <v>5</v>
      </c>
      <c r="V35" s="1" t="s">
        <v>107</v>
      </c>
      <c r="W35" s="1">
        <f t="shared" si="8"/>
        <v>12216</v>
      </c>
      <c r="X35" s="1">
        <f t="shared" si="4"/>
        <v>818</v>
      </c>
      <c r="Y35" s="1">
        <f t="shared" si="9"/>
        <v>469</v>
      </c>
      <c r="Z35" s="1">
        <f t="shared" si="10"/>
        <v>195</v>
      </c>
      <c r="AA35" s="1">
        <f t="shared" si="5"/>
        <v>13</v>
      </c>
      <c r="AB35" s="1">
        <f t="shared" si="11"/>
        <v>8</v>
      </c>
      <c r="AC35" s="1" t="s">
        <v>107</v>
      </c>
      <c r="AD35" s="1">
        <f t="shared" si="12"/>
        <v>10359</v>
      </c>
      <c r="AE35" s="1">
        <f t="shared" si="6"/>
        <v>905</v>
      </c>
      <c r="AF35" s="1">
        <f t="shared" si="13"/>
        <v>415</v>
      </c>
      <c r="AG35" s="1">
        <f t="shared" si="14"/>
        <v>161</v>
      </c>
      <c r="AH35" s="1">
        <f t="shared" si="7"/>
        <v>14</v>
      </c>
      <c r="AI35" s="1">
        <f t="shared" si="15"/>
        <v>7</v>
      </c>
    </row>
    <row r="36" spans="2:35" x14ac:dyDescent="0.25">
      <c r="B36" t="s">
        <v>337</v>
      </c>
      <c r="C36">
        <v>1</v>
      </c>
      <c r="E36">
        <f>C34*0.95</f>
        <v>1.2634999999999998</v>
      </c>
      <c r="H36" s="1" t="s">
        <v>104</v>
      </c>
      <c r="I36" s="1">
        <f t="shared" si="16"/>
        <v>52288</v>
      </c>
      <c r="J36" s="1">
        <f>ROUNDUP((J39-J34)*0.6/4+J35,0)</f>
        <v>6336</v>
      </c>
      <c r="K36" s="1">
        <f t="shared" si="17"/>
        <v>1846</v>
      </c>
      <c r="L36" s="1">
        <f t="shared" si="18"/>
        <v>446</v>
      </c>
      <c r="M36" s="1">
        <f>ROUNDUP((M39-M34)*0.6/4+M35,0)</f>
        <v>54</v>
      </c>
      <c r="N36" s="1">
        <f t="shared" si="19"/>
        <v>16</v>
      </c>
      <c r="O36" s="1" t="s">
        <v>153</v>
      </c>
      <c r="P36" s="1">
        <f t="shared" si="0"/>
        <v>10258</v>
      </c>
      <c r="Q36" s="1">
        <f>ROUNDUP((Q38-Q33)*0.6/4+Q35,0)</f>
        <v>1243</v>
      </c>
      <c r="R36" s="1">
        <f t="shared" si="1"/>
        <v>363</v>
      </c>
      <c r="S36" s="1">
        <f t="shared" si="2"/>
        <v>157</v>
      </c>
      <c r="T36" s="1">
        <f>ROUNDUP((T38-T33)*0.6/4+T35,0)</f>
        <v>19</v>
      </c>
      <c r="U36" s="1">
        <f t="shared" si="3"/>
        <v>6</v>
      </c>
      <c r="V36" s="1" t="s">
        <v>153</v>
      </c>
      <c r="W36" s="1">
        <f t="shared" si="8"/>
        <v>13530</v>
      </c>
      <c r="X36" s="1">
        <f t="shared" si="4"/>
        <v>906</v>
      </c>
      <c r="Y36" s="1">
        <f t="shared" si="9"/>
        <v>520</v>
      </c>
      <c r="Z36" s="1">
        <f t="shared" si="10"/>
        <v>210</v>
      </c>
      <c r="AA36" s="1">
        <f t="shared" si="5"/>
        <v>14</v>
      </c>
      <c r="AB36" s="1">
        <f t="shared" si="11"/>
        <v>9</v>
      </c>
      <c r="AC36" s="1" t="s">
        <v>153</v>
      </c>
      <c r="AD36" s="1">
        <f t="shared" si="12"/>
        <v>11469</v>
      </c>
      <c r="AE36" s="1">
        <f t="shared" si="6"/>
        <v>1002</v>
      </c>
      <c r="AF36" s="1">
        <f t="shared" si="13"/>
        <v>459</v>
      </c>
      <c r="AG36" s="1">
        <f t="shared" si="14"/>
        <v>184</v>
      </c>
      <c r="AH36" s="1">
        <f t="shared" si="7"/>
        <v>16</v>
      </c>
      <c r="AI36" s="1">
        <f t="shared" si="15"/>
        <v>8</v>
      </c>
    </row>
    <row r="37" spans="2:35" x14ac:dyDescent="0.25">
      <c r="B37" t="s">
        <v>338</v>
      </c>
      <c r="C37">
        <v>2</v>
      </c>
      <c r="E37">
        <f>C35*0.95</f>
        <v>1.2634999999999998</v>
      </c>
      <c r="H37" s="1" t="s">
        <v>105</v>
      </c>
      <c r="I37" s="1">
        <f t="shared" si="16"/>
        <v>56389</v>
      </c>
      <c r="J37" s="1">
        <f>ROUNDUP((J39-J34)*0.6/4+J36,0)</f>
        <v>6833</v>
      </c>
      <c r="K37" s="1">
        <f t="shared" si="17"/>
        <v>1991</v>
      </c>
      <c r="L37" s="1">
        <f t="shared" si="18"/>
        <v>487</v>
      </c>
      <c r="M37" s="1">
        <f>ROUNDUP((M39-M34)*0.6/4+M36,0)</f>
        <v>59</v>
      </c>
      <c r="N37" s="1">
        <f t="shared" si="19"/>
        <v>18</v>
      </c>
      <c r="O37" s="1" t="s">
        <v>154</v>
      </c>
      <c r="P37" s="1">
        <f t="shared" si="0"/>
        <v>11249</v>
      </c>
      <c r="Q37" s="1">
        <f>ROUNDUP((Q38-Q33)*0.6/4+Q36,0)</f>
        <v>1363</v>
      </c>
      <c r="R37" s="1">
        <f t="shared" si="1"/>
        <v>397</v>
      </c>
      <c r="S37" s="1">
        <f t="shared" si="2"/>
        <v>174</v>
      </c>
      <c r="T37" s="1">
        <f>ROUNDUP((T38-T33)*0.6/4+T36,0)</f>
        <v>21</v>
      </c>
      <c r="U37" s="1">
        <f t="shared" si="3"/>
        <v>7</v>
      </c>
      <c r="V37" s="1" t="s">
        <v>154</v>
      </c>
      <c r="W37" s="1">
        <f t="shared" si="8"/>
        <v>14829</v>
      </c>
      <c r="X37" s="1">
        <f t="shared" si="4"/>
        <v>993</v>
      </c>
      <c r="Y37" s="1">
        <f t="shared" si="9"/>
        <v>570</v>
      </c>
      <c r="Z37" s="1">
        <f t="shared" si="10"/>
        <v>239</v>
      </c>
      <c r="AA37" s="1">
        <f t="shared" si="5"/>
        <v>16</v>
      </c>
      <c r="AB37" s="1">
        <f t="shared" si="11"/>
        <v>10</v>
      </c>
      <c r="AC37" s="1" t="s">
        <v>154</v>
      </c>
      <c r="AD37" s="1">
        <f t="shared" si="12"/>
        <v>12579</v>
      </c>
      <c r="AE37" s="1">
        <f t="shared" si="6"/>
        <v>1099</v>
      </c>
      <c r="AF37" s="1">
        <f t="shared" si="13"/>
        <v>504</v>
      </c>
      <c r="AG37" s="1">
        <f t="shared" si="14"/>
        <v>195</v>
      </c>
      <c r="AH37" s="1">
        <f t="shared" si="7"/>
        <v>17</v>
      </c>
      <c r="AI37" s="1">
        <f t="shared" si="15"/>
        <v>8</v>
      </c>
    </row>
    <row r="38" spans="2:35" x14ac:dyDescent="0.25">
      <c r="B38" t="s">
        <v>339</v>
      </c>
      <c r="C38">
        <v>1.8</v>
      </c>
      <c r="H38" s="1" t="s">
        <v>106</v>
      </c>
      <c r="I38" s="1">
        <f t="shared" si="16"/>
        <v>60491</v>
      </c>
      <c r="J38" s="1">
        <f>ROUNDUP((J39-J34)*0.6/4+J37,0)</f>
        <v>7330</v>
      </c>
      <c r="K38" s="1">
        <f t="shared" si="17"/>
        <v>2135</v>
      </c>
      <c r="L38" s="1">
        <f t="shared" si="18"/>
        <v>529</v>
      </c>
      <c r="M38" s="1">
        <f>ROUNDUP((M39-M34)*0.6/4+M37,0)</f>
        <v>64</v>
      </c>
      <c r="N38" s="1">
        <f t="shared" si="19"/>
        <v>19</v>
      </c>
      <c r="O38" s="1" t="s">
        <v>44</v>
      </c>
      <c r="P38" s="6">
        <f t="shared" si="0"/>
        <v>13848</v>
      </c>
      <c r="Q38" s="7">
        <f>ROUNDUP(Q33*$C$30,0)</f>
        <v>1678</v>
      </c>
      <c r="R38" s="8">
        <f t="shared" si="1"/>
        <v>489</v>
      </c>
      <c r="S38" s="6">
        <f t="shared" si="2"/>
        <v>207</v>
      </c>
      <c r="T38" s="7">
        <f>ROUNDUP(T33*$C$30,0)</f>
        <v>25</v>
      </c>
      <c r="U38" s="8">
        <f t="shared" si="3"/>
        <v>8</v>
      </c>
      <c r="V38" s="1" t="s">
        <v>44</v>
      </c>
      <c r="W38" s="6">
        <f t="shared" si="8"/>
        <v>18249</v>
      </c>
      <c r="X38" s="7">
        <f t="shared" si="4"/>
        <v>1222</v>
      </c>
      <c r="Y38" s="8">
        <f t="shared" si="9"/>
        <v>701</v>
      </c>
      <c r="Z38" s="6">
        <f t="shared" si="10"/>
        <v>284</v>
      </c>
      <c r="AA38" s="7">
        <f t="shared" si="5"/>
        <v>19</v>
      </c>
      <c r="AB38" s="8">
        <f t="shared" si="11"/>
        <v>11</v>
      </c>
      <c r="AC38" s="1" t="s">
        <v>44</v>
      </c>
      <c r="AD38" s="6">
        <f t="shared" si="12"/>
        <v>15487</v>
      </c>
      <c r="AE38" s="7">
        <f t="shared" si="6"/>
        <v>1353</v>
      </c>
      <c r="AF38" s="8">
        <f t="shared" si="13"/>
        <v>620</v>
      </c>
      <c r="AG38" s="6">
        <f t="shared" si="14"/>
        <v>241</v>
      </c>
      <c r="AH38" s="7">
        <f t="shared" si="7"/>
        <v>21</v>
      </c>
      <c r="AI38" s="8">
        <f t="shared" si="15"/>
        <v>10</v>
      </c>
    </row>
    <row r="39" spans="2:35" x14ac:dyDescent="0.25">
      <c r="B39" t="s">
        <v>340</v>
      </c>
      <c r="C39">
        <v>1.6</v>
      </c>
      <c r="H39" s="1" t="s">
        <v>43</v>
      </c>
      <c r="I39" s="6">
        <f t="shared" si="16"/>
        <v>71425</v>
      </c>
      <c r="J39" s="7">
        <f>ROUNDUP(J34*$C$25,0)</f>
        <v>8655</v>
      </c>
      <c r="K39" s="8">
        <f t="shared" si="17"/>
        <v>2521</v>
      </c>
      <c r="L39" s="6">
        <f t="shared" si="18"/>
        <v>595</v>
      </c>
      <c r="M39" s="7">
        <f>ROUNDUP(M34*$C$25,0)</f>
        <v>72</v>
      </c>
      <c r="N39" s="8">
        <f t="shared" si="19"/>
        <v>21</v>
      </c>
      <c r="O39" s="1" t="s">
        <v>367</v>
      </c>
      <c r="P39" s="1">
        <f t="shared" si="0"/>
        <v>15309</v>
      </c>
      <c r="Q39" s="1">
        <f>ROUNDUP((Q43-Q38)*0.6/4+Q38,0)</f>
        <v>1855</v>
      </c>
      <c r="R39" s="1">
        <f t="shared" si="1"/>
        <v>541</v>
      </c>
      <c r="S39" s="1">
        <f t="shared" si="2"/>
        <v>232</v>
      </c>
      <c r="T39" s="1">
        <f>ROUNDUP((T43-T38)*0.6/4+T38,0)</f>
        <v>28</v>
      </c>
      <c r="U39" s="1">
        <f t="shared" si="3"/>
        <v>9</v>
      </c>
      <c r="V39" s="1" t="s">
        <v>367</v>
      </c>
      <c r="W39" s="1">
        <f t="shared" si="8"/>
        <v>20175</v>
      </c>
      <c r="X39" s="1">
        <f t="shared" si="4"/>
        <v>1351</v>
      </c>
      <c r="Y39" s="1">
        <f t="shared" si="9"/>
        <v>775</v>
      </c>
      <c r="Z39" s="1">
        <f t="shared" si="10"/>
        <v>314</v>
      </c>
      <c r="AA39" s="1">
        <f t="shared" si="5"/>
        <v>21</v>
      </c>
      <c r="AB39" s="1">
        <f t="shared" si="11"/>
        <v>13</v>
      </c>
      <c r="AC39" s="1" t="s">
        <v>367</v>
      </c>
      <c r="AD39" s="1">
        <f t="shared" si="12"/>
        <v>17112</v>
      </c>
      <c r="AE39" s="1">
        <f t="shared" si="6"/>
        <v>1495</v>
      </c>
      <c r="AF39" s="1">
        <f t="shared" si="13"/>
        <v>685</v>
      </c>
      <c r="AG39" s="1">
        <f t="shared" si="14"/>
        <v>264</v>
      </c>
      <c r="AH39" s="1">
        <f t="shared" si="7"/>
        <v>23</v>
      </c>
      <c r="AI39" s="1">
        <f t="shared" si="15"/>
        <v>11</v>
      </c>
    </row>
    <row r="40" spans="2:35" x14ac:dyDescent="0.25">
      <c r="B40" t="s">
        <v>352</v>
      </c>
      <c r="C40">
        <v>1.2349999999999999</v>
      </c>
      <c r="H40" s="1" t="s">
        <v>181</v>
      </c>
      <c r="I40" s="1">
        <f t="shared" si="16"/>
        <v>74495</v>
      </c>
      <c r="J40" s="1">
        <f>ROUNDUP((J44-J39)*0.6/4+J39,0)</f>
        <v>9027</v>
      </c>
      <c r="K40" s="1">
        <f t="shared" si="17"/>
        <v>2630</v>
      </c>
      <c r="L40" s="1">
        <f t="shared" si="18"/>
        <v>628</v>
      </c>
      <c r="M40" s="1">
        <f>ROUNDUP((M44-M39)*0.6/4+M39,0)</f>
        <v>76</v>
      </c>
      <c r="N40" s="1">
        <f t="shared" si="19"/>
        <v>23</v>
      </c>
      <c r="O40" s="1" t="s">
        <v>108</v>
      </c>
      <c r="P40" s="1">
        <f t="shared" si="0"/>
        <v>16769</v>
      </c>
      <c r="Q40" s="1">
        <f>ROUNDUP((Q43-Q38)*0.6/4+Q39,0)</f>
        <v>2032</v>
      </c>
      <c r="R40" s="1">
        <f t="shared" si="1"/>
        <v>592</v>
      </c>
      <c r="S40" s="1">
        <f t="shared" si="2"/>
        <v>256</v>
      </c>
      <c r="T40" s="1">
        <f>ROUNDUP((T43-T38)*0.6/4+T39,0)</f>
        <v>31</v>
      </c>
      <c r="U40" s="1">
        <f t="shared" si="3"/>
        <v>10</v>
      </c>
      <c r="V40" s="1" t="s">
        <v>108</v>
      </c>
      <c r="W40" s="1">
        <f t="shared" si="8"/>
        <v>22102</v>
      </c>
      <c r="X40" s="1">
        <f t="shared" si="4"/>
        <v>1480</v>
      </c>
      <c r="Y40" s="1">
        <f t="shared" si="9"/>
        <v>849</v>
      </c>
      <c r="Z40" s="1">
        <f t="shared" si="10"/>
        <v>344</v>
      </c>
      <c r="AA40" s="1">
        <f t="shared" si="5"/>
        <v>23</v>
      </c>
      <c r="AB40" s="1">
        <f t="shared" si="11"/>
        <v>14</v>
      </c>
      <c r="AC40" s="1" t="s">
        <v>108</v>
      </c>
      <c r="AD40" s="1">
        <f t="shared" si="12"/>
        <v>18749</v>
      </c>
      <c r="AE40" s="1">
        <f t="shared" si="6"/>
        <v>1638</v>
      </c>
      <c r="AF40" s="1">
        <f t="shared" si="13"/>
        <v>750</v>
      </c>
      <c r="AG40" s="1">
        <f t="shared" si="14"/>
        <v>287</v>
      </c>
      <c r="AH40" s="1">
        <f t="shared" si="7"/>
        <v>25</v>
      </c>
      <c r="AI40" s="1">
        <f t="shared" si="15"/>
        <v>12</v>
      </c>
    </row>
    <row r="41" spans="2:35" x14ac:dyDescent="0.25">
      <c r="B41" t="s">
        <v>353</v>
      </c>
      <c r="C41">
        <v>1.2349999999999999</v>
      </c>
      <c r="H41" s="1" t="s">
        <v>182</v>
      </c>
      <c r="I41" s="1">
        <f t="shared" si="16"/>
        <v>77565</v>
      </c>
      <c r="J41" s="1">
        <f>ROUNDUP((J44-J39)*0.6/4+J40,0)</f>
        <v>9399</v>
      </c>
      <c r="K41" s="1">
        <f t="shared" si="17"/>
        <v>2738</v>
      </c>
      <c r="L41" s="1">
        <f t="shared" si="18"/>
        <v>661</v>
      </c>
      <c r="M41" s="1">
        <f>ROUNDUP((M44-M39)*0.6/4+M40,0)</f>
        <v>80</v>
      </c>
      <c r="N41" s="1">
        <f t="shared" si="19"/>
        <v>24</v>
      </c>
      <c r="O41" s="1" t="s">
        <v>109</v>
      </c>
      <c r="P41" s="1">
        <f t="shared" si="0"/>
        <v>18230</v>
      </c>
      <c r="Q41" s="1">
        <f>ROUNDUP((Q43-Q38)*0.6/4+Q40,0)</f>
        <v>2209</v>
      </c>
      <c r="R41" s="1">
        <f t="shared" si="1"/>
        <v>644</v>
      </c>
      <c r="S41" s="1">
        <f t="shared" si="2"/>
        <v>281</v>
      </c>
      <c r="T41" s="1">
        <f>ROUNDUP((T43-T38)*0.6/4+T40,0)</f>
        <v>34</v>
      </c>
      <c r="U41" s="1">
        <f t="shared" si="3"/>
        <v>10</v>
      </c>
      <c r="V41" s="1" t="s">
        <v>109</v>
      </c>
      <c r="W41" s="1">
        <f t="shared" si="8"/>
        <v>24028</v>
      </c>
      <c r="X41" s="1">
        <f t="shared" si="4"/>
        <v>1609</v>
      </c>
      <c r="Y41" s="1">
        <f t="shared" si="9"/>
        <v>923</v>
      </c>
      <c r="Z41" s="1">
        <f t="shared" si="10"/>
        <v>374</v>
      </c>
      <c r="AA41" s="1">
        <f t="shared" si="5"/>
        <v>25</v>
      </c>
      <c r="AB41" s="1">
        <f t="shared" si="11"/>
        <v>15</v>
      </c>
      <c r="AC41" s="1" t="s">
        <v>109</v>
      </c>
      <c r="AD41" s="1">
        <f t="shared" si="12"/>
        <v>20385</v>
      </c>
      <c r="AE41" s="1">
        <f t="shared" si="6"/>
        <v>1781</v>
      </c>
      <c r="AF41" s="1">
        <f t="shared" si="13"/>
        <v>816</v>
      </c>
      <c r="AG41" s="1">
        <f t="shared" si="14"/>
        <v>321</v>
      </c>
      <c r="AH41" s="1">
        <f t="shared" si="7"/>
        <v>28</v>
      </c>
      <c r="AI41" s="1">
        <f t="shared" si="15"/>
        <v>13</v>
      </c>
    </row>
    <row r="42" spans="2:35" x14ac:dyDescent="0.25">
      <c r="B42" t="s">
        <v>391</v>
      </c>
      <c r="C42">
        <v>1.2349999999999999</v>
      </c>
      <c r="E42">
        <f>C40*0.95</f>
        <v>1.1732499999999999</v>
      </c>
      <c r="H42" s="1" t="s">
        <v>183</v>
      </c>
      <c r="I42" s="1">
        <f t="shared" si="16"/>
        <v>80635</v>
      </c>
      <c r="J42" s="1">
        <f>ROUNDUP((J44-J39)*0.6/4+J41,0)</f>
        <v>9771</v>
      </c>
      <c r="K42" s="1">
        <f t="shared" si="17"/>
        <v>2846</v>
      </c>
      <c r="L42" s="1">
        <f t="shared" si="18"/>
        <v>694</v>
      </c>
      <c r="M42" s="1">
        <f>ROUNDUP((M44-M39)*0.6/4+M41,0)</f>
        <v>84</v>
      </c>
      <c r="N42" s="1">
        <f t="shared" si="19"/>
        <v>25</v>
      </c>
      <c r="O42" s="1" t="s">
        <v>149</v>
      </c>
      <c r="P42" s="1">
        <f t="shared" si="0"/>
        <v>19691</v>
      </c>
      <c r="Q42" s="1">
        <f>ROUNDUP((Q43-Q38)*0.6/4+Q41,0)</f>
        <v>2386</v>
      </c>
      <c r="R42" s="1">
        <f t="shared" si="1"/>
        <v>695</v>
      </c>
      <c r="S42" s="1">
        <f t="shared" si="2"/>
        <v>306</v>
      </c>
      <c r="T42" s="1">
        <f>ROUNDUP((T43-T38)*0.6/4+T41,0)</f>
        <v>37</v>
      </c>
      <c r="U42" s="1">
        <f t="shared" si="3"/>
        <v>11</v>
      </c>
      <c r="V42" s="1" t="s">
        <v>149</v>
      </c>
      <c r="W42" s="1">
        <f t="shared" si="8"/>
        <v>25955</v>
      </c>
      <c r="X42" s="1">
        <f t="shared" si="4"/>
        <v>1738</v>
      </c>
      <c r="Y42" s="1">
        <f t="shared" si="9"/>
        <v>997</v>
      </c>
      <c r="Z42" s="1">
        <f t="shared" si="10"/>
        <v>404</v>
      </c>
      <c r="AA42" s="1">
        <f t="shared" si="5"/>
        <v>27</v>
      </c>
      <c r="AB42" s="1">
        <f t="shared" si="11"/>
        <v>16</v>
      </c>
      <c r="AC42" s="1" t="s">
        <v>149</v>
      </c>
      <c r="AD42" s="1">
        <f t="shared" si="12"/>
        <v>22011</v>
      </c>
      <c r="AE42" s="1">
        <f t="shared" si="6"/>
        <v>1923</v>
      </c>
      <c r="AF42" s="1">
        <f t="shared" si="13"/>
        <v>881</v>
      </c>
      <c r="AG42" s="1">
        <f t="shared" si="14"/>
        <v>344</v>
      </c>
      <c r="AH42" s="1">
        <f t="shared" si="7"/>
        <v>30</v>
      </c>
      <c r="AI42" s="1">
        <f t="shared" si="15"/>
        <v>14</v>
      </c>
    </row>
    <row r="43" spans="2:35" x14ac:dyDescent="0.25">
      <c r="B43" t="s">
        <v>50</v>
      </c>
      <c r="C43">
        <v>1</v>
      </c>
      <c r="E43">
        <f>C41*0.95</f>
        <v>1.1732499999999999</v>
      </c>
      <c r="H43" s="1" t="s">
        <v>184</v>
      </c>
      <c r="I43" s="1">
        <f t="shared" si="16"/>
        <v>83705</v>
      </c>
      <c r="J43" s="1">
        <f>ROUNDUP((J44-J39)*0.6/4+J42,0)</f>
        <v>10143</v>
      </c>
      <c r="K43" s="1">
        <f t="shared" si="17"/>
        <v>2955</v>
      </c>
      <c r="L43" s="1">
        <f t="shared" si="18"/>
        <v>727</v>
      </c>
      <c r="M43" s="1">
        <f>ROUNDUP((M44-M39)*0.6/4+M42,0)</f>
        <v>88</v>
      </c>
      <c r="N43" s="1">
        <f t="shared" si="19"/>
        <v>26</v>
      </c>
      <c r="O43" s="1" t="s">
        <v>45</v>
      </c>
      <c r="P43" s="6">
        <f t="shared" si="0"/>
        <v>23545</v>
      </c>
      <c r="Q43" s="7">
        <f>ROUNDUP(Q38*$C$31,0)</f>
        <v>2853</v>
      </c>
      <c r="R43" s="8">
        <f t="shared" si="1"/>
        <v>831</v>
      </c>
      <c r="S43" s="6">
        <f t="shared" si="2"/>
        <v>355</v>
      </c>
      <c r="T43" s="7">
        <f>ROUNDUP(T38*$C$31,0)</f>
        <v>43</v>
      </c>
      <c r="U43" s="8">
        <f t="shared" si="3"/>
        <v>13</v>
      </c>
      <c r="V43" s="1" t="s">
        <v>45</v>
      </c>
      <c r="W43" s="6">
        <f t="shared" si="8"/>
        <v>31032</v>
      </c>
      <c r="X43" s="7">
        <f t="shared" si="4"/>
        <v>2078</v>
      </c>
      <c r="Y43" s="8">
        <f t="shared" si="9"/>
        <v>1192</v>
      </c>
      <c r="Z43" s="6">
        <f t="shared" si="10"/>
        <v>478</v>
      </c>
      <c r="AA43" s="7">
        <f t="shared" si="5"/>
        <v>32</v>
      </c>
      <c r="AB43" s="8">
        <f t="shared" si="11"/>
        <v>19</v>
      </c>
      <c r="AC43" s="1" t="s">
        <v>45</v>
      </c>
      <c r="AD43" s="6">
        <f t="shared" si="12"/>
        <v>26326</v>
      </c>
      <c r="AE43" s="7">
        <f t="shared" si="6"/>
        <v>2300</v>
      </c>
      <c r="AF43" s="8">
        <f t="shared" si="13"/>
        <v>1054</v>
      </c>
      <c r="AG43" s="6">
        <f t="shared" si="14"/>
        <v>401</v>
      </c>
      <c r="AH43" s="7">
        <f t="shared" si="7"/>
        <v>35</v>
      </c>
      <c r="AI43" s="8">
        <f t="shared" si="15"/>
        <v>17</v>
      </c>
    </row>
    <row r="44" spans="2:35" x14ac:dyDescent="0.25">
      <c r="B44" t="s">
        <v>51</v>
      </c>
      <c r="C44">
        <v>2</v>
      </c>
      <c r="E44">
        <f>C42*0.95</f>
        <v>1.1732499999999999</v>
      </c>
      <c r="H44" s="1" t="s">
        <v>185</v>
      </c>
      <c r="I44" s="6">
        <f t="shared" si="16"/>
        <v>91875</v>
      </c>
      <c r="J44" s="7">
        <f>ROUNDUP(J39*$C$26,0)</f>
        <v>11133</v>
      </c>
      <c r="K44" s="8">
        <f t="shared" si="17"/>
        <v>3243</v>
      </c>
      <c r="L44" s="6">
        <f t="shared" si="18"/>
        <v>768</v>
      </c>
      <c r="M44" s="7">
        <f>ROUNDUP(M39*$C$26,0)</f>
        <v>93</v>
      </c>
      <c r="N44" s="8">
        <f t="shared" si="19"/>
        <v>28</v>
      </c>
      <c r="O44" s="1" t="s">
        <v>368</v>
      </c>
      <c r="P44" s="1">
        <f t="shared" si="0"/>
        <v>25666</v>
      </c>
      <c r="Q44" s="1">
        <f>ROUNDUP((Q48-Q43)*0.6/4+Q43,0)</f>
        <v>3110</v>
      </c>
      <c r="R44" s="1">
        <f t="shared" si="1"/>
        <v>906</v>
      </c>
      <c r="S44" s="1">
        <f t="shared" si="2"/>
        <v>388</v>
      </c>
      <c r="T44" s="1">
        <f>ROUNDUP((T48-T43)*0.6/4+T43,0)</f>
        <v>47</v>
      </c>
      <c r="U44" s="1">
        <f t="shared" si="3"/>
        <v>14</v>
      </c>
      <c r="V44" s="1" t="s">
        <v>368</v>
      </c>
      <c r="W44" s="1">
        <f t="shared" si="8"/>
        <v>33824</v>
      </c>
      <c r="X44" s="1">
        <f t="shared" si="4"/>
        <v>2265</v>
      </c>
      <c r="Y44" s="1">
        <f t="shared" si="9"/>
        <v>1299</v>
      </c>
      <c r="Z44" s="1">
        <f t="shared" si="10"/>
        <v>523</v>
      </c>
      <c r="AA44" s="1">
        <f t="shared" si="5"/>
        <v>35</v>
      </c>
      <c r="AB44" s="1">
        <f t="shared" si="11"/>
        <v>21</v>
      </c>
      <c r="AC44" s="1" t="s">
        <v>368</v>
      </c>
      <c r="AD44" s="1">
        <f t="shared" si="12"/>
        <v>28695</v>
      </c>
      <c r="AE44" s="1">
        <f t="shared" si="6"/>
        <v>2507</v>
      </c>
      <c r="AF44" s="1">
        <f t="shared" si="13"/>
        <v>1148</v>
      </c>
      <c r="AG44" s="1">
        <f t="shared" si="14"/>
        <v>435</v>
      </c>
      <c r="AH44" s="1">
        <f t="shared" si="7"/>
        <v>38</v>
      </c>
      <c r="AI44" s="1">
        <f t="shared" si="15"/>
        <v>18</v>
      </c>
    </row>
    <row r="45" spans="2:35" x14ac:dyDescent="0.25">
      <c r="B45" t="s">
        <v>52</v>
      </c>
      <c r="C45">
        <v>1.8</v>
      </c>
      <c r="H45" s="1" t="s">
        <v>186</v>
      </c>
      <c r="I45" s="1">
        <f t="shared" si="16"/>
        <v>96719</v>
      </c>
      <c r="J45" s="1">
        <f>ROUNDUP((J49-J44)*0.6/4+J44,0)</f>
        <v>11720</v>
      </c>
      <c r="K45" s="1">
        <f t="shared" si="17"/>
        <v>3414</v>
      </c>
      <c r="L45" s="1">
        <f t="shared" si="18"/>
        <v>809</v>
      </c>
      <c r="M45" s="1">
        <f>ROUNDUP((M49-M44)*0.6/4+M44,0)</f>
        <v>98</v>
      </c>
      <c r="N45" s="1">
        <f t="shared" si="19"/>
        <v>29</v>
      </c>
      <c r="O45" s="1" t="s">
        <v>110</v>
      </c>
      <c r="P45" s="1">
        <f t="shared" si="0"/>
        <v>27786</v>
      </c>
      <c r="Q45" s="1">
        <f>ROUNDUP((Q48-Q43)*0.6/4+Q44,0)</f>
        <v>3367</v>
      </c>
      <c r="R45" s="1">
        <f t="shared" si="1"/>
        <v>981</v>
      </c>
      <c r="S45" s="1">
        <f t="shared" si="2"/>
        <v>421</v>
      </c>
      <c r="T45" s="1">
        <f>ROUNDUP((T48-T43)*0.6/4+T44,0)</f>
        <v>51</v>
      </c>
      <c r="U45" s="1">
        <f t="shared" si="3"/>
        <v>15</v>
      </c>
      <c r="V45" s="1" t="s">
        <v>110</v>
      </c>
      <c r="W45" s="1">
        <f t="shared" si="8"/>
        <v>36617</v>
      </c>
      <c r="X45" s="1">
        <f t="shared" si="4"/>
        <v>2452</v>
      </c>
      <c r="Y45" s="1">
        <f t="shared" si="9"/>
        <v>1406</v>
      </c>
      <c r="Z45" s="1">
        <f t="shared" si="10"/>
        <v>568</v>
      </c>
      <c r="AA45" s="1">
        <f t="shared" si="5"/>
        <v>38</v>
      </c>
      <c r="AB45" s="1">
        <f t="shared" si="11"/>
        <v>22</v>
      </c>
      <c r="AC45" s="1" t="s">
        <v>110</v>
      </c>
      <c r="AD45" s="1">
        <f t="shared" si="12"/>
        <v>31064</v>
      </c>
      <c r="AE45" s="1">
        <f t="shared" si="6"/>
        <v>2714</v>
      </c>
      <c r="AF45" s="1">
        <f t="shared" si="13"/>
        <v>1243</v>
      </c>
      <c r="AG45" s="1">
        <f t="shared" si="14"/>
        <v>481</v>
      </c>
      <c r="AH45" s="1">
        <f t="shared" si="7"/>
        <v>42</v>
      </c>
      <c r="AI45" s="1">
        <f t="shared" si="15"/>
        <v>20</v>
      </c>
    </row>
    <row r="46" spans="2:35" x14ac:dyDescent="0.25">
      <c r="B46" t="s">
        <v>53</v>
      </c>
      <c r="C46">
        <v>1.6</v>
      </c>
      <c r="H46" s="1" t="s">
        <v>187</v>
      </c>
      <c r="I46" s="1">
        <f t="shared" si="16"/>
        <v>101563</v>
      </c>
      <c r="J46" s="1">
        <f>ROUNDUP((J49-J44)*0.6/4+J45,0)</f>
        <v>12307</v>
      </c>
      <c r="K46" s="1">
        <f t="shared" si="17"/>
        <v>3585</v>
      </c>
      <c r="L46" s="1">
        <f t="shared" si="18"/>
        <v>850</v>
      </c>
      <c r="M46" s="1">
        <f>ROUNDUP((M49-M44)*0.6/4+M45,0)</f>
        <v>103</v>
      </c>
      <c r="N46" s="1">
        <f t="shared" si="19"/>
        <v>30</v>
      </c>
      <c r="O46" s="1" t="s">
        <v>111</v>
      </c>
      <c r="P46" s="1">
        <f t="shared" si="0"/>
        <v>29907</v>
      </c>
      <c r="Q46" s="1">
        <f>ROUNDUP((Q48-Q43)*0.6/4+Q45,0)</f>
        <v>3624</v>
      </c>
      <c r="R46" s="1">
        <f t="shared" si="1"/>
        <v>1056</v>
      </c>
      <c r="S46" s="1">
        <f t="shared" si="2"/>
        <v>454</v>
      </c>
      <c r="T46" s="1">
        <f>ROUNDUP((T48-T43)*0.6/4+T45,0)</f>
        <v>55</v>
      </c>
      <c r="U46" s="1">
        <f t="shared" si="3"/>
        <v>17</v>
      </c>
      <c r="V46" s="1" t="s">
        <v>111</v>
      </c>
      <c r="W46" s="1">
        <f t="shared" si="8"/>
        <v>39410</v>
      </c>
      <c r="X46" s="1">
        <f t="shared" si="4"/>
        <v>2639</v>
      </c>
      <c r="Y46" s="1">
        <f t="shared" si="9"/>
        <v>1514</v>
      </c>
      <c r="Z46" s="1">
        <f t="shared" si="10"/>
        <v>613</v>
      </c>
      <c r="AA46" s="1">
        <f t="shared" si="5"/>
        <v>41</v>
      </c>
      <c r="AB46" s="1">
        <f t="shared" si="11"/>
        <v>24</v>
      </c>
      <c r="AC46" s="1" t="s">
        <v>111</v>
      </c>
      <c r="AD46" s="1">
        <f t="shared" si="12"/>
        <v>33434</v>
      </c>
      <c r="AE46" s="1">
        <f t="shared" si="6"/>
        <v>2921</v>
      </c>
      <c r="AF46" s="1">
        <f t="shared" si="13"/>
        <v>1338</v>
      </c>
      <c r="AG46" s="1">
        <f t="shared" si="14"/>
        <v>516</v>
      </c>
      <c r="AH46" s="1">
        <f t="shared" si="7"/>
        <v>45</v>
      </c>
      <c r="AI46" s="1">
        <f t="shared" si="15"/>
        <v>21</v>
      </c>
    </row>
    <row r="47" spans="2:35" x14ac:dyDescent="0.25">
      <c r="B47" t="s">
        <v>354</v>
      </c>
      <c r="C47">
        <v>1.3</v>
      </c>
      <c r="H47" s="1" t="s">
        <v>188</v>
      </c>
      <c r="I47" s="1">
        <f t="shared" si="16"/>
        <v>106407</v>
      </c>
      <c r="J47" s="1">
        <f>ROUNDUP((J49-J44)*0.6/4+J46,0)</f>
        <v>12894</v>
      </c>
      <c r="K47" s="1">
        <f t="shared" si="17"/>
        <v>3756</v>
      </c>
      <c r="L47" s="1">
        <f t="shared" si="18"/>
        <v>892</v>
      </c>
      <c r="M47" s="1">
        <f>ROUNDUP((M49-M44)*0.6/4+M46,0)</f>
        <v>108</v>
      </c>
      <c r="N47" s="1">
        <f t="shared" si="19"/>
        <v>32</v>
      </c>
      <c r="O47" s="1" t="s">
        <v>112</v>
      </c>
      <c r="P47" s="1">
        <f t="shared" si="0"/>
        <v>32028</v>
      </c>
      <c r="Q47" s="1">
        <f>ROUNDUP((Q48-Q43)*0.6/4+Q46,0)</f>
        <v>3881</v>
      </c>
      <c r="R47" s="1">
        <f t="shared" si="1"/>
        <v>1131</v>
      </c>
      <c r="S47" s="1">
        <f t="shared" si="2"/>
        <v>487</v>
      </c>
      <c r="T47" s="1">
        <f>ROUNDUP((T48-T43)*0.6/4+T46,0)</f>
        <v>59</v>
      </c>
      <c r="U47" s="1">
        <f t="shared" si="3"/>
        <v>18</v>
      </c>
      <c r="V47" s="1" t="s">
        <v>112</v>
      </c>
      <c r="W47" s="1">
        <f t="shared" si="8"/>
        <v>42202</v>
      </c>
      <c r="X47" s="1">
        <f t="shared" si="4"/>
        <v>2826</v>
      </c>
      <c r="Y47" s="1">
        <f t="shared" si="9"/>
        <v>1621</v>
      </c>
      <c r="Z47" s="1">
        <f t="shared" si="10"/>
        <v>643</v>
      </c>
      <c r="AA47" s="1">
        <f t="shared" si="5"/>
        <v>43</v>
      </c>
      <c r="AB47" s="1">
        <f t="shared" si="11"/>
        <v>25</v>
      </c>
      <c r="AC47" s="1" t="s">
        <v>112</v>
      </c>
      <c r="AD47" s="1">
        <f t="shared" si="12"/>
        <v>35803</v>
      </c>
      <c r="AE47" s="1">
        <f t="shared" si="6"/>
        <v>3128</v>
      </c>
      <c r="AF47" s="1">
        <f t="shared" si="13"/>
        <v>1433</v>
      </c>
      <c r="AG47" s="1">
        <f t="shared" si="14"/>
        <v>550</v>
      </c>
      <c r="AH47" s="1">
        <f t="shared" si="7"/>
        <v>48</v>
      </c>
      <c r="AI47" s="1">
        <f t="shared" si="15"/>
        <v>22</v>
      </c>
    </row>
    <row r="48" spans="2:35" x14ac:dyDescent="0.25">
      <c r="B48" t="s">
        <v>355</v>
      </c>
      <c r="C48">
        <v>1.3</v>
      </c>
      <c r="H48" s="1" t="s">
        <v>189</v>
      </c>
      <c r="I48" s="1">
        <f t="shared" si="16"/>
        <v>111251</v>
      </c>
      <c r="J48" s="1">
        <f>ROUNDUP((J49-J44)*0.6/4+J47,0)</f>
        <v>13481</v>
      </c>
      <c r="K48" s="1">
        <f t="shared" si="17"/>
        <v>3927</v>
      </c>
      <c r="L48" s="1">
        <f t="shared" si="18"/>
        <v>933</v>
      </c>
      <c r="M48" s="1">
        <f>ROUNDUP((M49-M44)*0.6/4+M47,0)</f>
        <v>113</v>
      </c>
      <c r="N48" s="1">
        <f t="shared" si="19"/>
        <v>33</v>
      </c>
      <c r="O48" s="1" t="s">
        <v>46</v>
      </c>
      <c r="P48" s="6">
        <f t="shared" si="0"/>
        <v>37673</v>
      </c>
      <c r="Q48" s="7">
        <f>ROUNDUP(Q43*$C$32,0)</f>
        <v>4565</v>
      </c>
      <c r="R48" s="8">
        <f t="shared" si="1"/>
        <v>1330</v>
      </c>
      <c r="S48" s="6">
        <f t="shared" si="2"/>
        <v>570</v>
      </c>
      <c r="T48" s="7">
        <f>ROUNDUP(T43*$C$32,0)</f>
        <v>69</v>
      </c>
      <c r="U48" s="8">
        <f t="shared" si="3"/>
        <v>21</v>
      </c>
      <c r="V48" s="1" t="s">
        <v>46</v>
      </c>
      <c r="W48" s="6">
        <f t="shared" si="8"/>
        <v>49654</v>
      </c>
      <c r="X48" s="7">
        <f t="shared" si="4"/>
        <v>3325</v>
      </c>
      <c r="Y48" s="8">
        <f t="shared" si="9"/>
        <v>1907</v>
      </c>
      <c r="Z48" s="6">
        <f t="shared" si="10"/>
        <v>762</v>
      </c>
      <c r="AA48" s="7">
        <f t="shared" si="5"/>
        <v>51</v>
      </c>
      <c r="AB48" s="8">
        <f t="shared" si="11"/>
        <v>30</v>
      </c>
      <c r="AC48" s="1" t="s">
        <v>46</v>
      </c>
      <c r="AD48" s="6">
        <f t="shared" si="12"/>
        <v>42110</v>
      </c>
      <c r="AE48" s="7">
        <f t="shared" si="6"/>
        <v>3679</v>
      </c>
      <c r="AF48" s="8">
        <f t="shared" si="13"/>
        <v>1685</v>
      </c>
      <c r="AG48" s="6">
        <f t="shared" si="14"/>
        <v>641</v>
      </c>
      <c r="AH48" s="7">
        <f t="shared" si="7"/>
        <v>56</v>
      </c>
      <c r="AI48" s="8">
        <f t="shared" si="15"/>
        <v>26</v>
      </c>
    </row>
    <row r="49" spans="2:35" x14ac:dyDescent="0.25">
      <c r="B49" t="s">
        <v>392</v>
      </c>
      <c r="C49">
        <v>1.3</v>
      </c>
      <c r="H49" s="1" t="s">
        <v>190</v>
      </c>
      <c r="I49" s="6">
        <f t="shared" si="16"/>
        <v>124117</v>
      </c>
      <c r="J49" s="7">
        <f>ROUNDUP(J44*$C$27,0)</f>
        <v>15040</v>
      </c>
      <c r="K49" s="8">
        <f t="shared" si="17"/>
        <v>4381</v>
      </c>
      <c r="L49" s="6">
        <f t="shared" si="18"/>
        <v>1040</v>
      </c>
      <c r="M49" s="7">
        <f>ROUNDUP(M44*$C$27,0)</f>
        <v>126</v>
      </c>
      <c r="N49" s="8">
        <f t="shared" si="19"/>
        <v>37</v>
      </c>
      <c r="O49" s="1" t="s">
        <v>196</v>
      </c>
      <c r="P49" s="1">
        <f t="shared" si="0"/>
        <v>39810</v>
      </c>
      <c r="Q49" s="1">
        <f>ROUNDUP((Q53-Q48)*0.6/4+Q48,0)</f>
        <v>4824</v>
      </c>
      <c r="R49" s="1">
        <f t="shared" si="1"/>
        <v>1406</v>
      </c>
      <c r="S49" s="1">
        <f t="shared" si="2"/>
        <v>611</v>
      </c>
      <c r="T49" s="1">
        <f>ROUNDUP((T53-T48)*0.6/4+T48,0)</f>
        <v>74</v>
      </c>
      <c r="U49" s="1">
        <f t="shared" si="3"/>
        <v>22</v>
      </c>
      <c r="V49" s="1" t="s">
        <v>196</v>
      </c>
      <c r="W49" s="1">
        <f t="shared" si="8"/>
        <v>52461</v>
      </c>
      <c r="X49" s="1">
        <f t="shared" si="4"/>
        <v>3513</v>
      </c>
      <c r="Y49" s="1">
        <f t="shared" si="9"/>
        <v>2015</v>
      </c>
      <c r="Z49" s="1">
        <f t="shared" si="10"/>
        <v>807</v>
      </c>
      <c r="AA49" s="1">
        <f t="shared" si="5"/>
        <v>54</v>
      </c>
      <c r="AB49" s="1">
        <f t="shared" si="11"/>
        <v>31</v>
      </c>
      <c r="AC49" s="1" t="s">
        <v>196</v>
      </c>
      <c r="AD49" s="1">
        <f t="shared" si="12"/>
        <v>44502</v>
      </c>
      <c r="AE49" s="1">
        <f t="shared" si="6"/>
        <v>3888</v>
      </c>
      <c r="AF49" s="1">
        <f t="shared" si="13"/>
        <v>1781</v>
      </c>
      <c r="AG49" s="1">
        <f t="shared" si="14"/>
        <v>687</v>
      </c>
      <c r="AH49" s="1">
        <f t="shared" si="7"/>
        <v>60</v>
      </c>
      <c r="AI49" s="1">
        <f t="shared" si="15"/>
        <v>28</v>
      </c>
    </row>
    <row r="50" spans="2:35" x14ac:dyDescent="0.25">
      <c r="B50" t="s">
        <v>54</v>
      </c>
      <c r="C50">
        <v>1</v>
      </c>
      <c r="H50" s="1" t="s">
        <v>191</v>
      </c>
      <c r="I50" s="1">
        <f t="shared" si="16"/>
        <v>132031</v>
      </c>
      <c r="J50" s="1">
        <f>ROUNDUP((J54-J49)*0.6/4+J49,0)</f>
        <v>15999</v>
      </c>
      <c r="K50" s="1">
        <f t="shared" si="17"/>
        <v>4660</v>
      </c>
      <c r="L50" s="1">
        <f t="shared" si="18"/>
        <v>1115</v>
      </c>
      <c r="M50" s="1">
        <f>ROUNDUP((M54-M49)*0.6/4+M49,0)</f>
        <v>135</v>
      </c>
      <c r="N50" s="1">
        <f t="shared" si="19"/>
        <v>40</v>
      </c>
      <c r="O50" s="1" t="s">
        <v>197</v>
      </c>
      <c r="P50" s="1">
        <f t="shared" si="0"/>
        <v>41948</v>
      </c>
      <c r="Q50" s="1">
        <f>ROUNDUP((Q53-Q48)*0.6/4+Q49,0)</f>
        <v>5083</v>
      </c>
      <c r="R50" s="1">
        <f t="shared" si="1"/>
        <v>1481</v>
      </c>
      <c r="S50" s="1">
        <f t="shared" si="2"/>
        <v>652</v>
      </c>
      <c r="T50" s="1">
        <f>ROUNDUP((T53-T48)*0.6/4+T49,0)</f>
        <v>79</v>
      </c>
      <c r="U50" s="1">
        <f t="shared" si="3"/>
        <v>24</v>
      </c>
      <c r="V50" s="1" t="s">
        <v>197</v>
      </c>
      <c r="W50" s="1">
        <f t="shared" si="8"/>
        <v>55284</v>
      </c>
      <c r="X50" s="1">
        <f t="shared" si="4"/>
        <v>3702</v>
      </c>
      <c r="Y50" s="1">
        <f t="shared" si="9"/>
        <v>2123</v>
      </c>
      <c r="Z50" s="1">
        <f t="shared" si="10"/>
        <v>867</v>
      </c>
      <c r="AA50" s="1">
        <f t="shared" si="5"/>
        <v>58</v>
      </c>
      <c r="AB50" s="1">
        <f t="shared" si="11"/>
        <v>34</v>
      </c>
      <c r="AC50" s="1" t="s">
        <v>197</v>
      </c>
      <c r="AD50" s="1">
        <f t="shared" si="12"/>
        <v>46894</v>
      </c>
      <c r="AE50" s="1">
        <f t="shared" si="6"/>
        <v>4097</v>
      </c>
      <c r="AF50" s="1">
        <f t="shared" si="13"/>
        <v>1876</v>
      </c>
      <c r="AG50" s="1">
        <f t="shared" si="14"/>
        <v>733</v>
      </c>
      <c r="AH50" s="1">
        <f t="shared" si="7"/>
        <v>64</v>
      </c>
      <c r="AI50" s="1">
        <f t="shared" si="15"/>
        <v>30</v>
      </c>
    </row>
    <row r="51" spans="2:35" x14ac:dyDescent="0.25">
      <c r="B51" t="s">
        <v>55</v>
      </c>
      <c r="C51">
        <v>2</v>
      </c>
      <c r="H51" s="1" t="s">
        <v>192</v>
      </c>
      <c r="I51" s="1">
        <f t="shared" si="16"/>
        <v>139945</v>
      </c>
      <c r="J51" s="1">
        <f>ROUNDUP((J54-J49)*0.6/4+J50,0)</f>
        <v>16958</v>
      </c>
      <c r="K51" s="1">
        <f t="shared" si="17"/>
        <v>4940</v>
      </c>
      <c r="L51" s="1">
        <f t="shared" si="18"/>
        <v>1189</v>
      </c>
      <c r="M51" s="1">
        <f>ROUNDUP((M54-M49)*0.6/4+M50,0)</f>
        <v>144</v>
      </c>
      <c r="N51" s="1">
        <f t="shared" si="19"/>
        <v>42</v>
      </c>
      <c r="O51" s="1" t="s">
        <v>198</v>
      </c>
      <c r="P51" s="1">
        <f t="shared" si="0"/>
        <v>44085</v>
      </c>
      <c r="Q51" s="1">
        <f>ROUNDUP((Q53-Q48)*0.6/4+Q50,0)</f>
        <v>5342</v>
      </c>
      <c r="R51" s="1">
        <f t="shared" si="1"/>
        <v>1556</v>
      </c>
      <c r="S51" s="1">
        <f t="shared" si="2"/>
        <v>694</v>
      </c>
      <c r="T51" s="1">
        <f>ROUNDUP((T53-T48)*0.6/4+T50,0)</f>
        <v>84</v>
      </c>
      <c r="U51" s="1">
        <f t="shared" si="3"/>
        <v>25</v>
      </c>
      <c r="V51" s="1" t="s">
        <v>198</v>
      </c>
      <c r="W51" s="1">
        <f t="shared" si="8"/>
        <v>58091</v>
      </c>
      <c r="X51" s="1">
        <f t="shared" si="4"/>
        <v>3890</v>
      </c>
      <c r="Y51" s="1">
        <f t="shared" si="9"/>
        <v>2231</v>
      </c>
      <c r="Z51" s="1">
        <f t="shared" si="10"/>
        <v>926</v>
      </c>
      <c r="AA51" s="1">
        <f t="shared" si="5"/>
        <v>62</v>
      </c>
      <c r="AB51" s="1">
        <f t="shared" si="11"/>
        <v>36</v>
      </c>
      <c r="AC51" s="1" t="s">
        <v>198</v>
      </c>
      <c r="AD51" s="1">
        <f t="shared" si="12"/>
        <v>49275</v>
      </c>
      <c r="AE51" s="1">
        <f t="shared" si="6"/>
        <v>4305</v>
      </c>
      <c r="AF51" s="1">
        <f t="shared" si="13"/>
        <v>1971</v>
      </c>
      <c r="AG51" s="1">
        <f t="shared" si="14"/>
        <v>779</v>
      </c>
      <c r="AH51" s="1">
        <f t="shared" si="7"/>
        <v>68</v>
      </c>
      <c r="AI51" s="1">
        <f t="shared" si="15"/>
        <v>32</v>
      </c>
    </row>
    <row r="52" spans="2:35" x14ac:dyDescent="0.25">
      <c r="B52" t="s">
        <v>56</v>
      </c>
      <c r="C52">
        <v>1.8</v>
      </c>
      <c r="H52" s="1" t="s">
        <v>193</v>
      </c>
      <c r="I52" s="1">
        <f t="shared" si="16"/>
        <v>147859</v>
      </c>
      <c r="J52" s="1">
        <f>ROUNDUP((J54-J49)*0.6/4+J51,0)</f>
        <v>17917</v>
      </c>
      <c r="K52" s="1">
        <f t="shared" si="17"/>
        <v>5219</v>
      </c>
      <c r="L52" s="1">
        <f t="shared" si="18"/>
        <v>1263</v>
      </c>
      <c r="M52" s="1">
        <f>ROUNDUP((M54-M49)*0.6/4+M51,0)</f>
        <v>153</v>
      </c>
      <c r="N52" s="1">
        <f t="shared" si="19"/>
        <v>45</v>
      </c>
      <c r="O52" s="1" t="s">
        <v>199</v>
      </c>
      <c r="P52" s="1">
        <f t="shared" si="0"/>
        <v>46222</v>
      </c>
      <c r="Q52" s="1">
        <f>ROUNDUP((Q53-Q48)*0.6/4+Q51,0)</f>
        <v>5601</v>
      </c>
      <c r="R52" s="1">
        <f t="shared" si="1"/>
        <v>1632</v>
      </c>
      <c r="S52" s="1">
        <f t="shared" si="2"/>
        <v>735</v>
      </c>
      <c r="T52" s="1">
        <f>ROUNDUP((T53-T48)*0.6/4+T51,0)</f>
        <v>89</v>
      </c>
      <c r="U52" s="1">
        <f t="shared" si="3"/>
        <v>26</v>
      </c>
      <c r="V52" s="1" t="s">
        <v>199</v>
      </c>
      <c r="W52" s="1">
        <f t="shared" si="8"/>
        <v>60914</v>
      </c>
      <c r="X52" s="1">
        <f t="shared" si="4"/>
        <v>4079</v>
      </c>
      <c r="Y52" s="1">
        <f t="shared" si="9"/>
        <v>2339</v>
      </c>
      <c r="Z52" s="1">
        <f t="shared" si="10"/>
        <v>971</v>
      </c>
      <c r="AA52" s="1">
        <f t="shared" si="5"/>
        <v>65</v>
      </c>
      <c r="AB52" s="1">
        <f t="shared" si="11"/>
        <v>38</v>
      </c>
      <c r="AC52" s="1" t="s">
        <v>199</v>
      </c>
      <c r="AD52" s="1">
        <f t="shared" si="12"/>
        <v>51667</v>
      </c>
      <c r="AE52" s="1">
        <f t="shared" si="6"/>
        <v>4514</v>
      </c>
      <c r="AF52" s="1">
        <f t="shared" si="13"/>
        <v>2067</v>
      </c>
      <c r="AG52" s="1">
        <f t="shared" si="14"/>
        <v>825</v>
      </c>
      <c r="AH52" s="1">
        <f t="shared" si="7"/>
        <v>72</v>
      </c>
      <c r="AI52" s="1">
        <f t="shared" si="15"/>
        <v>33</v>
      </c>
    </row>
    <row r="53" spans="2:35" x14ac:dyDescent="0.25">
      <c r="B53" t="s">
        <v>57</v>
      </c>
      <c r="C53">
        <v>1.6</v>
      </c>
      <c r="H53" s="1" t="s">
        <v>194</v>
      </c>
      <c r="I53" s="1">
        <f t="shared" si="16"/>
        <v>155773</v>
      </c>
      <c r="J53" s="1">
        <f>ROUNDUP((J54-J49)*0.6/4+J52,0)</f>
        <v>18876</v>
      </c>
      <c r="K53" s="1">
        <f t="shared" si="17"/>
        <v>5498</v>
      </c>
      <c r="L53" s="1">
        <f t="shared" si="18"/>
        <v>1337</v>
      </c>
      <c r="M53" s="1">
        <f>ROUNDUP((M54-M49)*0.6/4+M52,0)</f>
        <v>162</v>
      </c>
      <c r="N53" s="1">
        <f t="shared" si="19"/>
        <v>48</v>
      </c>
      <c r="O53" s="1" t="s">
        <v>200</v>
      </c>
      <c r="P53" s="6">
        <f t="shared" si="0"/>
        <v>51900</v>
      </c>
      <c r="Q53" s="7">
        <f>ROUNDUP(Q48*$C$33,0)</f>
        <v>6289</v>
      </c>
      <c r="R53" s="8">
        <f t="shared" si="1"/>
        <v>1832</v>
      </c>
      <c r="S53" s="6">
        <f t="shared" si="2"/>
        <v>793</v>
      </c>
      <c r="T53" s="7">
        <f>ROUNDUP(T48*$C$33,0)</f>
        <v>96</v>
      </c>
      <c r="U53" s="8">
        <f t="shared" si="3"/>
        <v>28</v>
      </c>
      <c r="V53" s="1" t="s">
        <v>200</v>
      </c>
      <c r="W53" s="6">
        <f t="shared" si="8"/>
        <v>68395</v>
      </c>
      <c r="X53" s="7">
        <f t="shared" si="4"/>
        <v>4580</v>
      </c>
      <c r="Y53" s="8">
        <f t="shared" si="9"/>
        <v>2626</v>
      </c>
      <c r="Z53" s="6">
        <f t="shared" si="10"/>
        <v>1046</v>
      </c>
      <c r="AA53" s="7">
        <f t="shared" si="5"/>
        <v>70</v>
      </c>
      <c r="AB53" s="8">
        <f t="shared" si="11"/>
        <v>41</v>
      </c>
      <c r="AC53" s="1" t="s">
        <v>200</v>
      </c>
      <c r="AD53" s="6">
        <f t="shared" si="12"/>
        <v>58008</v>
      </c>
      <c r="AE53" s="7">
        <f t="shared" si="6"/>
        <v>5068</v>
      </c>
      <c r="AF53" s="8">
        <f t="shared" si="13"/>
        <v>2321</v>
      </c>
      <c r="AG53" s="6">
        <f t="shared" si="14"/>
        <v>893</v>
      </c>
      <c r="AH53" s="7">
        <f t="shared" si="7"/>
        <v>78</v>
      </c>
      <c r="AI53" s="8">
        <f t="shared" si="15"/>
        <v>36</v>
      </c>
    </row>
    <row r="54" spans="2:35" x14ac:dyDescent="0.25">
      <c r="B54" t="s">
        <v>356</v>
      </c>
      <c r="C54">
        <v>1.3</v>
      </c>
      <c r="H54" s="1" t="s">
        <v>195</v>
      </c>
      <c r="I54" s="6">
        <f t="shared" si="16"/>
        <v>176867</v>
      </c>
      <c r="J54" s="7">
        <f>ROUNDUP(J49*$C$28,0)</f>
        <v>21432</v>
      </c>
      <c r="K54" s="8">
        <f t="shared" si="17"/>
        <v>6243</v>
      </c>
      <c r="L54" s="6">
        <f t="shared" si="18"/>
        <v>1486</v>
      </c>
      <c r="M54" s="7">
        <f>ROUNDUP(M49*$C$28,0)</f>
        <v>180</v>
      </c>
      <c r="N54" s="8">
        <f t="shared" si="19"/>
        <v>53</v>
      </c>
      <c r="O54" s="1" t="s">
        <v>201</v>
      </c>
      <c r="P54" s="1">
        <f t="shared" si="0"/>
        <v>54475</v>
      </c>
      <c r="Q54" s="1">
        <f>ROUNDUP((Q58-Q53)*0.6/4+Q53,0)</f>
        <v>6601</v>
      </c>
      <c r="R54" s="1">
        <f t="shared" si="1"/>
        <v>1923</v>
      </c>
      <c r="S54" s="1">
        <f t="shared" si="2"/>
        <v>834</v>
      </c>
      <c r="T54" s="1">
        <f>ROUNDUP((T58-T53)*0.6/4+T53,0)</f>
        <v>101</v>
      </c>
      <c r="U54" s="1">
        <f t="shared" si="3"/>
        <v>30</v>
      </c>
      <c r="V54" s="1" t="s">
        <v>201</v>
      </c>
      <c r="W54" s="1">
        <f t="shared" si="8"/>
        <v>71785</v>
      </c>
      <c r="X54" s="1">
        <f t="shared" si="4"/>
        <v>4807</v>
      </c>
      <c r="Y54" s="1">
        <f t="shared" si="9"/>
        <v>2757</v>
      </c>
      <c r="Z54" s="1">
        <f t="shared" si="10"/>
        <v>1106</v>
      </c>
      <c r="AA54" s="1">
        <f t="shared" si="5"/>
        <v>74</v>
      </c>
      <c r="AB54" s="1">
        <f t="shared" si="11"/>
        <v>43</v>
      </c>
      <c r="AC54" s="1" t="s">
        <v>201</v>
      </c>
      <c r="AD54" s="1">
        <f t="shared" si="12"/>
        <v>60892</v>
      </c>
      <c r="AE54" s="1">
        <f t="shared" si="6"/>
        <v>5320</v>
      </c>
      <c r="AF54" s="1">
        <f t="shared" si="13"/>
        <v>2436</v>
      </c>
      <c r="AG54" s="1">
        <f t="shared" si="14"/>
        <v>939</v>
      </c>
      <c r="AH54" s="1">
        <f t="shared" si="7"/>
        <v>82</v>
      </c>
      <c r="AI54" s="1">
        <f t="shared" si="15"/>
        <v>38</v>
      </c>
    </row>
    <row r="55" spans="2:35" x14ac:dyDescent="0.25">
      <c r="B55" t="s">
        <v>357</v>
      </c>
      <c r="C55">
        <v>1.3</v>
      </c>
      <c r="H55" s="1" t="s">
        <v>365</v>
      </c>
      <c r="I55" s="6">
        <f t="shared" si="16"/>
        <v>10316</v>
      </c>
      <c r="J55" s="7">
        <f>ROUNDUP(J24/$B$7,0)</f>
        <v>1250</v>
      </c>
      <c r="K55" s="8">
        <f t="shared" si="17"/>
        <v>365</v>
      </c>
      <c r="L55" s="6">
        <f t="shared" si="18"/>
        <v>91</v>
      </c>
      <c r="M55" s="7">
        <f>ROUNDUP(M24/$B$7,0)</f>
        <v>11</v>
      </c>
      <c r="N55" s="8">
        <f t="shared" si="19"/>
        <v>4</v>
      </c>
      <c r="O55" s="1" t="s">
        <v>202</v>
      </c>
      <c r="P55" s="1">
        <f t="shared" si="0"/>
        <v>57050</v>
      </c>
      <c r="Q55" s="1">
        <f>ROUNDUP((Q58-Q53)*0.6/4+Q54,0)</f>
        <v>6913</v>
      </c>
      <c r="R55" s="1">
        <f t="shared" si="1"/>
        <v>2014</v>
      </c>
      <c r="S55" s="1">
        <f t="shared" si="2"/>
        <v>875</v>
      </c>
      <c r="T55" s="1">
        <f>ROUNDUP((T58-T53)*0.6/4+T54,0)</f>
        <v>106</v>
      </c>
      <c r="U55" s="1">
        <f t="shared" si="3"/>
        <v>31</v>
      </c>
      <c r="V55" s="1" t="s">
        <v>202</v>
      </c>
      <c r="W55" s="1">
        <f t="shared" si="8"/>
        <v>75175</v>
      </c>
      <c r="X55" s="1">
        <f t="shared" si="4"/>
        <v>5034</v>
      </c>
      <c r="Y55" s="1">
        <f t="shared" si="9"/>
        <v>2887</v>
      </c>
      <c r="Z55" s="1">
        <f t="shared" si="10"/>
        <v>1165</v>
      </c>
      <c r="AA55" s="1">
        <f t="shared" si="5"/>
        <v>78</v>
      </c>
      <c r="AB55" s="1">
        <f t="shared" si="11"/>
        <v>45</v>
      </c>
      <c r="AC55" s="1" t="s">
        <v>202</v>
      </c>
      <c r="AD55" s="1">
        <f t="shared" si="12"/>
        <v>63765</v>
      </c>
      <c r="AE55" s="1">
        <f t="shared" si="6"/>
        <v>5571</v>
      </c>
      <c r="AF55" s="1">
        <f t="shared" si="13"/>
        <v>2551</v>
      </c>
      <c r="AG55" s="1">
        <f t="shared" si="14"/>
        <v>985</v>
      </c>
      <c r="AH55" s="1">
        <f t="shared" si="7"/>
        <v>86</v>
      </c>
      <c r="AI55" s="1">
        <f t="shared" si="15"/>
        <v>40</v>
      </c>
    </row>
    <row r="56" spans="2:35" x14ac:dyDescent="0.25">
      <c r="B56" t="s">
        <v>393</v>
      </c>
      <c r="C56">
        <v>1.3</v>
      </c>
      <c r="H56" s="1" t="s">
        <v>366</v>
      </c>
      <c r="I56" s="1">
        <f t="shared" si="16"/>
        <v>11711</v>
      </c>
      <c r="J56" s="1">
        <f>ROUNDUP((J60-J55)*0.6/4+J55,0)</f>
        <v>1419</v>
      </c>
      <c r="K56" s="1">
        <f t="shared" si="17"/>
        <v>414</v>
      </c>
      <c r="L56" s="1">
        <f t="shared" si="18"/>
        <v>108</v>
      </c>
      <c r="M56" s="1">
        <f>ROUNDUP((M60-M55)*0.6/4+M55,0)</f>
        <v>13</v>
      </c>
      <c r="N56" s="1">
        <f t="shared" si="19"/>
        <v>4</v>
      </c>
      <c r="O56" s="1" t="s">
        <v>203</v>
      </c>
      <c r="P56" s="1">
        <f t="shared" si="0"/>
        <v>59624</v>
      </c>
      <c r="Q56" s="1">
        <f>ROUNDUP((Q58-Q53)*0.6/4+Q55,0)</f>
        <v>7225</v>
      </c>
      <c r="R56" s="1">
        <f t="shared" si="1"/>
        <v>2105</v>
      </c>
      <c r="S56" s="1">
        <f t="shared" si="2"/>
        <v>917</v>
      </c>
      <c r="T56" s="1">
        <f>ROUNDUP((T58-T53)*0.6/4+T55,0)</f>
        <v>111</v>
      </c>
      <c r="U56" s="1">
        <f t="shared" si="3"/>
        <v>33</v>
      </c>
      <c r="V56" s="1" t="s">
        <v>203</v>
      </c>
      <c r="W56" s="1">
        <f t="shared" si="8"/>
        <v>78565</v>
      </c>
      <c r="X56" s="1">
        <f t="shared" si="4"/>
        <v>5261</v>
      </c>
      <c r="Y56" s="1">
        <f t="shared" si="9"/>
        <v>3017</v>
      </c>
      <c r="Z56" s="1">
        <f t="shared" si="10"/>
        <v>1210</v>
      </c>
      <c r="AA56" s="1">
        <f t="shared" si="5"/>
        <v>81</v>
      </c>
      <c r="AB56" s="1">
        <f t="shared" si="11"/>
        <v>47</v>
      </c>
      <c r="AC56" s="1" t="s">
        <v>203</v>
      </c>
      <c r="AD56" s="1">
        <f t="shared" si="12"/>
        <v>66649</v>
      </c>
      <c r="AE56" s="1">
        <f t="shared" si="6"/>
        <v>5823</v>
      </c>
      <c r="AF56" s="1">
        <f t="shared" si="13"/>
        <v>2666</v>
      </c>
      <c r="AG56" s="1">
        <f t="shared" si="14"/>
        <v>1031</v>
      </c>
      <c r="AH56" s="1">
        <f t="shared" si="7"/>
        <v>90</v>
      </c>
      <c r="AI56" s="1">
        <f t="shared" si="15"/>
        <v>42</v>
      </c>
    </row>
    <row r="57" spans="2:35" x14ac:dyDescent="0.25">
      <c r="B57" t="s">
        <v>58</v>
      </c>
      <c r="C57">
        <v>1</v>
      </c>
      <c r="H57" s="1" t="s">
        <v>107</v>
      </c>
      <c r="I57" s="1">
        <f t="shared" si="16"/>
        <v>13105</v>
      </c>
      <c r="J57" s="1">
        <f>ROUNDUP((J60-J55)*0.6/4+J56,0)</f>
        <v>1588</v>
      </c>
      <c r="K57" s="1">
        <f t="shared" si="17"/>
        <v>463</v>
      </c>
      <c r="L57" s="1">
        <f t="shared" si="18"/>
        <v>124</v>
      </c>
      <c r="M57" s="1">
        <f>ROUNDUP((M60-M55)*0.6/4+M56,0)</f>
        <v>15</v>
      </c>
      <c r="N57" s="1">
        <f t="shared" si="19"/>
        <v>5</v>
      </c>
      <c r="O57" s="1" t="s">
        <v>204</v>
      </c>
      <c r="P57" s="1">
        <f t="shared" si="0"/>
        <v>62199</v>
      </c>
      <c r="Q57" s="1">
        <f>ROUNDUP((Q58-Q53)*0.6/4+Q56,0)</f>
        <v>7537</v>
      </c>
      <c r="R57" s="1">
        <f t="shared" si="1"/>
        <v>2196</v>
      </c>
      <c r="S57" s="1">
        <f t="shared" si="2"/>
        <v>958</v>
      </c>
      <c r="T57" s="1">
        <f>ROUNDUP((T58-T53)*0.6/4+T56,0)</f>
        <v>116</v>
      </c>
      <c r="U57" s="1">
        <f t="shared" si="3"/>
        <v>34</v>
      </c>
      <c r="V57" s="1" t="s">
        <v>204</v>
      </c>
      <c r="W57" s="1">
        <f t="shared" si="8"/>
        <v>81970</v>
      </c>
      <c r="X57" s="1">
        <f t="shared" si="4"/>
        <v>5489</v>
      </c>
      <c r="Y57" s="1">
        <f t="shared" si="9"/>
        <v>3148</v>
      </c>
      <c r="Z57" s="1">
        <f t="shared" si="10"/>
        <v>1270</v>
      </c>
      <c r="AA57" s="1">
        <f t="shared" si="5"/>
        <v>85</v>
      </c>
      <c r="AB57" s="1">
        <f t="shared" si="11"/>
        <v>49</v>
      </c>
      <c r="AC57" s="1" t="s">
        <v>204</v>
      </c>
      <c r="AD57" s="1">
        <f t="shared" si="12"/>
        <v>69522</v>
      </c>
      <c r="AE57" s="1">
        <f t="shared" si="6"/>
        <v>6074</v>
      </c>
      <c r="AF57" s="1">
        <f t="shared" si="13"/>
        <v>2781</v>
      </c>
      <c r="AG57" s="1">
        <f t="shared" si="14"/>
        <v>1076</v>
      </c>
      <c r="AH57" s="1">
        <f t="shared" si="7"/>
        <v>94</v>
      </c>
      <c r="AI57" s="1">
        <f t="shared" si="15"/>
        <v>44</v>
      </c>
    </row>
    <row r="58" spans="2:35" x14ac:dyDescent="0.25">
      <c r="B58" t="s">
        <v>59</v>
      </c>
      <c r="C58">
        <v>2</v>
      </c>
      <c r="H58" s="1" t="s">
        <v>153</v>
      </c>
      <c r="I58" s="1">
        <f t="shared" si="16"/>
        <v>14500</v>
      </c>
      <c r="J58" s="1">
        <f>ROUNDUP((J60-J55)*0.6/4+J57,0)</f>
        <v>1757</v>
      </c>
      <c r="K58" s="1">
        <f t="shared" si="17"/>
        <v>512</v>
      </c>
      <c r="L58" s="1">
        <f t="shared" si="18"/>
        <v>141</v>
      </c>
      <c r="M58" s="1">
        <f>ROUNDUP((M60-M55)*0.6/4+M57,0)</f>
        <v>17</v>
      </c>
      <c r="N58" s="1">
        <f t="shared" si="19"/>
        <v>5</v>
      </c>
      <c r="O58" s="1" t="s">
        <v>205</v>
      </c>
      <c r="P58" s="6">
        <f t="shared" si="0"/>
        <v>69032</v>
      </c>
      <c r="Q58" s="7">
        <f>ROUNDUP(Q53*$C$34,0)</f>
        <v>8365</v>
      </c>
      <c r="R58" s="8">
        <f t="shared" si="1"/>
        <v>2437</v>
      </c>
      <c r="S58" s="6">
        <f t="shared" si="2"/>
        <v>1057</v>
      </c>
      <c r="T58" s="7">
        <f>ROUNDUP(T53*$C$34,0)</f>
        <v>128</v>
      </c>
      <c r="U58" s="8">
        <f t="shared" si="3"/>
        <v>38</v>
      </c>
      <c r="V58" s="1" t="s">
        <v>205</v>
      </c>
      <c r="W58" s="6">
        <f t="shared" si="8"/>
        <v>90974</v>
      </c>
      <c r="X58" s="7">
        <f t="shared" si="4"/>
        <v>6092</v>
      </c>
      <c r="Y58" s="8">
        <f t="shared" si="9"/>
        <v>3493</v>
      </c>
      <c r="Z58" s="6">
        <f t="shared" si="10"/>
        <v>1404</v>
      </c>
      <c r="AA58" s="7">
        <f t="shared" si="5"/>
        <v>94</v>
      </c>
      <c r="AB58" s="8">
        <f t="shared" si="11"/>
        <v>54</v>
      </c>
      <c r="AC58" s="1" t="s">
        <v>205</v>
      </c>
      <c r="AD58" s="6">
        <f t="shared" si="12"/>
        <v>77157</v>
      </c>
      <c r="AE58" s="7">
        <f t="shared" si="6"/>
        <v>6741</v>
      </c>
      <c r="AF58" s="8">
        <f t="shared" si="13"/>
        <v>3087</v>
      </c>
      <c r="AG58" s="6">
        <f t="shared" si="14"/>
        <v>1191</v>
      </c>
      <c r="AH58" s="7">
        <f t="shared" si="7"/>
        <v>104</v>
      </c>
      <c r="AI58" s="8">
        <f t="shared" si="15"/>
        <v>48</v>
      </c>
    </row>
    <row r="59" spans="2:35" x14ac:dyDescent="0.25">
      <c r="B59" t="s">
        <v>60</v>
      </c>
      <c r="C59">
        <v>1.8</v>
      </c>
      <c r="H59" s="1" t="s">
        <v>154</v>
      </c>
      <c r="I59" s="1">
        <f t="shared" si="16"/>
        <v>15895</v>
      </c>
      <c r="J59" s="1">
        <f>ROUNDUP((J60-J55)*0.6/4+J58,0)</f>
        <v>1926</v>
      </c>
      <c r="K59" s="1">
        <f t="shared" si="17"/>
        <v>561</v>
      </c>
      <c r="L59" s="1">
        <f t="shared" si="18"/>
        <v>157</v>
      </c>
      <c r="M59" s="1">
        <f>ROUNDUP((M60-M55)*0.6/4+M58,0)</f>
        <v>19</v>
      </c>
      <c r="N59" s="1">
        <f t="shared" si="19"/>
        <v>6</v>
      </c>
      <c r="O59" s="1" t="s">
        <v>206</v>
      </c>
      <c r="P59" s="1">
        <f t="shared" si="0"/>
        <v>72457</v>
      </c>
      <c r="Q59" s="1">
        <f>ROUNDUP((Q63-Q58)*0.6/4+Q58,0)</f>
        <v>8780</v>
      </c>
      <c r="R59" s="1">
        <f t="shared" si="1"/>
        <v>2558</v>
      </c>
      <c r="S59" s="1">
        <f t="shared" si="2"/>
        <v>1115</v>
      </c>
      <c r="T59" s="1">
        <f>ROUNDUP((T63-T58)*0.6/4+T58,0)</f>
        <v>135</v>
      </c>
      <c r="U59" s="1">
        <f t="shared" si="3"/>
        <v>40</v>
      </c>
      <c r="V59" s="1" t="s">
        <v>206</v>
      </c>
      <c r="W59" s="1">
        <f t="shared" si="8"/>
        <v>95484</v>
      </c>
      <c r="X59" s="1">
        <f t="shared" si="4"/>
        <v>6394</v>
      </c>
      <c r="Y59" s="1">
        <f t="shared" si="9"/>
        <v>3666</v>
      </c>
      <c r="Z59" s="1">
        <f t="shared" si="10"/>
        <v>1479</v>
      </c>
      <c r="AA59" s="1">
        <f t="shared" si="5"/>
        <v>99</v>
      </c>
      <c r="AB59" s="1">
        <f t="shared" si="11"/>
        <v>57</v>
      </c>
      <c r="AC59" s="1" t="s">
        <v>206</v>
      </c>
      <c r="AD59" s="1">
        <f t="shared" si="12"/>
        <v>80991</v>
      </c>
      <c r="AE59" s="1">
        <f t="shared" si="6"/>
        <v>7076</v>
      </c>
      <c r="AF59" s="1">
        <f t="shared" si="13"/>
        <v>3240</v>
      </c>
      <c r="AG59" s="1">
        <f t="shared" si="14"/>
        <v>1248</v>
      </c>
      <c r="AH59" s="1">
        <f t="shared" si="7"/>
        <v>109</v>
      </c>
      <c r="AI59" s="1">
        <f t="shared" si="15"/>
        <v>50</v>
      </c>
    </row>
    <row r="60" spans="2:35" x14ac:dyDescent="0.25">
      <c r="B60" t="s">
        <v>61</v>
      </c>
      <c r="C60">
        <v>1.6</v>
      </c>
      <c r="H60" s="1" t="s">
        <v>44</v>
      </c>
      <c r="I60" s="6">
        <f t="shared" si="16"/>
        <v>19600</v>
      </c>
      <c r="J60" s="7">
        <f>ROUNDUP(J55*$C$30,0)</f>
        <v>2375</v>
      </c>
      <c r="K60" s="8">
        <f t="shared" si="17"/>
        <v>692</v>
      </c>
      <c r="L60" s="6">
        <f t="shared" si="18"/>
        <v>174</v>
      </c>
      <c r="M60" s="7">
        <f>ROUNDUP(M55*$C$30,0)</f>
        <v>21</v>
      </c>
      <c r="N60" s="8">
        <f t="shared" si="19"/>
        <v>7</v>
      </c>
      <c r="O60" s="1" t="s">
        <v>207</v>
      </c>
      <c r="P60" s="1">
        <f t="shared" si="0"/>
        <v>75882</v>
      </c>
      <c r="Q60" s="1">
        <f>ROUNDUP((Q63-Q58)*0.6/4+Q59,0)</f>
        <v>9195</v>
      </c>
      <c r="R60" s="1">
        <f t="shared" si="1"/>
        <v>2679</v>
      </c>
      <c r="S60" s="1">
        <f t="shared" si="2"/>
        <v>1172</v>
      </c>
      <c r="T60" s="1">
        <f>ROUNDUP((T63-T58)*0.6/4+T59,0)</f>
        <v>142</v>
      </c>
      <c r="U60" s="1">
        <f t="shared" si="3"/>
        <v>42</v>
      </c>
      <c r="V60" s="1" t="s">
        <v>207</v>
      </c>
      <c r="W60" s="1">
        <f t="shared" si="8"/>
        <v>99994</v>
      </c>
      <c r="X60" s="1">
        <f t="shared" si="4"/>
        <v>6696</v>
      </c>
      <c r="Y60" s="1">
        <f t="shared" si="9"/>
        <v>3840</v>
      </c>
      <c r="Z60" s="1">
        <f t="shared" si="10"/>
        <v>1554</v>
      </c>
      <c r="AA60" s="1">
        <f t="shared" si="5"/>
        <v>104</v>
      </c>
      <c r="AB60" s="1">
        <f t="shared" si="11"/>
        <v>60</v>
      </c>
      <c r="AC60" s="1" t="s">
        <v>207</v>
      </c>
      <c r="AD60" s="1">
        <f t="shared" si="12"/>
        <v>84814</v>
      </c>
      <c r="AE60" s="1">
        <f t="shared" si="6"/>
        <v>7410</v>
      </c>
      <c r="AF60" s="1">
        <f t="shared" si="13"/>
        <v>3393</v>
      </c>
      <c r="AG60" s="1">
        <f t="shared" si="14"/>
        <v>1317</v>
      </c>
      <c r="AH60" s="1">
        <f t="shared" si="7"/>
        <v>115</v>
      </c>
      <c r="AI60" s="1">
        <f t="shared" si="15"/>
        <v>53</v>
      </c>
    </row>
    <row r="61" spans="2:35" x14ac:dyDescent="0.25">
      <c r="B61" t="s">
        <v>358</v>
      </c>
      <c r="C61">
        <v>1.3</v>
      </c>
      <c r="H61" s="1" t="s">
        <v>367</v>
      </c>
      <c r="I61" s="1">
        <f t="shared" si="16"/>
        <v>21663</v>
      </c>
      <c r="J61" s="1">
        <f>ROUNDUP((J65-J60)*0.6/4+J60,0)</f>
        <v>2625</v>
      </c>
      <c r="K61" s="1">
        <f t="shared" si="17"/>
        <v>765</v>
      </c>
      <c r="L61" s="1">
        <f t="shared" si="18"/>
        <v>199</v>
      </c>
      <c r="M61" s="1">
        <f>ROUNDUP((M65-M60)*0.6/4+M60,0)</f>
        <v>24</v>
      </c>
      <c r="N61" s="1">
        <f t="shared" si="19"/>
        <v>7</v>
      </c>
      <c r="O61" s="1" t="s">
        <v>208</v>
      </c>
      <c r="P61" s="1">
        <f t="shared" si="0"/>
        <v>79306</v>
      </c>
      <c r="Q61" s="1">
        <f>ROUNDUP((Q63-Q58)*0.6/4+Q60,0)</f>
        <v>9610</v>
      </c>
      <c r="R61" s="1">
        <f t="shared" si="1"/>
        <v>2800</v>
      </c>
      <c r="S61" s="1">
        <f t="shared" si="2"/>
        <v>1230</v>
      </c>
      <c r="T61" s="1">
        <f>ROUNDUP((T63-T58)*0.6/4+T60,0)</f>
        <v>149</v>
      </c>
      <c r="U61" s="1">
        <f t="shared" si="3"/>
        <v>44</v>
      </c>
      <c r="V61" s="1" t="s">
        <v>208</v>
      </c>
      <c r="W61" s="1">
        <f t="shared" si="8"/>
        <v>104504</v>
      </c>
      <c r="X61" s="1">
        <f t="shared" si="4"/>
        <v>6998</v>
      </c>
      <c r="Y61" s="1">
        <f t="shared" si="9"/>
        <v>4013</v>
      </c>
      <c r="Z61" s="1">
        <f t="shared" si="10"/>
        <v>1628</v>
      </c>
      <c r="AA61" s="1">
        <f t="shared" si="5"/>
        <v>109</v>
      </c>
      <c r="AB61" s="1">
        <f t="shared" si="11"/>
        <v>63</v>
      </c>
      <c r="AC61" s="1" t="s">
        <v>208</v>
      </c>
      <c r="AD61" s="1">
        <f t="shared" si="12"/>
        <v>88637</v>
      </c>
      <c r="AE61" s="1">
        <f t="shared" si="6"/>
        <v>7744</v>
      </c>
      <c r="AF61" s="1">
        <f t="shared" si="13"/>
        <v>3546</v>
      </c>
      <c r="AG61" s="1">
        <f t="shared" si="14"/>
        <v>1385</v>
      </c>
      <c r="AH61" s="1">
        <f t="shared" si="7"/>
        <v>121</v>
      </c>
      <c r="AI61" s="1">
        <f t="shared" si="15"/>
        <v>56</v>
      </c>
    </row>
    <row r="62" spans="2:35" x14ac:dyDescent="0.25">
      <c r="B62" t="s">
        <v>359</v>
      </c>
      <c r="C62">
        <v>1.3</v>
      </c>
      <c r="H62" s="1" t="s">
        <v>108</v>
      </c>
      <c r="I62" s="1">
        <f t="shared" si="16"/>
        <v>23726</v>
      </c>
      <c r="J62" s="1">
        <f>ROUNDUP((J65-J60)*0.6/4+J61,0)</f>
        <v>2875</v>
      </c>
      <c r="K62" s="1">
        <f t="shared" si="17"/>
        <v>838</v>
      </c>
      <c r="L62" s="1">
        <f t="shared" si="18"/>
        <v>223</v>
      </c>
      <c r="M62" s="1">
        <f>ROUNDUP((M65-M60)*0.6/4+M61,0)</f>
        <v>27</v>
      </c>
      <c r="N62" s="1">
        <f t="shared" si="19"/>
        <v>8</v>
      </c>
      <c r="O62" s="1" t="s">
        <v>209</v>
      </c>
      <c r="P62" s="1">
        <f t="shared" si="0"/>
        <v>82731</v>
      </c>
      <c r="Q62" s="1">
        <f>ROUNDUP((Q63-Q58)*0.6/4+Q61,0)</f>
        <v>10025</v>
      </c>
      <c r="R62" s="1">
        <f t="shared" si="1"/>
        <v>2920</v>
      </c>
      <c r="S62" s="1">
        <f t="shared" si="2"/>
        <v>1288</v>
      </c>
      <c r="T62" s="1">
        <f>ROUNDUP((T63-T58)*0.6/4+T61,0)</f>
        <v>156</v>
      </c>
      <c r="U62" s="1">
        <f t="shared" si="3"/>
        <v>46</v>
      </c>
      <c r="V62" s="1" t="s">
        <v>209</v>
      </c>
      <c r="W62" s="1">
        <f t="shared" si="8"/>
        <v>109014</v>
      </c>
      <c r="X62" s="1">
        <f t="shared" si="4"/>
        <v>7300</v>
      </c>
      <c r="Y62" s="1">
        <f t="shared" si="9"/>
        <v>4186</v>
      </c>
      <c r="Z62" s="1">
        <f t="shared" si="10"/>
        <v>1703</v>
      </c>
      <c r="AA62" s="1">
        <f t="shared" si="5"/>
        <v>114</v>
      </c>
      <c r="AB62" s="1">
        <f t="shared" si="11"/>
        <v>66</v>
      </c>
      <c r="AC62" s="1" t="s">
        <v>209</v>
      </c>
      <c r="AD62" s="1">
        <f t="shared" si="12"/>
        <v>92471</v>
      </c>
      <c r="AE62" s="1">
        <f t="shared" si="6"/>
        <v>8079</v>
      </c>
      <c r="AF62" s="1">
        <f t="shared" si="13"/>
        <v>3699</v>
      </c>
      <c r="AG62" s="1">
        <f t="shared" si="14"/>
        <v>1443</v>
      </c>
      <c r="AH62" s="1">
        <f t="shared" si="7"/>
        <v>126</v>
      </c>
      <c r="AI62" s="1">
        <f t="shared" si="15"/>
        <v>58</v>
      </c>
    </row>
    <row r="63" spans="2:35" x14ac:dyDescent="0.25">
      <c r="B63" t="s">
        <v>394</v>
      </c>
      <c r="C63">
        <v>1.3</v>
      </c>
      <c r="H63" s="1" t="s">
        <v>109</v>
      </c>
      <c r="I63" s="1">
        <f t="shared" si="16"/>
        <v>25789</v>
      </c>
      <c r="J63" s="1">
        <f>ROUNDUP((J65-J60)*0.6/4+J62,0)</f>
        <v>3125</v>
      </c>
      <c r="K63" s="1">
        <f t="shared" si="17"/>
        <v>911</v>
      </c>
      <c r="L63" s="1">
        <f t="shared" si="18"/>
        <v>248</v>
      </c>
      <c r="M63" s="1">
        <f>ROUNDUP((M65-M60)*0.6/4+M62,0)</f>
        <v>30</v>
      </c>
      <c r="N63" s="1">
        <f t="shared" si="19"/>
        <v>9</v>
      </c>
      <c r="O63" s="1" t="s">
        <v>395</v>
      </c>
      <c r="P63" s="6">
        <f>ROUNDUP(Q63*$D$2/$B$2,0)</f>
        <v>91817</v>
      </c>
      <c r="Q63" s="7">
        <f>ROUNDUP(Q58*$C$35,0)</f>
        <v>11126</v>
      </c>
      <c r="R63" s="8">
        <f>ROUNDUP(Q63*$C$2/$B$2,0)</f>
        <v>3241</v>
      </c>
      <c r="S63" s="6">
        <f>ROUNDUP(T63*$D$2/$B$2,0)</f>
        <v>1412</v>
      </c>
      <c r="T63" s="7">
        <f>ROUNDUP(T58*$C$35,0)</f>
        <v>171</v>
      </c>
      <c r="U63" s="8">
        <f>ROUNDUP(T63*$C$2/$B$2,0)</f>
        <v>50</v>
      </c>
      <c r="V63" s="1" t="s">
        <v>395</v>
      </c>
      <c r="W63" s="6">
        <f t="shared" si="8"/>
        <v>120990</v>
      </c>
      <c r="X63" s="7">
        <f t="shared" si="4"/>
        <v>8102</v>
      </c>
      <c r="Y63" s="8">
        <f t="shared" si="9"/>
        <v>4646</v>
      </c>
      <c r="Z63" s="6">
        <f t="shared" si="10"/>
        <v>1867</v>
      </c>
      <c r="AA63" s="7">
        <f t="shared" si="5"/>
        <v>125</v>
      </c>
      <c r="AB63" s="8">
        <f t="shared" si="11"/>
        <v>72</v>
      </c>
      <c r="AC63" s="1" t="s">
        <v>395</v>
      </c>
      <c r="AD63" s="6">
        <f t="shared" si="12"/>
        <v>102623</v>
      </c>
      <c r="AE63" s="7">
        <f t="shared" si="6"/>
        <v>8966</v>
      </c>
      <c r="AF63" s="8">
        <f t="shared" si="13"/>
        <v>4105</v>
      </c>
      <c r="AG63" s="6">
        <f t="shared" si="14"/>
        <v>1580</v>
      </c>
      <c r="AH63" s="7">
        <f t="shared" si="7"/>
        <v>138</v>
      </c>
      <c r="AI63" s="8">
        <f t="shared" si="15"/>
        <v>64</v>
      </c>
    </row>
    <row r="64" spans="2:35" x14ac:dyDescent="0.25">
      <c r="H64" s="1" t="s">
        <v>149</v>
      </c>
      <c r="I64" s="1">
        <f t="shared" si="16"/>
        <v>27852</v>
      </c>
      <c r="J64" s="1">
        <f>ROUNDUP((J65-J60)*0.6/4+J63,0)</f>
        <v>3375</v>
      </c>
      <c r="K64" s="1">
        <f t="shared" si="17"/>
        <v>984</v>
      </c>
      <c r="L64" s="1">
        <f t="shared" si="18"/>
        <v>273</v>
      </c>
      <c r="M64" s="1">
        <f>ROUNDUP((M65-M60)*0.6/4+M63,0)</f>
        <v>33</v>
      </c>
      <c r="N64" s="1">
        <f t="shared" si="19"/>
        <v>10</v>
      </c>
      <c r="O64" s="1" t="s">
        <v>369</v>
      </c>
      <c r="P64" s="6">
        <f t="shared" ref="P64:P127" si="20">ROUNDUP(Q64*$D$2/$B$2,0)</f>
        <v>6074</v>
      </c>
      <c r="Q64" s="7">
        <f>ROUNDUP(Q33/$B$8,0)</f>
        <v>736</v>
      </c>
      <c r="R64" s="8">
        <f t="shared" ref="R64:R127" si="21">ROUNDUP(Q64*$C$2/$B$2,0)</f>
        <v>215</v>
      </c>
      <c r="S64" s="6">
        <f t="shared" ref="S64:S127" si="22">ROUNDUP(T64*$D$2/$B$2,0)</f>
        <v>91</v>
      </c>
      <c r="T64" s="7">
        <f>ROUNDUP(T33/$B$8,0)</f>
        <v>11</v>
      </c>
      <c r="U64" s="8">
        <f t="shared" ref="U64:U127" si="23">ROUNDUP(T64*$C$2/$B$2,0)</f>
        <v>4</v>
      </c>
      <c r="V64" s="1" t="s">
        <v>369</v>
      </c>
      <c r="W64" s="6">
        <f t="shared" si="8"/>
        <v>8005</v>
      </c>
      <c r="X64" s="7">
        <f t="shared" si="4"/>
        <v>536</v>
      </c>
      <c r="Y64" s="8">
        <f t="shared" si="9"/>
        <v>308</v>
      </c>
      <c r="Z64" s="6">
        <f t="shared" si="10"/>
        <v>135</v>
      </c>
      <c r="AA64" s="7">
        <f t="shared" si="5"/>
        <v>9</v>
      </c>
      <c r="AB64" s="8">
        <f t="shared" si="11"/>
        <v>6</v>
      </c>
      <c r="AC64" s="1" t="s">
        <v>369</v>
      </c>
      <c r="AD64" s="6">
        <f t="shared" si="12"/>
        <v>6799</v>
      </c>
      <c r="AE64" s="7">
        <f t="shared" si="6"/>
        <v>594</v>
      </c>
      <c r="AF64" s="8">
        <f t="shared" si="13"/>
        <v>272</v>
      </c>
      <c r="AG64" s="6">
        <f t="shared" si="14"/>
        <v>104</v>
      </c>
      <c r="AH64" s="7">
        <f t="shared" si="7"/>
        <v>9</v>
      </c>
      <c r="AI64" s="8">
        <f t="shared" si="15"/>
        <v>5</v>
      </c>
    </row>
    <row r="65" spans="8:35" x14ac:dyDescent="0.25">
      <c r="H65" s="1" t="s">
        <v>45</v>
      </c>
      <c r="I65" s="6">
        <f t="shared" si="16"/>
        <v>33324</v>
      </c>
      <c r="J65" s="7">
        <f>ROUNDUP(J60*$C$31,0)</f>
        <v>4038</v>
      </c>
      <c r="K65" s="8">
        <f t="shared" si="17"/>
        <v>1177</v>
      </c>
      <c r="L65" s="6">
        <f t="shared" si="18"/>
        <v>298</v>
      </c>
      <c r="M65" s="7">
        <f>ROUNDUP(M60*$C$31,0)</f>
        <v>36</v>
      </c>
      <c r="N65" s="8">
        <f t="shared" si="19"/>
        <v>11</v>
      </c>
      <c r="O65" s="1" t="s">
        <v>370</v>
      </c>
      <c r="P65" s="1">
        <f t="shared" si="20"/>
        <v>6990</v>
      </c>
      <c r="Q65" s="1">
        <f>ROUNDUP((Q69-Q64)*0.6/4+Q64,0)</f>
        <v>847</v>
      </c>
      <c r="R65" s="1">
        <f t="shared" si="21"/>
        <v>247</v>
      </c>
      <c r="S65" s="1">
        <f t="shared" si="22"/>
        <v>108</v>
      </c>
      <c r="T65" s="1">
        <f>ROUNDUP((T69-T64)*0.6/4+T64,0)</f>
        <v>13</v>
      </c>
      <c r="U65" s="1">
        <f t="shared" si="23"/>
        <v>4</v>
      </c>
      <c r="V65" s="1" t="s">
        <v>370</v>
      </c>
      <c r="W65" s="1">
        <f t="shared" si="8"/>
        <v>9214</v>
      </c>
      <c r="X65" s="1">
        <f t="shared" si="4"/>
        <v>617</v>
      </c>
      <c r="Y65" s="1">
        <f t="shared" si="9"/>
        <v>354</v>
      </c>
      <c r="Z65" s="1">
        <f t="shared" si="10"/>
        <v>150</v>
      </c>
      <c r="AA65" s="1">
        <f t="shared" si="5"/>
        <v>10</v>
      </c>
      <c r="AB65" s="1">
        <f t="shared" si="11"/>
        <v>6</v>
      </c>
      <c r="AC65" s="1" t="s">
        <v>370</v>
      </c>
      <c r="AD65" s="1">
        <f t="shared" si="12"/>
        <v>7818</v>
      </c>
      <c r="AE65" s="1">
        <f t="shared" si="6"/>
        <v>683</v>
      </c>
      <c r="AF65" s="1">
        <f t="shared" si="13"/>
        <v>313</v>
      </c>
      <c r="AG65" s="1">
        <f t="shared" si="14"/>
        <v>126</v>
      </c>
      <c r="AH65" s="1">
        <f t="shared" si="7"/>
        <v>11</v>
      </c>
      <c r="AI65" s="1">
        <f t="shared" si="15"/>
        <v>6</v>
      </c>
    </row>
    <row r="66" spans="8:35" x14ac:dyDescent="0.25">
      <c r="H66" s="1" t="s">
        <v>368</v>
      </c>
      <c r="I66" s="1">
        <f t="shared" si="16"/>
        <v>36328</v>
      </c>
      <c r="J66" s="1">
        <f>ROUNDUP((J70-J65)*0.6/4+J65,0)</f>
        <v>4402</v>
      </c>
      <c r="K66" s="1">
        <f t="shared" si="17"/>
        <v>1283</v>
      </c>
      <c r="L66" s="1">
        <f t="shared" si="18"/>
        <v>331</v>
      </c>
      <c r="M66" s="1">
        <f>ROUNDUP((M70-M65)*0.6/4+M65,0)</f>
        <v>40</v>
      </c>
      <c r="N66" s="1">
        <f t="shared" si="19"/>
        <v>12</v>
      </c>
      <c r="O66" s="1" t="s">
        <v>113</v>
      </c>
      <c r="P66" s="1">
        <f t="shared" si="20"/>
        <v>7906</v>
      </c>
      <c r="Q66" s="1">
        <f>ROUNDUP((Q69-Q64)*0.6/4+Q65,0)</f>
        <v>958</v>
      </c>
      <c r="R66" s="1">
        <f t="shared" si="21"/>
        <v>280</v>
      </c>
      <c r="S66" s="1">
        <f t="shared" si="22"/>
        <v>124</v>
      </c>
      <c r="T66" s="1">
        <f>ROUNDUP((T69-T64)*0.6/4+T65,0)</f>
        <v>15</v>
      </c>
      <c r="U66" s="1">
        <f t="shared" si="23"/>
        <v>5</v>
      </c>
      <c r="V66" s="1" t="s">
        <v>113</v>
      </c>
      <c r="W66" s="1">
        <f t="shared" si="8"/>
        <v>10424</v>
      </c>
      <c r="X66" s="1">
        <f t="shared" ref="X66:X129" si="24">ROUNDUP(Q66/$B$2*$B$3,0)</f>
        <v>698</v>
      </c>
      <c r="Y66" s="1">
        <f t="shared" si="9"/>
        <v>401</v>
      </c>
      <c r="Z66" s="1">
        <f t="shared" si="10"/>
        <v>165</v>
      </c>
      <c r="AA66" s="1">
        <f t="shared" ref="AA66:AA129" si="25">ROUNDUP(T66/$B$2*$B$3,0)</f>
        <v>11</v>
      </c>
      <c r="AB66" s="1">
        <f t="shared" si="11"/>
        <v>7</v>
      </c>
      <c r="AC66" s="1" t="s">
        <v>113</v>
      </c>
      <c r="AD66" s="1">
        <f t="shared" si="12"/>
        <v>8837</v>
      </c>
      <c r="AE66" s="1">
        <f t="shared" ref="AE66:AE129" si="26">ROUNDUP(Q66/$B$2*$B$4,0)</f>
        <v>772</v>
      </c>
      <c r="AF66" s="1">
        <f t="shared" si="13"/>
        <v>354</v>
      </c>
      <c r="AG66" s="1">
        <f t="shared" si="14"/>
        <v>149</v>
      </c>
      <c r="AH66" s="1">
        <f t="shared" ref="AH66:AH97" si="27">ROUNDUP(T66/$B$2*$B$4,0)</f>
        <v>13</v>
      </c>
      <c r="AI66" s="1">
        <f t="shared" si="15"/>
        <v>6</v>
      </c>
    </row>
    <row r="67" spans="8:35" x14ac:dyDescent="0.25">
      <c r="H67" s="1" t="s">
        <v>110</v>
      </c>
      <c r="I67" s="1">
        <f t="shared" si="16"/>
        <v>39332</v>
      </c>
      <c r="J67" s="1">
        <f>ROUNDUP((J70-J65)*0.6/4+J66,0)</f>
        <v>4766</v>
      </c>
      <c r="K67" s="1">
        <f t="shared" si="17"/>
        <v>1389</v>
      </c>
      <c r="L67" s="1">
        <f t="shared" si="18"/>
        <v>364</v>
      </c>
      <c r="M67" s="1">
        <f>ROUNDUP((M70-M65)*0.6/4+M66,0)</f>
        <v>44</v>
      </c>
      <c r="N67" s="1">
        <f t="shared" si="19"/>
        <v>13</v>
      </c>
      <c r="O67" s="1" t="s">
        <v>155</v>
      </c>
      <c r="P67" s="1">
        <f t="shared" si="20"/>
        <v>8822</v>
      </c>
      <c r="Q67" s="1">
        <f>ROUNDUP((Q69-Q64)*0.6/4+Q66,0)</f>
        <v>1069</v>
      </c>
      <c r="R67" s="1">
        <f t="shared" si="21"/>
        <v>312</v>
      </c>
      <c r="S67" s="1">
        <f t="shared" si="22"/>
        <v>141</v>
      </c>
      <c r="T67" s="1">
        <f>ROUNDUP((T69-T64)*0.6/4+T66,0)</f>
        <v>17</v>
      </c>
      <c r="U67" s="1">
        <f t="shared" si="23"/>
        <v>5</v>
      </c>
      <c r="V67" s="1" t="s">
        <v>155</v>
      </c>
      <c r="W67" s="1">
        <f t="shared" si="8"/>
        <v>11634</v>
      </c>
      <c r="X67" s="1">
        <f t="shared" si="24"/>
        <v>779</v>
      </c>
      <c r="Y67" s="1">
        <f t="shared" si="9"/>
        <v>447</v>
      </c>
      <c r="Z67" s="1">
        <f t="shared" si="10"/>
        <v>195</v>
      </c>
      <c r="AA67" s="1">
        <f t="shared" si="25"/>
        <v>13</v>
      </c>
      <c r="AB67" s="1">
        <f t="shared" si="11"/>
        <v>8</v>
      </c>
      <c r="AC67" s="1" t="s">
        <v>155</v>
      </c>
      <c r="AD67" s="1">
        <f t="shared" si="12"/>
        <v>9867</v>
      </c>
      <c r="AE67" s="1">
        <f t="shared" si="26"/>
        <v>862</v>
      </c>
      <c r="AF67" s="1">
        <f t="shared" si="13"/>
        <v>395</v>
      </c>
      <c r="AG67" s="1">
        <f t="shared" si="14"/>
        <v>161</v>
      </c>
      <c r="AH67" s="1">
        <f t="shared" si="27"/>
        <v>14</v>
      </c>
      <c r="AI67" s="1">
        <f t="shared" si="15"/>
        <v>7</v>
      </c>
    </row>
    <row r="68" spans="8:35" x14ac:dyDescent="0.25">
      <c r="H68" s="1" t="s">
        <v>111</v>
      </c>
      <c r="I68" s="1">
        <f t="shared" si="16"/>
        <v>42335</v>
      </c>
      <c r="J68" s="1">
        <f>ROUNDUP((J70-J65)*0.6/4+J67,0)</f>
        <v>5130</v>
      </c>
      <c r="K68" s="1">
        <f t="shared" si="17"/>
        <v>1495</v>
      </c>
      <c r="L68" s="1">
        <f t="shared" si="18"/>
        <v>397</v>
      </c>
      <c r="M68" s="1">
        <f>ROUNDUP((M70-M65)*0.6/4+M67,0)</f>
        <v>48</v>
      </c>
      <c r="N68" s="1">
        <f t="shared" si="19"/>
        <v>14</v>
      </c>
      <c r="O68" s="1" t="s">
        <v>156</v>
      </c>
      <c r="P68" s="1">
        <f t="shared" si="20"/>
        <v>9738</v>
      </c>
      <c r="Q68" s="1">
        <f>ROUNDUP((Q69-Q64)*0.6/4+Q67,0)</f>
        <v>1180</v>
      </c>
      <c r="R68" s="1">
        <f t="shared" si="21"/>
        <v>344</v>
      </c>
      <c r="S68" s="1">
        <f t="shared" si="22"/>
        <v>157</v>
      </c>
      <c r="T68" s="1">
        <f>ROUNDUP((T69-T64)*0.6/4+T67,0)</f>
        <v>19</v>
      </c>
      <c r="U68" s="1">
        <f t="shared" si="23"/>
        <v>6</v>
      </c>
      <c r="V68" s="1" t="s">
        <v>156</v>
      </c>
      <c r="W68" s="1">
        <f t="shared" si="8"/>
        <v>12843</v>
      </c>
      <c r="X68" s="1">
        <f t="shared" si="24"/>
        <v>860</v>
      </c>
      <c r="Y68" s="1">
        <f t="shared" si="9"/>
        <v>494</v>
      </c>
      <c r="Z68" s="1">
        <f t="shared" si="10"/>
        <v>210</v>
      </c>
      <c r="AA68" s="1">
        <f t="shared" si="25"/>
        <v>14</v>
      </c>
      <c r="AB68" s="1">
        <f t="shared" si="11"/>
        <v>9</v>
      </c>
      <c r="AC68" s="1" t="s">
        <v>156</v>
      </c>
      <c r="AD68" s="1">
        <f t="shared" si="12"/>
        <v>10885</v>
      </c>
      <c r="AE68" s="1">
        <f t="shared" si="26"/>
        <v>951</v>
      </c>
      <c r="AF68" s="1">
        <f t="shared" si="13"/>
        <v>436</v>
      </c>
      <c r="AG68" s="1">
        <f t="shared" si="14"/>
        <v>184</v>
      </c>
      <c r="AH68" s="1">
        <f t="shared" si="27"/>
        <v>16</v>
      </c>
      <c r="AI68" s="1">
        <f t="shared" si="15"/>
        <v>8</v>
      </c>
    </row>
    <row r="69" spans="8:35" x14ac:dyDescent="0.25">
      <c r="H69" s="1" t="s">
        <v>112</v>
      </c>
      <c r="I69" s="1">
        <f t="shared" si="16"/>
        <v>45339</v>
      </c>
      <c r="J69" s="1">
        <f>ROUNDUP((J70-J65)*0.6/4+J68,0)</f>
        <v>5494</v>
      </c>
      <c r="K69" s="1">
        <f t="shared" si="17"/>
        <v>1601</v>
      </c>
      <c r="L69" s="1">
        <f t="shared" si="18"/>
        <v>430</v>
      </c>
      <c r="M69" s="1">
        <f>ROUNDUP((M70-M65)*0.6/4+M68,0)</f>
        <v>52</v>
      </c>
      <c r="N69" s="1">
        <f t="shared" si="19"/>
        <v>16</v>
      </c>
      <c r="O69" s="1" t="s">
        <v>47</v>
      </c>
      <c r="P69" s="6">
        <f t="shared" si="20"/>
        <v>12148</v>
      </c>
      <c r="Q69" s="7">
        <f>ROUNDUP(Q64*$C$37,0)</f>
        <v>1472</v>
      </c>
      <c r="R69" s="8">
        <f t="shared" si="21"/>
        <v>429</v>
      </c>
      <c r="S69" s="6">
        <f t="shared" si="22"/>
        <v>182</v>
      </c>
      <c r="T69" s="7">
        <f>ROUNDUP(T64*$C$37,0)</f>
        <v>22</v>
      </c>
      <c r="U69" s="8">
        <f t="shared" si="23"/>
        <v>7</v>
      </c>
      <c r="V69" s="1" t="s">
        <v>47</v>
      </c>
      <c r="W69" s="6">
        <f t="shared" si="8"/>
        <v>16009</v>
      </c>
      <c r="X69" s="7">
        <f t="shared" si="24"/>
        <v>1072</v>
      </c>
      <c r="Y69" s="8">
        <f t="shared" si="9"/>
        <v>615</v>
      </c>
      <c r="Z69" s="6">
        <f t="shared" si="10"/>
        <v>254</v>
      </c>
      <c r="AA69" s="7">
        <f t="shared" si="25"/>
        <v>17</v>
      </c>
      <c r="AB69" s="8">
        <f t="shared" si="11"/>
        <v>10</v>
      </c>
      <c r="AC69" s="1" t="s">
        <v>47</v>
      </c>
      <c r="AD69" s="6">
        <f t="shared" si="12"/>
        <v>13587</v>
      </c>
      <c r="AE69" s="7">
        <f t="shared" si="26"/>
        <v>1187</v>
      </c>
      <c r="AF69" s="8">
        <f t="shared" si="13"/>
        <v>544</v>
      </c>
      <c r="AG69" s="6">
        <f t="shared" si="14"/>
        <v>207</v>
      </c>
      <c r="AH69" s="7">
        <f t="shared" si="27"/>
        <v>18</v>
      </c>
      <c r="AI69" s="8">
        <f t="shared" si="15"/>
        <v>9</v>
      </c>
    </row>
    <row r="70" spans="8:35" x14ac:dyDescent="0.25">
      <c r="H70" s="1" t="s">
        <v>46</v>
      </c>
      <c r="I70" s="6">
        <f t="shared" si="16"/>
        <v>53319</v>
      </c>
      <c r="J70" s="7">
        <f>ROUNDUP(J65*$C$32,0)</f>
        <v>6461</v>
      </c>
      <c r="K70" s="8">
        <f t="shared" si="17"/>
        <v>1882</v>
      </c>
      <c r="L70" s="6">
        <f t="shared" si="18"/>
        <v>479</v>
      </c>
      <c r="M70" s="7">
        <f>ROUNDUP(M65*$C$32,0)</f>
        <v>58</v>
      </c>
      <c r="N70" s="8">
        <f t="shared" si="19"/>
        <v>17</v>
      </c>
      <c r="O70" s="1" t="s">
        <v>371</v>
      </c>
      <c r="P70" s="1">
        <f t="shared" si="20"/>
        <v>13609</v>
      </c>
      <c r="Q70" s="1">
        <f>ROUNDUP((Q74-Q69)*0.6/4+Q69,0)</f>
        <v>1649</v>
      </c>
      <c r="R70" s="1">
        <f t="shared" si="21"/>
        <v>481</v>
      </c>
      <c r="S70" s="1">
        <f t="shared" si="22"/>
        <v>207</v>
      </c>
      <c r="T70" s="1">
        <f>ROUNDUP((T74-T69)*0.6/4+T69,0)</f>
        <v>25</v>
      </c>
      <c r="U70" s="1">
        <f t="shared" si="23"/>
        <v>8</v>
      </c>
      <c r="V70" s="1" t="s">
        <v>371</v>
      </c>
      <c r="W70" s="1">
        <f t="shared" si="8"/>
        <v>17935</v>
      </c>
      <c r="X70" s="1">
        <f t="shared" si="24"/>
        <v>1201</v>
      </c>
      <c r="Y70" s="1">
        <f t="shared" si="9"/>
        <v>689</v>
      </c>
      <c r="Z70" s="1">
        <f t="shared" si="10"/>
        <v>284</v>
      </c>
      <c r="AA70" s="1">
        <f t="shared" si="25"/>
        <v>19</v>
      </c>
      <c r="AB70" s="1">
        <f t="shared" si="11"/>
        <v>11</v>
      </c>
      <c r="AC70" s="1" t="s">
        <v>371</v>
      </c>
      <c r="AD70" s="1">
        <f t="shared" si="12"/>
        <v>15212</v>
      </c>
      <c r="AE70" s="1">
        <f t="shared" si="26"/>
        <v>1329</v>
      </c>
      <c r="AF70" s="1">
        <f t="shared" si="13"/>
        <v>609</v>
      </c>
      <c r="AG70" s="1">
        <f t="shared" si="14"/>
        <v>241</v>
      </c>
      <c r="AH70" s="1">
        <f t="shared" si="27"/>
        <v>21</v>
      </c>
      <c r="AI70" s="1">
        <f t="shared" si="15"/>
        <v>10</v>
      </c>
    </row>
    <row r="71" spans="8:35" x14ac:dyDescent="0.25">
      <c r="H71" s="1" t="s">
        <v>196</v>
      </c>
      <c r="I71" s="1">
        <f t="shared" si="16"/>
        <v>56340</v>
      </c>
      <c r="J71" s="1">
        <f>ROUNDUP((J75-J70)*0.6/4+J70,0)</f>
        <v>6827</v>
      </c>
      <c r="K71" s="1">
        <f t="shared" si="17"/>
        <v>1989</v>
      </c>
      <c r="L71" s="1">
        <f t="shared" si="18"/>
        <v>512</v>
      </c>
      <c r="M71" s="1">
        <f>ROUNDUP((M75-M70)*0.6/4+M70,0)</f>
        <v>62</v>
      </c>
      <c r="N71" s="1">
        <f t="shared" si="19"/>
        <v>19</v>
      </c>
      <c r="O71" s="1" t="s">
        <v>114</v>
      </c>
      <c r="P71" s="1">
        <f t="shared" si="20"/>
        <v>15069</v>
      </c>
      <c r="Q71" s="1">
        <f>ROUNDUP((Q74-Q69)*0.6/4+Q70,0)</f>
        <v>1826</v>
      </c>
      <c r="R71" s="1">
        <f t="shared" si="21"/>
        <v>532</v>
      </c>
      <c r="S71" s="1">
        <f t="shared" si="22"/>
        <v>232</v>
      </c>
      <c r="T71" s="1">
        <f>ROUNDUP((T74-T69)*0.6/4+T70,0)</f>
        <v>28</v>
      </c>
      <c r="U71" s="1">
        <f t="shared" si="23"/>
        <v>9</v>
      </c>
      <c r="V71" s="1" t="s">
        <v>114</v>
      </c>
      <c r="W71" s="1">
        <f t="shared" si="8"/>
        <v>19862</v>
      </c>
      <c r="X71" s="1">
        <f t="shared" si="24"/>
        <v>1330</v>
      </c>
      <c r="Y71" s="1">
        <f t="shared" si="9"/>
        <v>763</v>
      </c>
      <c r="Z71" s="1">
        <f t="shared" si="10"/>
        <v>314</v>
      </c>
      <c r="AA71" s="1">
        <f t="shared" si="25"/>
        <v>21</v>
      </c>
      <c r="AB71" s="1">
        <f t="shared" si="11"/>
        <v>13</v>
      </c>
      <c r="AC71" s="1" t="s">
        <v>114</v>
      </c>
      <c r="AD71" s="1">
        <f t="shared" si="12"/>
        <v>16849</v>
      </c>
      <c r="AE71" s="1">
        <f t="shared" si="26"/>
        <v>1472</v>
      </c>
      <c r="AF71" s="1">
        <f t="shared" si="13"/>
        <v>674</v>
      </c>
      <c r="AG71" s="1">
        <f t="shared" si="14"/>
        <v>264</v>
      </c>
      <c r="AH71" s="1">
        <f t="shared" si="27"/>
        <v>23</v>
      </c>
      <c r="AI71" s="1">
        <f t="shared" si="15"/>
        <v>11</v>
      </c>
    </row>
    <row r="72" spans="8:35" x14ac:dyDescent="0.25">
      <c r="H72" s="1" t="s">
        <v>197</v>
      </c>
      <c r="I72" s="1">
        <f t="shared" si="16"/>
        <v>59360</v>
      </c>
      <c r="J72" s="1">
        <f>ROUNDUP((J75-J70)*0.6/4+J71,0)</f>
        <v>7193</v>
      </c>
      <c r="K72" s="1">
        <f t="shared" si="17"/>
        <v>2096</v>
      </c>
      <c r="L72" s="1">
        <f t="shared" si="18"/>
        <v>545</v>
      </c>
      <c r="M72" s="1">
        <f>ROUNDUP((M75-M70)*0.6/4+M71,0)</f>
        <v>66</v>
      </c>
      <c r="N72" s="1">
        <f t="shared" si="19"/>
        <v>20</v>
      </c>
      <c r="O72" s="1" t="s">
        <v>115</v>
      </c>
      <c r="P72" s="1">
        <f t="shared" si="20"/>
        <v>16530</v>
      </c>
      <c r="Q72" s="1">
        <f>ROUNDUP((Q74-Q69)*0.6/4+Q71,0)</f>
        <v>2003</v>
      </c>
      <c r="R72" s="1">
        <f t="shared" si="21"/>
        <v>584</v>
      </c>
      <c r="S72" s="1">
        <f t="shared" si="22"/>
        <v>256</v>
      </c>
      <c r="T72" s="1">
        <f>ROUNDUP((T74-T69)*0.6/4+T71,0)</f>
        <v>31</v>
      </c>
      <c r="U72" s="1">
        <f t="shared" si="23"/>
        <v>10</v>
      </c>
      <c r="V72" s="1" t="s">
        <v>115</v>
      </c>
      <c r="W72" s="1">
        <f t="shared" si="8"/>
        <v>21788</v>
      </c>
      <c r="X72" s="1">
        <f t="shared" si="24"/>
        <v>1459</v>
      </c>
      <c r="Y72" s="1">
        <f t="shared" si="9"/>
        <v>837</v>
      </c>
      <c r="Z72" s="1">
        <f t="shared" si="10"/>
        <v>344</v>
      </c>
      <c r="AA72" s="1">
        <f t="shared" si="25"/>
        <v>23</v>
      </c>
      <c r="AB72" s="1">
        <f t="shared" si="11"/>
        <v>14</v>
      </c>
      <c r="AC72" s="1" t="s">
        <v>115</v>
      </c>
      <c r="AD72" s="1">
        <f t="shared" si="12"/>
        <v>18485</v>
      </c>
      <c r="AE72" s="1">
        <f t="shared" si="26"/>
        <v>1615</v>
      </c>
      <c r="AF72" s="1">
        <f t="shared" si="13"/>
        <v>740</v>
      </c>
      <c r="AG72" s="1">
        <f t="shared" si="14"/>
        <v>287</v>
      </c>
      <c r="AH72" s="1">
        <f t="shared" si="27"/>
        <v>25</v>
      </c>
      <c r="AI72" s="1">
        <f t="shared" si="15"/>
        <v>12</v>
      </c>
    </row>
    <row r="73" spans="8:35" x14ac:dyDescent="0.25">
      <c r="H73" s="1" t="s">
        <v>198</v>
      </c>
      <c r="I73" s="1">
        <f t="shared" si="16"/>
        <v>62381</v>
      </c>
      <c r="J73" s="1">
        <f>ROUNDUP((J75-J70)*0.6/4+J72,0)</f>
        <v>7559</v>
      </c>
      <c r="K73" s="1">
        <f t="shared" si="17"/>
        <v>2202</v>
      </c>
      <c r="L73" s="1">
        <f t="shared" si="18"/>
        <v>578</v>
      </c>
      <c r="M73" s="1">
        <f>ROUNDUP((M75-M70)*0.6/4+M72,0)</f>
        <v>70</v>
      </c>
      <c r="N73" s="1">
        <f t="shared" si="19"/>
        <v>21</v>
      </c>
      <c r="O73" s="1" t="s">
        <v>116</v>
      </c>
      <c r="P73" s="1">
        <f t="shared" si="20"/>
        <v>17991</v>
      </c>
      <c r="Q73" s="1">
        <f>ROUNDUP((Q74-Q69)*0.6/4+Q72,0)</f>
        <v>2180</v>
      </c>
      <c r="R73" s="1">
        <f t="shared" si="21"/>
        <v>635</v>
      </c>
      <c r="S73" s="1">
        <f t="shared" si="22"/>
        <v>281</v>
      </c>
      <c r="T73" s="1">
        <f>ROUNDUP((T74-T69)*0.6/4+T72,0)</f>
        <v>34</v>
      </c>
      <c r="U73" s="1">
        <f t="shared" si="23"/>
        <v>10</v>
      </c>
      <c r="V73" s="1" t="s">
        <v>116</v>
      </c>
      <c r="W73" s="1">
        <f t="shared" si="8"/>
        <v>23715</v>
      </c>
      <c r="X73" s="1">
        <f t="shared" si="24"/>
        <v>1588</v>
      </c>
      <c r="Y73" s="1">
        <f t="shared" si="9"/>
        <v>911</v>
      </c>
      <c r="Z73" s="1">
        <f t="shared" si="10"/>
        <v>374</v>
      </c>
      <c r="AA73" s="1">
        <f t="shared" si="25"/>
        <v>25</v>
      </c>
      <c r="AB73" s="1">
        <f t="shared" si="11"/>
        <v>15</v>
      </c>
      <c r="AC73" s="1" t="s">
        <v>116</v>
      </c>
      <c r="AD73" s="1">
        <f t="shared" si="12"/>
        <v>20111</v>
      </c>
      <c r="AE73" s="1">
        <f t="shared" si="26"/>
        <v>1757</v>
      </c>
      <c r="AF73" s="1">
        <f t="shared" si="13"/>
        <v>805</v>
      </c>
      <c r="AG73" s="1">
        <f t="shared" si="14"/>
        <v>321</v>
      </c>
      <c r="AH73" s="1">
        <f t="shared" si="27"/>
        <v>28</v>
      </c>
      <c r="AI73" s="1">
        <f t="shared" si="15"/>
        <v>13</v>
      </c>
    </row>
    <row r="74" spans="8:35" x14ac:dyDescent="0.25">
      <c r="H74" s="1" t="s">
        <v>199</v>
      </c>
      <c r="I74" s="1">
        <f t="shared" si="16"/>
        <v>65401</v>
      </c>
      <c r="J74" s="1">
        <f>ROUNDUP((J75-J70)*0.6/4+J73,0)</f>
        <v>7925</v>
      </c>
      <c r="K74" s="1">
        <f t="shared" si="17"/>
        <v>2309</v>
      </c>
      <c r="L74" s="1">
        <f t="shared" si="18"/>
        <v>611</v>
      </c>
      <c r="M74" s="1">
        <f>ROUNDUP((M75-M70)*0.6/4+M73,0)</f>
        <v>74</v>
      </c>
      <c r="N74" s="1">
        <f t="shared" si="19"/>
        <v>22</v>
      </c>
      <c r="O74" s="1" t="s">
        <v>48</v>
      </c>
      <c r="P74" s="6">
        <f t="shared" si="20"/>
        <v>21869</v>
      </c>
      <c r="Q74" s="7">
        <f>ROUNDUP(Q69*$C$38,0)</f>
        <v>2650</v>
      </c>
      <c r="R74" s="8">
        <f t="shared" si="21"/>
        <v>772</v>
      </c>
      <c r="S74" s="6">
        <f t="shared" si="22"/>
        <v>331</v>
      </c>
      <c r="T74" s="7">
        <f>ROUNDUP(T69*$C$38,0)</f>
        <v>40</v>
      </c>
      <c r="U74" s="8">
        <f t="shared" si="23"/>
        <v>12</v>
      </c>
      <c r="V74" s="1" t="s">
        <v>48</v>
      </c>
      <c r="W74" s="6">
        <f t="shared" si="8"/>
        <v>28822</v>
      </c>
      <c r="X74" s="7">
        <f t="shared" si="24"/>
        <v>1930</v>
      </c>
      <c r="Y74" s="8">
        <f t="shared" si="9"/>
        <v>1107</v>
      </c>
      <c r="Z74" s="6">
        <f t="shared" si="10"/>
        <v>448</v>
      </c>
      <c r="AA74" s="7">
        <f t="shared" si="25"/>
        <v>30</v>
      </c>
      <c r="AB74" s="8">
        <f t="shared" si="11"/>
        <v>18</v>
      </c>
      <c r="AC74" s="1" t="s">
        <v>48</v>
      </c>
      <c r="AD74" s="6">
        <f t="shared" si="12"/>
        <v>24449</v>
      </c>
      <c r="AE74" s="7">
        <f t="shared" si="26"/>
        <v>2136</v>
      </c>
      <c r="AF74" s="8">
        <f t="shared" si="13"/>
        <v>978</v>
      </c>
      <c r="AG74" s="6">
        <f t="shared" si="14"/>
        <v>378</v>
      </c>
      <c r="AH74" s="7">
        <f t="shared" si="27"/>
        <v>33</v>
      </c>
      <c r="AI74" s="8">
        <f t="shared" si="15"/>
        <v>16</v>
      </c>
    </row>
    <row r="75" spans="8:35" x14ac:dyDescent="0.25">
      <c r="H75" s="1" t="s">
        <v>200</v>
      </c>
      <c r="I75" s="6">
        <f t="shared" si="16"/>
        <v>73455</v>
      </c>
      <c r="J75" s="7">
        <f>ROUNDUP(J70*$C$33,0)</f>
        <v>8901</v>
      </c>
      <c r="K75" s="8">
        <f t="shared" si="17"/>
        <v>2593</v>
      </c>
      <c r="L75" s="6">
        <f t="shared" si="18"/>
        <v>661</v>
      </c>
      <c r="M75" s="7">
        <f>ROUNDUP(M70*$C$33,0)</f>
        <v>80</v>
      </c>
      <c r="N75" s="8">
        <f t="shared" si="19"/>
        <v>24</v>
      </c>
      <c r="O75" s="1" t="s">
        <v>372</v>
      </c>
      <c r="P75" s="1">
        <f t="shared" si="20"/>
        <v>23842</v>
      </c>
      <c r="Q75" s="1">
        <f>ROUNDUP((Q79-Q74)*0.6/4+Q74,0)</f>
        <v>2889</v>
      </c>
      <c r="R75" s="1">
        <f t="shared" si="21"/>
        <v>842</v>
      </c>
      <c r="S75" s="1">
        <f t="shared" si="22"/>
        <v>364</v>
      </c>
      <c r="T75" s="1">
        <f>ROUNDUP((T79-T74)*0.6/4+T74,0)</f>
        <v>44</v>
      </c>
      <c r="U75" s="1">
        <f t="shared" si="23"/>
        <v>13</v>
      </c>
      <c r="V75" s="1" t="s">
        <v>372</v>
      </c>
      <c r="W75" s="1">
        <f t="shared" si="8"/>
        <v>31420</v>
      </c>
      <c r="X75" s="1">
        <f t="shared" si="24"/>
        <v>2104</v>
      </c>
      <c r="Y75" s="1">
        <f t="shared" si="9"/>
        <v>1207</v>
      </c>
      <c r="Z75" s="1">
        <f t="shared" si="10"/>
        <v>493</v>
      </c>
      <c r="AA75" s="1">
        <f t="shared" si="25"/>
        <v>33</v>
      </c>
      <c r="AB75" s="1">
        <f t="shared" si="11"/>
        <v>19</v>
      </c>
      <c r="AC75" s="1" t="s">
        <v>372</v>
      </c>
      <c r="AD75" s="1">
        <f t="shared" si="12"/>
        <v>26658</v>
      </c>
      <c r="AE75" s="1">
        <f t="shared" si="26"/>
        <v>2329</v>
      </c>
      <c r="AF75" s="1">
        <f t="shared" si="13"/>
        <v>1067</v>
      </c>
      <c r="AG75" s="1">
        <f t="shared" si="14"/>
        <v>413</v>
      </c>
      <c r="AH75" s="1">
        <f t="shared" si="27"/>
        <v>36</v>
      </c>
      <c r="AI75" s="1">
        <f t="shared" si="15"/>
        <v>17</v>
      </c>
    </row>
    <row r="76" spans="8:35" x14ac:dyDescent="0.25">
      <c r="H76" s="1" t="s">
        <v>201</v>
      </c>
      <c r="I76" s="1">
        <f t="shared" si="16"/>
        <v>77095</v>
      </c>
      <c r="J76" s="1">
        <f>ROUNDUP((J80-J75)*0.6/4+J75,0)</f>
        <v>9342</v>
      </c>
      <c r="K76" s="1">
        <f t="shared" si="17"/>
        <v>2721</v>
      </c>
      <c r="L76" s="1">
        <f t="shared" si="18"/>
        <v>702</v>
      </c>
      <c r="M76" s="1">
        <f>ROUNDUP((M80-M75)*0.6/4+M75,0)</f>
        <v>85</v>
      </c>
      <c r="N76" s="1">
        <f t="shared" si="19"/>
        <v>25</v>
      </c>
      <c r="O76" s="1" t="s">
        <v>117</v>
      </c>
      <c r="P76" s="1">
        <f t="shared" si="20"/>
        <v>25814</v>
      </c>
      <c r="Q76" s="1">
        <f>ROUNDUP((Q79-Q74)*0.6/4+Q75,0)</f>
        <v>3128</v>
      </c>
      <c r="R76" s="1">
        <f t="shared" si="21"/>
        <v>912</v>
      </c>
      <c r="S76" s="1">
        <f t="shared" si="22"/>
        <v>397</v>
      </c>
      <c r="T76" s="1">
        <f>ROUNDUP((T79-T74)*0.6/4+T75,0)</f>
        <v>48</v>
      </c>
      <c r="U76" s="1">
        <f t="shared" si="23"/>
        <v>14</v>
      </c>
      <c r="V76" s="1" t="s">
        <v>117</v>
      </c>
      <c r="W76" s="1">
        <f t="shared" si="8"/>
        <v>34019</v>
      </c>
      <c r="X76" s="1">
        <f t="shared" si="24"/>
        <v>2278</v>
      </c>
      <c r="Y76" s="1">
        <f t="shared" si="9"/>
        <v>1307</v>
      </c>
      <c r="Z76" s="1">
        <f t="shared" si="10"/>
        <v>523</v>
      </c>
      <c r="AA76" s="1">
        <f t="shared" si="25"/>
        <v>35</v>
      </c>
      <c r="AB76" s="1">
        <f t="shared" si="11"/>
        <v>21</v>
      </c>
      <c r="AC76" s="1" t="s">
        <v>117</v>
      </c>
      <c r="AD76" s="1">
        <f t="shared" si="12"/>
        <v>28855</v>
      </c>
      <c r="AE76" s="1">
        <f t="shared" si="26"/>
        <v>2521</v>
      </c>
      <c r="AF76" s="1">
        <f t="shared" si="13"/>
        <v>1155</v>
      </c>
      <c r="AG76" s="1">
        <f t="shared" si="14"/>
        <v>447</v>
      </c>
      <c r="AH76" s="1">
        <f t="shared" si="27"/>
        <v>39</v>
      </c>
      <c r="AI76" s="1">
        <f t="shared" si="15"/>
        <v>18</v>
      </c>
    </row>
    <row r="77" spans="8:35" x14ac:dyDescent="0.25">
      <c r="H77" s="1" t="s">
        <v>202</v>
      </c>
      <c r="I77" s="1">
        <f t="shared" si="16"/>
        <v>80734</v>
      </c>
      <c r="J77" s="1">
        <f>ROUNDUP((J80-J75)*0.6/4+J76,0)</f>
        <v>9783</v>
      </c>
      <c r="K77" s="1">
        <f t="shared" si="17"/>
        <v>2850</v>
      </c>
      <c r="L77" s="1">
        <f t="shared" si="18"/>
        <v>743</v>
      </c>
      <c r="M77" s="1">
        <f>ROUNDUP((M80-M75)*0.6/4+M76,0)</f>
        <v>90</v>
      </c>
      <c r="N77" s="1">
        <f t="shared" si="19"/>
        <v>27</v>
      </c>
      <c r="O77" s="1" t="s">
        <v>118</v>
      </c>
      <c r="P77" s="1">
        <f t="shared" si="20"/>
        <v>27786</v>
      </c>
      <c r="Q77" s="1">
        <f>ROUNDUP((Q79-Q74)*0.6/4+Q76,0)</f>
        <v>3367</v>
      </c>
      <c r="R77" s="1">
        <f t="shared" si="21"/>
        <v>981</v>
      </c>
      <c r="S77" s="1">
        <f t="shared" si="22"/>
        <v>430</v>
      </c>
      <c r="T77" s="1">
        <f>ROUNDUP((T79-T74)*0.6/4+T76,0)</f>
        <v>52</v>
      </c>
      <c r="U77" s="1">
        <f t="shared" si="23"/>
        <v>16</v>
      </c>
      <c r="V77" s="1" t="s">
        <v>118</v>
      </c>
      <c r="W77" s="1">
        <f t="shared" si="8"/>
        <v>36617</v>
      </c>
      <c r="X77" s="1">
        <f t="shared" si="24"/>
        <v>2452</v>
      </c>
      <c r="Y77" s="1">
        <f t="shared" si="9"/>
        <v>1406</v>
      </c>
      <c r="Z77" s="1">
        <f t="shared" si="10"/>
        <v>568</v>
      </c>
      <c r="AA77" s="1">
        <f t="shared" si="25"/>
        <v>38</v>
      </c>
      <c r="AB77" s="1">
        <f t="shared" si="11"/>
        <v>22</v>
      </c>
      <c r="AC77" s="1" t="s">
        <v>118</v>
      </c>
      <c r="AD77" s="1">
        <f t="shared" si="12"/>
        <v>31064</v>
      </c>
      <c r="AE77" s="1">
        <f t="shared" si="26"/>
        <v>2714</v>
      </c>
      <c r="AF77" s="1">
        <f t="shared" si="13"/>
        <v>1243</v>
      </c>
      <c r="AG77" s="1">
        <f t="shared" si="14"/>
        <v>481</v>
      </c>
      <c r="AH77" s="1">
        <f t="shared" si="27"/>
        <v>42</v>
      </c>
      <c r="AI77" s="1">
        <f t="shared" si="15"/>
        <v>20</v>
      </c>
    </row>
    <row r="78" spans="8:35" x14ac:dyDescent="0.25">
      <c r="H78" s="1" t="s">
        <v>203</v>
      </c>
      <c r="I78" s="1">
        <f t="shared" si="16"/>
        <v>84373</v>
      </c>
      <c r="J78" s="1">
        <f>ROUNDUP((J80-J75)*0.6/4+J77,0)</f>
        <v>10224</v>
      </c>
      <c r="K78" s="1">
        <f t="shared" si="17"/>
        <v>2978</v>
      </c>
      <c r="L78" s="1">
        <f t="shared" si="18"/>
        <v>784</v>
      </c>
      <c r="M78" s="1">
        <f>ROUNDUP((M80-M75)*0.6/4+M77,0)</f>
        <v>95</v>
      </c>
      <c r="N78" s="1">
        <f t="shared" si="19"/>
        <v>28</v>
      </c>
      <c r="O78" s="1" t="s">
        <v>119</v>
      </c>
      <c r="P78" s="1">
        <f t="shared" si="20"/>
        <v>29759</v>
      </c>
      <c r="Q78" s="1">
        <f>ROUNDUP((Q79-Q74)*0.6/4+Q77,0)</f>
        <v>3606</v>
      </c>
      <c r="R78" s="1">
        <f t="shared" si="21"/>
        <v>1051</v>
      </c>
      <c r="S78" s="1">
        <f t="shared" si="22"/>
        <v>463</v>
      </c>
      <c r="T78" s="1">
        <f>ROUNDUP((T79-T74)*0.6/4+T77,0)</f>
        <v>56</v>
      </c>
      <c r="U78" s="1">
        <f t="shared" si="23"/>
        <v>17</v>
      </c>
      <c r="V78" s="1" t="s">
        <v>119</v>
      </c>
      <c r="W78" s="1">
        <f t="shared" si="8"/>
        <v>39215</v>
      </c>
      <c r="X78" s="1">
        <f t="shared" si="24"/>
        <v>2626</v>
      </c>
      <c r="Y78" s="1">
        <f t="shared" si="9"/>
        <v>1506</v>
      </c>
      <c r="Z78" s="1">
        <f t="shared" si="10"/>
        <v>613</v>
      </c>
      <c r="AA78" s="1">
        <f t="shared" si="25"/>
        <v>41</v>
      </c>
      <c r="AB78" s="1">
        <f t="shared" si="11"/>
        <v>24</v>
      </c>
      <c r="AC78" s="1" t="s">
        <v>119</v>
      </c>
      <c r="AD78" s="1">
        <f t="shared" si="12"/>
        <v>33262</v>
      </c>
      <c r="AE78" s="1">
        <f t="shared" si="26"/>
        <v>2906</v>
      </c>
      <c r="AF78" s="1">
        <f t="shared" si="13"/>
        <v>1331</v>
      </c>
      <c r="AG78" s="1">
        <f t="shared" si="14"/>
        <v>527</v>
      </c>
      <c r="AH78" s="1">
        <f t="shared" si="27"/>
        <v>46</v>
      </c>
      <c r="AI78" s="1">
        <f t="shared" si="15"/>
        <v>22</v>
      </c>
    </row>
    <row r="79" spans="8:35" x14ac:dyDescent="0.25">
      <c r="H79" s="1" t="s">
        <v>204</v>
      </c>
      <c r="I79" s="1">
        <f t="shared" si="16"/>
        <v>88013</v>
      </c>
      <c r="J79" s="1">
        <f>ROUNDUP((J80-J75)*0.6/4+J78,0)</f>
        <v>10665</v>
      </c>
      <c r="K79" s="1">
        <f t="shared" si="17"/>
        <v>3107</v>
      </c>
      <c r="L79" s="1">
        <f t="shared" si="18"/>
        <v>826</v>
      </c>
      <c r="M79" s="1">
        <f>ROUNDUP((M80-M75)*0.6/4+M78,0)</f>
        <v>100</v>
      </c>
      <c r="N79" s="1">
        <f t="shared" si="19"/>
        <v>30</v>
      </c>
      <c r="O79" s="1" t="s">
        <v>49</v>
      </c>
      <c r="P79" s="6">
        <f t="shared" si="20"/>
        <v>34991</v>
      </c>
      <c r="Q79" s="7">
        <f>ROUNDUP(Q74*$C$39,0)</f>
        <v>4240</v>
      </c>
      <c r="R79" s="8">
        <f t="shared" si="21"/>
        <v>1235</v>
      </c>
      <c r="S79" s="6">
        <f t="shared" si="22"/>
        <v>529</v>
      </c>
      <c r="T79" s="7">
        <f>ROUNDUP(T74*$C$39,0)</f>
        <v>64</v>
      </c>
      <c r="U79" s="8">
        <f t="shared" si="23"/>
        <v>19</v>
      </c>
      <c r="V79" s="1" t="s">
        <v>49</v>
      </c>
      <c r="W79" s="6">
        <f t="shared" si="8"/>
        <v>46115</v>
      </c>
      <c r="X79" s="7">
        <f t="shared" si="24"/>
        <v>3088</v>
      </c>
      <c r="Y79" s="8">
        <f t="shared" si="9"/>
        <v>1771</v>
      </c>
      <c r="Z79" s="6">
        <f t="shared" si="10"/>
        <v>702</v>
      </c>
      <c r="AA79" s="7">
        <f t="shared" si="25"/>
        <v>47</v>
      </c>
      <c r="AB79" s="8">
        <f t="shared" si="11"/>
        <v>27</v>
      </c>
      <c r="AC79" s="1" t="s">
        <v>49</v>
      </c>
      <c r="AD79" s="6">
        <f t="shared" si="12"/>
        <v>39111</v>
      </c>
      <c r="AE79" s="7">
        <f t="shared" si="26"/>
        <v>3417</v>
      </c>
      <c r="AF79" s="8">
        <f t="shared" si="13"/>
        <v>1565</v>
      </c>
      <c r="AG79" s="6">
        <f t="shared" si="14"/>
        <v>596</v>
      </c>
      <c r="AH79" s="7">
        <f t="shared" si="27"/>
        <v>52</v>
      </c>
      <c r="AI79" s="8">
        <f t="shared" si="15"/>
        <v>24</v>
      </c>
    </row>
    <row r="80" spans="8:35" x14ac:dyDescent="0.25">
      <c r="H80" s="1" t="s">
        <v>205</v>
      </c>
      <c r="I80" s="6">
        <f t="shared" si="16"/>
        <v>97701</v>
      </c>
      <c r="J80" s="7">
        <f>ROUNDUP(J75*$C$34,0)</f>
        <v>11839</v>
      </c>
      <c r="K80" s="8">
        <f t="shared" si="17"/>
        <v>3449</v>
      </c>
      <c r="L80" s="6">
        <f t="shared" si="18"/>
        <v>884</v>
      </c>
      <c r="M80" s="7">
        <f>ROUNDUP(M75*$C$34,0)</f>
        <v>107</v>
      </c>
      <c r="N80" s="8">
        <f t="shared" si="19"/>
        <v>32</v>
      </c>
      <c r="O80" s="1" t="s">
        <v>211</v>
      </c>
      <c r="P80" s="1">
        <f t="shared" si="20"/>
        <v>36229</v>
      </c>
      <c r="Q80" s="1">
        <f>ROUNDUP((Q84-Q79)*0.6/4+Q79,0)</f>
        <v>4390</v>
      </c>
      <c r="R80" s="1">
        <f t="shared" si="21"/>
        <v>1279</v>
      </c>
      <c r="S80" s="1">
        <f t="shared" si="22"/>
        <v>553</v>
      </c>
      <c r="T80" s="1">
        <f>ROUNDUP((T84-T79)*0.6/4+T79,0)</f>
        <v>67</v>
      </c>
      <c r="U80" s="1">
        <f t="shared" si="23"/>
        <v>20</v>
      </c>
      <c r="V80" s="1" t="s">
        <v>211</v>
      </c>
      <c r="W80" s="1">
        <f t="shared" si="8"/>
        <v>47742</v>
      </c>
      <c r="X80" s="1">
        <f t="shared" si="24"/>
        <v>3197</v>
      </c>
      <c r="Y80" s="1">
        <f t="shared" si="9"/>
        <v>1833</v>
      </c>
      <c r="Z80" s="1">
        <f t="shared" si="10"/>
        <v>732</v>
      </c>
      <c r="AA80" s="1">
        <f t="shared" si="25"/>
        <v>49</v>
      </c>
      <c r="AB80" s="1">
        <f t="shared" si="11"/>
        <v>29</v>
      </c>
      <c r="AC80" s="1" t="s">
        <v>211</v>
      </c>
      <c r="AD80" s="1">
        <f t="shared" si="12"/>
        <v>40496</v>
      </c>
      <c r="AE80" s="1">
        <f t="shared" si="26"/>
        <v>3538</v>
      </c>
      <c r="AF80" s="1">
        <f t="shared" si="13"/>
        <v>1620</v>
      </c>
      <c r="AG80" s="1">
        <f t="shared" si="14"/>
        <v>619</v>
      </c>
      <c r="AH80" s="1">
        <f t="shared" si="27"/>
        <v>54</v>
      </c>
      <c r="AI80" s="1">
        <f t="shared" si="15"/>
        <v>25</v>
      </c>
    </row>
    <row r="81" spans="1:35" x14ac:dyDescent="0.25">
      <c r="H81" s="1" t="s">
        <v>206</v>
      </c>
      <c r="I81" s="1">
        <f t="shared" si="16"/>
        <v>102545</v>
      </c>
      <c r="J81" s="1">
        <f>ROUNDUP((J85-J80)*0.6/4+J80,0)</f>
        <v>12426</v>
      </c>
      <c r="K81" s="1">
        <f t="shared" si="17"/>
        <v>3620</v>
      </c>
      <c r="L81" s="1">
        <f t="shared" si="18"/>
        <v>933</v>
      </c>
      <c r="M81" s="1">
        <f>ROUNDUP((M85-M80)*0.6/4+M80,0)</f>
        <v>113</v>
      </c>
      <c r="N81" s="1">
        <f t="shared" si="19"/>
        <v>33</v>
      </c>
      <c r="O81" s="1" t="s">
        <v>212</v>
      </c>
      <c r="P81" s="1">
        <f t="shared" si="20"/>
        <v>37467</v>
      </c>
      <c r="Q81" s="1">
        <f>ROUNDUP((Q84-Q79)*0.6/4+Q80,0)</f>
        <v>4540</v>
      </c>
      <c r="R81" s="1">
        <f t="shared" si="21"/>
        <v>1323</v>
      </c>
      <c r="S81" s="1">
        <f t="shared" si="22"/>
        <v>578</v>
      </c>
      <c r="T81" s="1">
        <f>ROUNDUP((T84-T79)*0.6/4+T80,0)</f>
        <v>70</v>
      </c>
      <c r="U81" s="1">
        <f t="shared" si="23"/>
        <v>21</v>
      </c>
      <c r="V81" s="1" t="s">
        <v>212</v>
      </c>
      <c r="W81" s="1">
        <f t="shared" si="8"/>
        <v>49370</v>
      </c>
      <c r="X81" s="1">
        <f t="shared" si="24"/>
        <v>3306</v>
      </c>
      <c r="Y81" s="1">
        <f t="shared" si="9"/>
        <v>1896</v>
      </c>
      <c r="Z81" s="1">
        <f t="shared" si="10"/>
        <v>762</v>
      </c>
      <c r="AA81" s="1">
        <f t="shared" si="25"/>
        <v>51</v>
      </c>
      <c r="AB81" s="1">
        <f t="shared" si="11"/>
        <v>30</v>
      </c>
      <c r="AC81" s="1" t="s">
        <v>212</v>
      </c>
      <c r="AD81" s="1">
        <f t="shared" si="12"/>
        <v>41881</v>
      </c>
      <c r="AE81" s="1">
        <f t="shared" si="26"/>
        <v>3659</v>
      </c>
      <c r="AF81" s="1">
        <f t="shared" si="13"/>
        <v>1676</v>
      </c>
      <c r="AG81" s="1">
        <f t="shared" si="14"/>
        <v>653</v>
      </c>
      <c r="AH81" s="1">
        <f t="shared" si="27"/>
        <v>57</v>
      </c>
      <c r="AI81" s="1">
        <f t="shared" si="15"/>
        <v>27</v>
      </c>
    </row>
    <row r="82" spans="1:35" x14ac:dyDescent="0.25">
      <c r="H82" s="1" t="s">
        <v>207</v>
      </c>
      <c r="I82" s="1">
        <f t="shared" si="16"/>
        <v>107389</v>
      </c>
      <c r="J82" s="1">
        <f>ROUNDUP((J85-J80)*0.6/4+J81,0)</f>
        <v>13013</v>
      </c>
      <c r="K82" s="1">
        <f t="shared" si="17"/>
        <v>3791</v>
      </c>
      <c r="L82" s="1">
        <f t="shared" si="18"/>
        <v>983</v>
      </c>
      <c r="M82" s="1">
        <f>ROUNDUP((M85-M80)*0.6/4+M81,0)</f>
        <v>119</v>
      </c>
      <c r="N82" s="1">
        <f t="shared" si="19"/>
        <v>35</v>
      </c>
      <c r="O82" s="1" t="s">
        <v>213</v>
      </c>
      <c r="P82" s="1">
        <f t="shared" si="20"/>
        <v>38704</v>
      </c>
      <c r="Q82" s="1">
        <f>ROUNDUP((Q84-Q79)*0.6/4+Q81,0)</f>
        <v>4690</v>
      </c>
      <c r="R82" s="1">
        <f t="shared" si="21"/>
        <v>1367</v>
      </c>
      <c r="S82" s="1">
        <f t="shared" si="22"/>
        <v>603</v>
      </c>
      <c r="T82" s="1">
        <f>ROUNDUP((T84-T79)*0.6/4+T81,0)</f>
        <v>73</v>
      </c>
      <c r="U82" s="1">
        <f t="shared" si="23"/>
        <v>22</v>
      </c>
      <c r="V82" s="1" t="s">
        <v>213</v>
      </c>
      <c r="W82" s="1">
        <f t="shared" si="8"/>
        <v>51013</v>
      </c>
      <c r="X82" s="1">
        <f t="shared" si="24"/>
        <v>3416</v>
      </c>
      <c r="Y82" s="1">
        <f t="shared" si="9"/>
        <v>1959</v>
      </c>
      <c r="Z82" s="1">
        <f t="shared" si="10"/>
        <v>807</v>
      </c>
      <c r="AA82" s="1">
        <f t="shared" si="25"/>
        <v>54</v>
      </c>
      <c r="AB82" s="1">
        <f t="shared" si="11"/>
        <v>31</v>
      </c>
      <c r="AC82" s="1" t="s">
        <v>213</v>
      </c>
      <c r="AD82" s="1">
        <f t="shared" si="12"/>
        <v>43266</v>
      </c>
      <c r="AE82" s="1">
        <f t="shared" si="26"/>
        <v>3780</v>
      </c>
      <c r="AF82" s="1">
        <f t="shared" si="13"/>
        <v>1731</v>
      </c>
      <c r="AG82" s="1">
        <f t="shared" si="14"/>
        <v>676</v>
      </c>
      <c r="AH82" s="1">
        <f t="shared" si="27"/>
        <v>59</v>
      </c>
      <c r="AI82" s="1">
        <f t="shared" si="15"/>
        <v>28</v>
      </c>
    </row>
    <row r="83" spans="1:35" x14ac:dyDescent="0.25">
      <c r="H83" s="1" t="s">
        <v>208</v>
      </c>
      <c r="I83" s="1">
        <f t="shared" si="16"/>
        <v>112234</v>
      </c>
      <c r="J83" s="1">
        <f>ROUNDUP((J85-J80)*0.6/4+J82,0)</f>
        <v>13600</v>
      </c>
      <c r="K83" s="1">
        <f t="shared" si="17"/>
        <v>3962</v>
      </c>
      <c r="L83" s="1">
        <f t="shared" si="18"/>
        <v>1032</v>
      </c>
      <c r="M83" s="1">
        <f>ROUNDUP((M85-M80)*0.6/4+M82,0)</f>
        <v>125</v>
      </c>
      <c r="N83" s="1">
        <f t="shared" si="19"/>
        <v>37</v>
      </c>
      <c r="O83" s="1" t="s">
        <v>214</v>
      </c>
      <c r="P83" s="1">
        <f t="shared" si="20"/>
        <v>39942</v>
      </c>
      <c r="Q83" s="1">
        <f>ROUNDUP((Q84-Q79)*0.6/4+Q82,0)</f>
        <v>4840</v>
      </c>
      <c r="R83" s="1">
        <f t="shared" si="21"/>
        <v>1410</v>
      </c>
      <c r="S83" s="1">
        <f t="shared" si="22"/>
        <v>628</v>
      </c>
      <c r="T83" s="1">
        <f>ROUNDUP((T84-T79)*0.6/4+T82,0)</f>
        <v>76</v>
      </c>
      <c r="U83" s="1">
        <f t="shared" si="23"/>
        <v>23</v>
      </c>
      <c r="V83" s="1" t="s">
        <v>214</v>
      </c>
      <c r="W83" s="1">
        <f t="shared" si="8"/>
        <v>52640</v>
      </c>
      <c r="X83" s="1">
        <f t="shared" si="24"/>
        <v>3525</v>
      </c>
      <c r="Y83" s="1">
        <f t="shared" si="9"/>
        <v>2021</v>
      </c>
      <c r="Z83" s="1">
        <f t="shared" si="10"/>
        <v>837</v>
      </c>
      <c r="AA83" s="1">
        <f t="shared" si="25"/>
        <v>56</v>
      </c>
      <c r="AB83" s="1">
        <f t="shared" si="11"/>
        <v>33</v>
      </c>
      <c r="AC83" s="1" t="s">
        <v>214</v>
      </c>
      <c r="AD83" s="1">
        <f t="shared" si="12"/>
        <v>44650</v>
      </c>
      <c r="AE83" s="1">
        <f t="shared" si="26"/>
        <v>3901</v>
      </c>
      <c r="AF83" s="1">
        <f t="shared" si="13"/>
        <v>1786</v>
      </c>
      <c r="AG83" s="1">
        <f t="shared" si="14"/>
        <v>710</v>
      </c>
      <c r="AH83" s="1">
        <f t="shared" si="27"/>
        <v>62</v>
      </c>
      <c r="AI83" s="1">
        <f t="shared" si="15"/>
        <v>29</v>
      </c>
    </row>
    <row r="84" spans="1:35" x14ac:dyDescent="0.25">
      <c r="H84" s="1" t="s">
        <v>209</v>
      </c>
      <c r="I84" s="1">
        <f t="shared" si="16"/>
        <v>117078</v>
      </c>
      <c r="J84" s="1">
        <f>ROUNDUP((J85-J80)*0.6/4+J83,0)</f>
        <v>14187</v>
      </c>
      <c r="K84" s="1">
        <f t="shared" si="17"/>
        <v>4133</v>
      </c>
      <c r="L84" s="1">
        <f t="shared" si="18"/>
        <v>1082</v>
      </c>
      <c r="M84" s="1">
        <f>ROUNDUP((M85-M80)*0.6/4+M83,0)</f>
        <v>131</v>
      </c>
      <c r="N84" s="1">
        <f t="shared" si="19"/>
        <v>39</v>
      </c>
      <c r="O84" s="1" t="s">
        <v>215</v>
      </c>
      <c r="P84" s="6">
        <f t="shared" si="20"/>
        <v>43218</v>
      </c>
      <c r="Q84" s="7">
        <f>ROUNDUP(Q79*$C$40,0)</f>
        <v>5237</v>
      </c>
      <c r="R84" s="8">
        <f t="shared" si="21"/>
        <v>1526</v>
      </c>
      <c r="S84" s="6">
        <f t="shared" si="22"/>
        <v>661</v>
      </c>
      <c r="T84" s="7">
        <f>ROUNDUP(T79*$C$40,0)</f>
        <v>80</v>
      </c>
      <c r="U84" s="8">
        <f t="shared" si="23"/>
        <v>24</v>
      </c>
      <c r="V84" s="1" t="s">
        <v>215</v>
      </c>
      <c r="W84" s="6">
        <f t="shared" si="8"/>
        <v>56956</v>
      </c>
      <c r="X84" s="7">
        <f t="shared" si="24"/>
        <v>3814</v>
      </c>
      <c r="Y84" s="8">
        <f t="shared" si="9"/>
        <v>2187</v>
      </c>
      <c r="Z84" s="6">
        <f t="shared" si="10"/>
        <v>882</v>
      </c>
      <c r="AA84" s="7">
        <f t="shared" si="25"/>
        <v>59</v>
      </c>
      <c r="AB84" s="8">
        <f t="shared" si="11"/>
        <v>34</v>
      </c>
      <c r="AC84" s="1" t="s">
        <v>215</v>
      </c>
      <c r="AD84" s="6">
        <f t="shared" si="12"/>
        <v>48313</v>
      </c>
      <c r="AE84" s="7">
        <f t="shared" si="26"/>
        <v>4221</v>
      </c>
      <c r="AF84" s="8">
        <f t="shared" si="13"/>
        <v>1933</v>
      </c>
      <c r="AG84" s="6">
        <f t="shared" si="14"/>
        <v>744</v>
      </c>
      <c r="AH84" s="7">
        <f t="shared" si="27"/>
        <v>65</v>
      </c>
      <c r="AI84" s="8">
        <f t="shared" si="15"/>
        <v>30</v>
      </c>
    </row>
    <row r="85" spans="1:35" x14ac:dyDescent="0.25">
      <c r="H85" s="1" t="s">
        <v>395</v>
      </c>
      <c r="I85" s="6">
        <f t="shared" si="16"/>
        <v>129943</v>
      </c>
      <c r="J85" s="7">
        <f>ROUNDUP(J80*$C$35,0)</f>
        <v>15746</v>
      </c>
      <c r="K85" s="8">
        <f t="shared" si="17"/>
        <v>4587</v>
      </c>
      <c r="L85" s="6">
        <f t="shared" si="18"/>
        <v>1181</v>
      </c>
      <c r="M85" s="7">
        <f>ROUNDUP(M80*$C$35,0)</f>
        <v>143</v>
      </c>
      <c r="N85" s="8">
        <f t="shared" si="19"/>
        <v>42</v>
      </c>
      <c r="O85" s="1" t="s">
        <v>216</v>
      </c>
      <c r="P85" s="1">
        <f t="shared" si="20"/>
        <v>44745</v>
      </c>
      <c r="Q85" s="1">
        <f>ROUNDUP((Q89-Q84)*0.6/4+Q84,0)</f>
        <v>5422</v>
      </c>
      <c r="R85" s="1">
        <f t="shared" si="21"/>
        <v>1580</v>
      </c>
      <c r="S85" s="1">
        <f t="shared" si="22"/>
        <v>685</v>
      </c>
      <c r="T85" s="1">
        <f>ROUNDUP((T89-T84)*0.6/4+T84,0)</f>
        <v>83</v>
      </c>
      <c r="U85" s="1">
        <f t="shared" si="23"/>
        <v>25</v>
      </c>
      <c r="V85" s="1" t="s">
        <v>216</v>
      </c>
      <c r="W85" s="1">
        <f t="shared" si="8"/>
        <v>58972</v>
      </c>
      <c r="X85" s="1">
        <f t="shared" si="24"/>
        <v>3949</v>
      </c>
      <c r="Y85" s="1">
        <f t="shared" si="9"/>
        <v>2265</v>
      </c>
      <c r="Z85" s="1">
        <f t="shared" si="10"/>
        <v>911</v>
      </c>
      <c r="AA85" s="1">
        <f t="shared" si="25"/>
        <v>61</v>
      </c>
      <c r="AB85" s="1">
        <f t="shared" si="11"/>
        <v>35</v>
      </c>
      <c r="AC85" s="1" t="s">
        <v>216</v>
      </c>
      <c r="AD85" s="1">
        <f t="shared" si="12"/>
        <v>50019</v>
      </c>
      <c r="AE85" s="1">
        <f t="shared" si="26"/>
        <v>4370</v>
      </c>
      <c r="AF85" s="1">
        <f t="shared" si="13"/>
        <v>2001</v>
      </c>
      <c r="AG85" s="1">
        <f t="shared" si="14"/>
        <v>767</v>
      </c>
      <c r="AH85" s="1">
        <f t="shared" si="27"/>
        <v>67</v>
      </c>
      <c r="AI85" s="1">
        <f t="shared" si="15"/>
        <v>31</v>
      </c>
    </row>
    <row r="86" spans="1:35" x14ac:dyDescent="0.25">
      <c r="H86" s="1" t="s">
        <v>369</v>
      </c>
      <c r="I86" s="6">
        <f t="shared" si="16"/>
        <v>8600</v>
      </c>
      <c r="J86" s="7">
        <f>ROUNDUP(J55/$B$8,0)</f>
        <v>1042</v>
      </c>
      <c r="K86" s="8">
        <f t="shared" si="17"/>
        <v>304</v>
      </c>
      <c r="L86" s="6">
        <f t="shared" si="18"/>
        <v>83</v>
      </c>
      <c r="M86" s="7">
        <f>ROUNDUP(M55/$B$8,0)</f>
        <v>10</v>
      </c>
      <c r="N86" s="8">
        <f t="shared" si="19"/>
        <v>3</v>
      </c>
      <c r="O86" s="1" t="s">
        <v>217</v>
      </c>
      <c r="P86" s="1">
        <f t="shared" si="20"/>
        <v>46272</v>
      </c>
      <c r="Q86" s="1">
        <f>ROUNDUP((Q89-Q84)*0.6/4+Q85,0)</f>
        <v>5607</v>
      </c>
      <c r="R86" s="1">
        <f t="shared" si="21"/>
        <v>1634</v>
      </c>
      <c r="S86" s="1">
        <f t="shared" si="22"/>
        <v>710</v>
      </c>
      <c r="T86" s="1">
        <f>ROUNDUP((T89-T84)*0.6/4+T85,0)</f>
        <v>86</v>
      </c>
      <c r="U86" s="1">
        <f t="shared" si="23"/>
        <v>26</v>
      </c>
      <c r="V86" s="1" t="s">
        <v>217</v>
      </c>
      <c r="W86" s="1">
        <f t="shared" si="8"/>
        <v>60973</v>
      </c>
      <c r="X86" s="1">
        <f t="shared" si="24"/>
        <v>4083</v>
      </c>
      <c r="Y86" s="1">
        <f t="shared" si="9"/>
        <v>2341</v>
      </c>
      <c r="Z86" s="1">
        <f t="shared" si="10"/>
        <v>941</v>
      </c>
      <c r="AA86" s="1">
        <f t="shared" si="25"/>
        <v>63</v>
      </c>
      <c r="AB86" s="1">
        <f t="shared" si="11"/>
        <v>37</v>
      </c>
      <c r="AC86" s="1" t="s">
        <v>217</v>
      </c>
      <c r="AD86" s="1">
        <f t="shared" si="12"/>
        <v>51724</v>
      </c>
      <c r="AE86" s="1">
        <f t="shared" si="26"/>
        <v>4519</v>
      </c>
      <c r="AF86" s="1">
        <f t="shared" si="13"/>
        <v>2069</v>
      </c>
      <c r="AG86" s="1">
        <f t="shared" si="14"/>
        <v>802</v>
      </c>
      <c r="AH86" s="1">
        <f t="shared" si="27"/>
        <v>70</v>
      </c>
      <c r="AI86" s="1">
        <f t="shared" si="15"/>
        <v>33</v>
      </c>
    </row>
    <row r="87" spans="1:35" x14ac:dyDescent="0.25">
      <c r="H87" s="1" t="s">
        <v>370</v>
      </c>
      <c r="I87" s="1">
        <f t="shared" si="16"/>
        <v>9895</v>
      </c>
      <c r="J87" s="1">
        <f>ROUNDUP((J91-J86)*0.6/4+J86,0)</f>
        <v>1199</v>
      </c>
      <c r="K87" s="1">
        <f t="shared" si="17"/>
        <v>350</v>
      </c>
      <c r="L87" s="1">
        <f t="shared" si="18"/>
        <v>100</v>
      </c>
      <c r="M87" s="1">
        <f>ROUNDUP((M91-M86)*0.6/4+M86,0)</f>
        <v>12</v>
      </c>
      <c r="N87" s="1">
        <f t="shared" si="19"/>
        <v>4</v>
      </c>
      <c r="O87" s="1" t="s">
        <v>218</v>
      </c>
      <c r="P87" s="1">
        <f t="shared" si="20"/>
        <v>47799</v>
      </c>
      <c r="Q87" s="1">
        <f>ROUNDUP((Q89-Q84)*0.6/4+Q86,0)</f>
        <v>5792</v>
      </c>
      <c r="R87" s="1">
        <f t="shared" si="21"/>
        <v>1687</v>
      </c>
      <c r="S87" s="1">
        <f t="shared" si="22"/>
        <v>735</v>
      </c>
      <c r="T87" s="1">
        <f>ROUNDUP((T89-T84)*0.6/4+T86,0)</f>
        <v>89</v>
      </c>
      <c r="U87" s="1">
        <f t="shared" si="23"/>
        <v>26</v>
      </c>
      <c r="V87" s="1" t="s">
        <v>218</v>
      </c>
      <c r="W87" s="1">
        <f t="shared" si="8"/>
        <v>62989</v>
      </c>
      <c r="X87" s="1">
        <f t="shared" si="24"/>
        <v>4218</v>
      </c>
      <c r="Y87" s="1">
        <f t="shared" si="9"/>
        <v>2419</v>
      </c>
      <c r="Z87" s="1">
        <f t="shared" si="10"/>
        <v>971</v>
      </c>
      <c r="AA87" s="1">
        <f t="shared" si="25"/>
        <v>65</v>
      </c>
      <c r="AB87" s="1">
        <f t="shared" si="11"/>
        <v>38</v>
      </c>
      <c r="AC87" s="1" t="s">
        <v>218</v>
      </c>
      <c r="AD87" s="1">
        <f t="shared" si="12"/>
        <v>53429</v>
      </c>
      <c r="AE87" s="1">
        <f t="shared" si="26"/>
        <v>4668</v>
      </c>
      <c r="AF87" s="1">
        <f t="shared" si="13"/>
        <v>2138</v>
      </c>
      <c r="AG87" s="1">
        <f t="shared" si="14"/>
        <v>825</v>
      </c>
      <c r="AH87" s="1">
        <f t="shared" si="27"/>
        <v>72</v>
      </c>
      <c r="AI87" s="1">
        <f t="shared" si="15"/>
        <v>33</v>
      </c>
    </row>
    <row r="88" spans="1:35" x14ac:dyDescent="0.25">
      <c r="H88" s="1" t="s">
        <v>113</v>
      </c>
      <c r="I88" s="1">
        <f t="shared" ref="I88:I124" si="28">ROUNDUP(J88*$D$2/$B$2,0)</f>
        <v>11191</v>
      </c>
      <c r="J88" s="1">
        <f>ROUNDUP((J91-J86)*0.6/4+J87,0)</f>
        <v>1356</v>
      </c>
      <c r="K88" s="1">
        <f t="shared" ref="K88:K124" si="29">ROUNDUP(J88*$C$2/$B$2,0)</f>
        <v>395</v>
      </c>
      <c r="L88" s="1">
        <f t="shared" ref="L88:L124" si="30">ROUNDUP(M88*$D$2/$B$2,0)</f>
        <v>116</v>
      </c>
      <c r="M88" s="1">
        <f>ROUNDUP((M91-M86)*0.6/4+M87,0)</f>
        <v>14</v>
      </c>
      <c r="N88" s="1">
        <f t="shared" ref="N88:N124" si="31">ROUNDUP(M88*$C$2/$B$2,0)</f>
        <v>5</v>
      </c>
      <c r="O88" s="1" t="s">
        <v>219</v>
      </c>
      <c r="P88" s="1">
        <f t="shared" si="20"/>
        <v>49325</v>
      </c>
      <c r="Q88" s="1">
        <f>ROUNDUP((Q89-Q84)*0.6/4+Q87,0)</f>
        <v>5977</v>
      </c>
      <c r="R88" s="1">
        <f t="shared" si="21"/>
        <v>1741</v>
      </c>
      <c r="S88" s="1">
        <f t="shared" si="22"/>
        <v>760</v>
      </c>
      <c r="T88" s="1">
        <f>ROUNDUP((T89-T84)*0.6/4+T87,0)</f>
        <v>92</v>
      </c>
      <c r="U88" s="1">
        <f t="shared" si="23"/>
        <v>27</v>
      </c>
      <c r="V88" s="1" t="s">
        <v>219</v>
      </c>
      <c r="W88" s="1">
        <f t="shared" si="8"/>
        <v>65005</v>
      </c>
      <c r="X88" s="1">
        <f t="shared" si="24"/>
        <v>4353</v>
      </c>
      <c r="Y88" s="1">
        <f t="shared" si="9"/>
        <v>2496</v>
      </c>
      <c r="Z88" s="1">
        <f t="shared" si="10"/>
        <v>1001</v>
      </c>
      <c r="AA88" s="1">
        <f t="shared" si="25"/>
        <v>67</v>
      </c>
      <c r="AB88" s="1">
        <f t="shared" si="11"/>
        <v>39</v>
      </c>
      <c r="AC88" s="1" t="s">
        <v>219</v>
      </c>
      <c r="AD88" s="1">
        <f t="shared" si="12"/>
        <v>55135</v>
      </c>
      <c r="AE88" s="1">
        <f t="shared" si="26"/>
        <v>4817</v>
      </c>
      <c r="AF88" s="1">
        <f t="shared" si="13"/>
        <v>2206</v>
      </c>
      <c r="AG88" s="1">
        <f t="shared" si="14"/>
        <v>859</v>
      </c>
      <c r="AH88" s="1">
        <f t="shared" si="27"/>
        <v>75</v>
      </c>
      <c r="AI88" s="1">
        <f t="shared" si="15"/>
        <v>35</v>
      </c>
    </row>
    <row r="89" spans="1:35" x14ac:dyDescent="0.25">
      <c r="H89" s="1" t="s">
        <v>155</v>
      </c>
      <c r="I89" s="1">
        <f t="shared" si="28"/>
        <v>12486</v>
      </c>
      <c r="J89" s="1">
        <f>ROUNDUP((J91-J86)*0.6/4+J88,0)</f>
        <v>1513</v>
      </c>
      <c r="K89" s="1">
        <f t="shared" si="29"/>
        <v>441</v>
      </c>
      <c r="L89" s="1">
        <f t="shared" si="30"/>
        <v>133</v>
      </c>
      <c r="M89" s="1">
        <f>ROUNDUP((M91-M86)*0.6/4+M88,0)</f>
        <v>16</v>
      </c>
      <c r="N89" s="1">
        <f t="shared" si="31"/>
        <v>5</v>
      </c>
      <c r="O89" s="1" t="s">
        <v>220</v>
      </c>
      <c r="P89" s="6">
        <f t="shared" si="20"/>
        <v>53377</v>
      </c>
      <c r="Q89" s="7">
        <f>ROUNDUP(Q84*$C$41,0)</f>
        <v>6468</v>
      </c>
      <c r="R89" s="8">
        <f t="shared" si="21"/>
        <v>1884</v>
      </c>
      <c r="S89" s="6">
        <f t="shared" si="22"/>
        <v>817</v>
      </c>
      <c r="T89" s="7">
        <f>ROUNDUP(T84*$C$41,0)</f>
        <v>99</v>
      </c>
      <c r="U89" s="8">
        <f t="shared" si="23"/>
        <v>29</v>
      </c>
      <c r="V89" s="1" t="s">
        <v>220</v>
      </c>
      <c r="W89" s="6">
        <f t="shared" si="8"/>
        <v>70336</v>
      </c>
      <c r="X89" s="7">
        <f t="shared" si="24"/>
        <v>4710</v>
      </c>
      <c r="Y89" s="8">
        <f t="shared" si="9"/>
        <v>2701</v>
      </c>
      <c r="Z89" s="6">
        <f t="shared" si="10"/>
        <v>1091</v>
      </c>
      <c r="AA89" s="7">
        <f t="shared" si="25"/>
        <v>73</v>
      </c>
      <c r="AB89" s="8">
        <f t="shared" si="11"/>
        <v>42</v>
      </c>
      <c r="AC89" s="1" t="s">
        <v>220</v>
      </c>
      <c r="AD89" s="6">
        <f t="shared" si="12"/>
        <v>59667</v>
      </c>
      <c r="AE89" s="7">
        <f t="shared" si="26"/>
        <v>5213</v>
      </c>
      <c r="AF89" s="8">
        <f t="shared" si="13"/>
        <v>2387</v>
      </c>
      <c r="AG89" s="6">
        <f t="shared" si="14"/>
        <v>916</v>
      </c>
      <c r="AH89" s="7">
        <f t="shared" si="27"/>
        <v>80</v>
      </c>
      <c r="AI89" s="8">
        <f t="shared" si="15"/>
        <v>37</v>
      </c>
    </row>
    <row r="90" spans="1:35" x14ac:dyDescent="0.25">
      <c r="H90" s="1" t="s">
        <v>156</v>
      </c>
      <c r="I90" s="1">
        <f t="shared" si="28"/>
        <v>13782</v>
      </c>
      <c r="J90" s="1">
        <f>ROUNDUP((J91-J86)*0.6/4+J89,0)</f>
        <v>1670</v>
      </c>
      <c r="K90" s="1">
        <f t="shared" si="29"/>
        <v>487</v>
      </c>
      <c r="L90" s="1">
        <f t="shared" si="30"/>
        <v>149</v>
      </c>
      <c r="M90" s="1">
        <f>ROUNDUP((M91-M86)*0.6/4+M89,0)</f>
        <v>18</v>
      </c>
      <c r="N90" s="1">
        <f t="shared" si="31"/>
        <v>6</v>
      </c>
      <c r="O90" s="1" t="s">
        <v>221</v>
      </c>
      <c r="P90" s="1">
        <f t="shared" si="20"/>
        <v>55259</v>
      </c>
      <c r="Q90" s="1">
        <f>ROUNDUP((Q94-Q89)*0.6/4+Q89,0)</f>
        <v>6696</v>
      </c>
      <c r="R90" s="1">
        <f t="shared" si="21"/>
        <v>1951</v>
      </c>
      <c r="S90" s="1">
        <f t="shared" si="22"/>
        <v>850</v>
      </c>
      <c r="T90" s="1">
        <f>ROUNDUP((T94-T89)*0.6/4+T89,0)</f>
        <v>103</v>
      </c>
      <c r="U90" s="1">
        <f t="shared" si="23"/>
        <v>30</v>
      </c>
      <c r="V90" s="1" t="s">
        <v>221</v>
      </c>
      <c r="W90" s="1">
        <f t="shared" si="8"/>
        <v>72815</v>
      </c>
      <c r="X90" s="1">
        <f t="shared" si="24"/>
        <v>4876</v>
      </c>
      <c r="Y90" s="1">
        <f t="shared" si="9"/>
        <v>2796</v>
      </c>
      <c r="Z90" s="1">
        <f t="shared" si="10"/>
        <v>1120</v>
      </c>
      <c r="AA90" s="1">
        <f t="shared" si="25"/>
        <v>75</v>
      </c>
      <c r="AB90" s="1">
        <f t="shared" si="11"/>
        <v>43</v>
      </c>
      <c r="AC90" s="1" t="s">
        <v>221</v>
      </c>
      <c r="AD90" s="1">
        <f t="shared" si="12"/>
        <v>61762</v>
      </c>
      <c r="AE90" s="1">
        <f t="shared" si="26"/>
        <v>5396</v>
      </c>
      <c r="AF90" s="1">
        <f t="shared" si="13"/>
        <v>2471</v>
      </c>
      <c r="AG90" s="1">
        <f t="shared" si="14"/>
        <v>950</v>
      </c>
      <c r="AH90" s="1">
        <f t="shared" si="27"/>
        <v>83</v>
      </c>
      <c r="AI90" s="1">
        <f t="shared" si="15"/>
        <v>38</v>
      </c>
    </row>
    <row r="91" spans="1:35" x14ac:dyDescent="0.25">
      <c r="H91" s="1" t="s">
        <v>47</v>
      </c>
      <c r="I91" s="6">
        <f t="shared" si="28"/>
        <v>17199</v>
      </c>
      <c r="J91" s="7">
        <f>ROUNDUP(J86*$C$37,0)</f>
        <v>2084</v>
      </c>
      <c r="K91" s="8">
        <f t="shared" si="29"/>
        <v>607</v>
      </c>
      <c r="L91" s="6">
        <f t="shared" si="30"/>
        <v>166</v>
      </c>
      <c r="M91" s="7">
        <f>ROUNDUP(M86*$C$37,0)</f>
        <v>20</v>
      </c>
      <c r="N91" s="8">
        <f t="shared" si="31"/>
        <v>6</v>
      </c>
      <c r="O91" s="1" t="s">
        <v>222</v>
      </c>
      <c r="P91" s="1">
        <f t="shared" si="20"/>
        <v>57140</v>
      </c>
      <c r="Q91" s="1">
        <f>ROUNDUP((Q94-Q89)*0.6/4+Q90,0)</f>
        <v>6924</v>
      </c>
      <c r="R91" s="1">
        <f t="shared" si="21"/>
        <v>2017</v>
      </c>
      <c r="S91" s="1">
        <f t="shared" si="22"/>
        <v>884</v>
      </c>
      <c r="T91" s="1">
        <f>ROUNDUP((T94-T89)*0.6/4+T90,0)</f>
        <v>107</v>
      </c>
      <c r="U91" s="1">
        <f t="shared" si="23"/>
        <v>32</v>
      </c>
      <c r="V91" s="1" t="s">
        <v>222</v>
      </c>
      <c r="W91" s="1">
        <f t="shared" si="8"/>
        <v>75294</v>
      </c>
      <c r="X91" s="1">
        <f t="shared" si="24"/>
        <v>5042</v>
      </c>
      <c r="Y91" s="1">
        <f t="shared" si="9"/>
        <v>2891</v>
      </c>
      <c r="Z91" s="1">
        <f t="shared" si="10"/>
        <v>1165</v>
      </c>
      <c r="AA91" s="1">
        <f t="shared" si="25"/>
        <v>78</v>
      </c>
      <c r="AB91" s="1">
        <f t="shared" si="11"/>
        <v>45</v>
      </c>
      <c r="AC91" s="1" t="s">
        <v>222</v>
      </c>
      <c r="AD91" s="1">
        <f t="shared" si="12"/>
        <v>63868</v>
      </c>
      <c r="AE91" s="1">
        <f t="shared" si="26"/>
        <v>5580</v>
      </c>
      <c r="AF91" s="1">
        <f t="shared" si="13"/>
        <v>2555</v>
      </c>
      <c r="AG91" s="1">
        <f t="shared" si="14"/>
        <v>996</v>
      </c>
      <c r="AH91" s="1">
        <f t="shared" si="27"/>
        <v>87</v>
      </c>
      <c r="AI91" s="1">
        <f t="shared" si="15"/>
        <v>40</v>
      </c>
    </row>
    <row r="92" spans="1:35" x14ac:dyDescent="0.25">
      <c r="H92" s="1" t="s">
        <v>371</v>
      </c>
      <c r="I92" s="1">
        <f t="shared" si="28"/>
        <v>19270</v>
      </c>
      <c r="J92" s="1">
        <f>ROUNDUP((J96-J91)*0.6/4+J91,0)</f>
        <v>2335</v>
      </c>
      <c r="K92" s="1">
        <f t="shared" si="29"/>
        <v>681</v>
      </c>
      <c r="L92" s="1">
        <f t="shared" si="30"/>
        <v>190</v>
      </c>
      <c r="M92" s="1">
        <f>ROUNDUP((M96-M91)*0.6/4+M91,0)</f>
        <v>23</v>
      </c>
      <c r="N92" s="1">
        <f t="shared" si="31"/>
        <v>7</v>
      </c>
      <c r="O92" s="1" t="s">
        <v>223</v>
      </c>
      <c r="P92" s="1">
        <f t="shared" si="20"/>
        <v>59022</v>
      </c>
      <c r="Q92" s="1">
        <f>ROUNDUP((Q94-Q89)*0.6/4+Q91,0)</f>
        <v>7152</v>
      </c>
      <c r="R92" s="1">
        <f t="shared" si="21"/>
        <v>2084</v>
      </c>
      <c r="S92" s="1">
        <f t="shared" si="22"/>
        <v>917</v>
      </c>
      <c r="T92" s="1">
        <f>ROUNDUP((T94-T89)*0.6/4+T91,0)</f>
        <v>111</v>
      </c>
      <c r="U92" s="1">
        <f t="shared" si="23"/>
        <v>33</v>
      </c>
      <c r="V92" s="1" t="s">
        <v>223</v>
      </c>
      <c r="W92" s="1">
        <f t="shared" si="8"/>
        <v>77773</v>
      </c>
      <c r="X92" s="1">
        <f t="shared" si="24"/>
        <v>5208</v>
      </c>
      <c r="Y92" s="1">
        <f t="shared" si="9"/>
        <v>2986</v>
      </c>
      <c r="Z92" s="1">
        <f t="shared" si="10"/>
        <v>1210</v>
      </c>
      <c r="AA92" s="1">
        <f t="shared" si="25"/>
        <v>81</v>
      </c>
      <c r="AB92" s="1">
        <f t="shared" si="11"/>
        <v>47</v>
      </c>
      <c r="AC92" s="1" t="s">
        <v>223</v>
      </c>
      <c r="AD92" s="1">
        <f t="shared" si="12"/>
        <v>65974</v>
      </c>
      <c r="AE92" s="1">
        <f t="shared" si="26"/>
        <v>5764</v>
      </c>
      <c r="AF92" s="1">
        <f t="shared" si="13"/>
        <v>2639</v>
      </c>
      <c r="AG92" s="1">
        <f t="shared" si="14"/>
        <v>1031</v>
      </c>
      <c r="AH92" s="1">
        <f t="shared" si="27"/>
        <v>90</v>
      </c>
      <c r="AI92" s="1">
        <f t="shared" si="15"/>
        <v>42</v>
      </c>
    </row>
    <row r="93" spans="1:35" x14ac:dyDescent="0.25">
      <c r="H93" s="1" t="s">
        <v>114</v>
      </c>
      <c r="I93" s="1">
        <f t="shared" si="28"/>
        <v>21341</v>
      </c>
      <c r="J93" s="1">
        <f>ROUNDUP((J96-J91)*0.6/4+J92,0)</f>
        <v>2586</v>
      </c>
      <c r="K93" s="1">
        <f t="shared" si="29"/>
        <v>754</v>
      </c>
      <c r="L93" s="1">
        <f t="shared" si="30"/>
        <v>215</v>
      </c>
      <c r="M93" s="1">
        <f>ROUNDUP((M96-M91)*0.6/4+M92,0)</f>
        <v>26</v>
      </c>
      <c r="N93" s="1">
        <f t="shared" si="31"/>
        <v>8</v>
      </c>
      <c r="O93" s="1" t="s">
        <v>224</v>
      </c>
      <c r="P93" s="1">
        <f t="shared" si="20"/>
        <v>60903</v>
      </c>
      <c r="Q93" s="1">
        <f>ROUNDUP((Q94-Q89)*0.6/4+Q92,0)</f>
        <v>7380</v>
      </c>
      <c r="R93" s="1">
        <f t="shared" si="21"/>
        <v>2150</v>
      </c>
      <c r="S93" s="1">
        <f t="shared" si="22"/>
        <v>950</v>
      </c>
      <c r="T93" s="1">
        <f>ROUNDUP((T94-T89)*0.6/4+T92,0)</f>
        <v>115</v>
      </c>
      <c r="U93" s="1">
        <f t="shared" si="23"/>
        <v>34</v>
      </c>
      <c r="V93" s="1" t="s">
        <v>224</v>
      </c>
      <c r="W93" s="1">
        <f t="shared" si="8"/>
        <v>80252</v>
      </c>
      <c r="X93" s="1">
        <f t="shared" si="24"/>
        <v>5374</v>
      </c>
      <c r="Y93" s="1">
        <f t="shared" si="9"/>
        <v>3082</v>
      </c>
      <c r="Z93" s="1">
        <f t="shared" si="10"/>
        <v>1255</v>
      </c>
      <c r="AA93" s="1">
        <f t="shared" si="25"/>
        <v>84</v>
      </c>
      <c r="AB93" s="1">
        <f t="shared" si="11"/>
        <v>49</v>
      </c>
      <c r="AC93" s="1" t="s">
        <v>224</v>
      </c>
      <c r="AD93" s="1">
        <f t="shared" si="12"/>
        <v>68069</v>
      </c>
      <c r="AE93" s="1">
        <f t="shared" si="26"/>
        <v>5947</v>
      </c>
      <c r="AF93" s="1">
        <f t="shared" si="13"/>
        <v>2723</v>
      </c>
      <c r="AG93" s="1">
        <f t="shared" si="14"/>
        <v>1065</v>
      </c>
      <c r="AH93" s="1">
        <f t="shared" si="27"/>
        <v>93</v>
      </c>
      <c r="AI93" s="1">
        <f t="shared" si="15"/>
        <v>43</v>
      </c>
    </row>
    <row r="94" spans="1:35" x14ac:dyDescent="0.25">
      <c r="H94" s="1" t="s">
        <v>115</v>
      </c>
      <c r="I94" s="1">
        <f t="shared" si="28"/>
        <v>23413</v>
      </c>
      <c r="J94" s="1">
        <f>ROUNDUP((J96-J91)*0.6/4+J93,0)</f>
        <v>2837</v>
      </c>
      <c r="K94" s="1">
        <f t="shared" si="29"/>
        <v>827</v>
      </c>
      <c r="L94" s="1">
        <f t="shared" si="30"/>
        <v>240</v>
      </c>
      <c r="M94" s="1">
        <f>ROUNDUP((M96-M91)*0.6/4+M93,0)</f>
        <v>29</v>
      </c>
      <c r="N94" s="1">
        <f t="shared" si="31"/>
        <v>9</v>
      </c>
      <c r="O94" s="1" t="s">
        <v>385</v>
      </c>
      <c r="P94" s="6">
        <f t="shared" si="20"/>
        <v>65921</v>
      </c>
      <c r="Q94" s="7">
        <f>ROUNDUP(Q89*$C$42,0)</f>
        <v>7988</v>
      </c>
      <c r="R94" s="8">
        <f t="shared" si="21"/>
        <v>2327</v>
      </c>
      <c r="S94" s="6">
        <f t="shared" si="22"/>
        <v>1016</v>
      </c>
      <c r="T94" s="7">
        <f>ROUNDUP(T89*$C$42,0)</f>
        <v>123</v>
      </c>
      <c r="U94" s="8">
        <f t="shared" si="23"/>
        <v>36</v>
      </c>
      <c r="V94" s="1" t="s">
        <v>385</v>
      </c>
      <c r="W94" s="6">
        <f t="shared" si="8"/>
        <v>86868</v>
      </c>
      <c r="X94" s="7">
        <f t="shared" si="24"/>
        <v>5817</v>
      </c>
      <c r="Y94" s="8">
        <f t="shared" si="9"/>
        <v>3336</v>
      </c>
      <c r="Z94" s="6">
        <f t="shared" si="10"/>
        <v>1344</v>
      </c>
      <c r="AA94" s="7">
        <f t="shared" si="25"/>
        <v>90</v>
      </c>
      <c r="AB94" s="8">
        <f t="shared" si="11"/>
        <v>52</v>
      </c>
      <c r="AC94" s="1" t="s">
        <v>385</v>
      </c>
      <c r="AD94" s="6">
        <f t="shared" si="12"/>
        <v>73677</v>
      </c>
      <c r="AE94" s="7">
        <f t="shared" si="26"/>
        <v>6437</v>
      </c>
      <c r="AF94" s="8">
        <f t="shared" si="13"/>
        <v>2948</v>
      </c>
      <c r="AG94" s="6">
        <f t="shared" si="14"/>
        <v>1145</v>
      </c>
      <c r="AH94" s="7">
        <f t="shared" si="27"/>
        <v>100</v>
      </c>
      <c r="AI94" s="8">
        <f t="shared" si="15"/>
        <v>46</v>
      </c>
    </row>
    <row r="95" spans="1:35" x14ac:dyDescent="0.25">
      <c r="H95" s="1" t="s">
        <v>116</v>
      </c>
      <c r="I95" s="1">
        <f t="shared" si="28"/>
        <v>25484</v>
      </c>
      <c r="J95" s="1">
        <f>ROUNDUP((J96-J91)*0.6/4+J94,0)</f>
        <v>3088</v>
      </c>
      <c r="K95" s="1">
        <f t="shared" si="29"/>
        <v>900</v>
      </c>
      <c r="L95" s="1">
        <f t="shared" si="30"/>
        <v>265</v>
      </c>
      <c r="M95" s="1">
        <f>ROUNDUP((M96-M91)*0.6/4+M94,0)</f>
        <v>32</v>
      </c>
      <c r="N95" s="1">
        <f t="shared" si="31"/>
        <v>10</v>
      </c>
      <c r="O95" s="1" t="s">
        <v>373</v>
      </c>
      <c r="P95" s="6">
        <f t="shared" si="20"/>
        <v>3376</v>
      </c>
      <c r="Q95" s="7">
        <f>ROUNDUP(Q64/$B$9,0)</f>
        <v>409</v>
      </c>
      <c r="R95" s="8">
        <f t="shared" si="21"/>
        <v>120</v>
      </c>
      <c r="S95" s="6">
        <f t="shared" si="22"/>
        <v>58</v>
      </c>
      <c r="T95" s="7">
        <f>ROUNDUP(T64/$B$9,0)</f>
        <v>7</v>
      </c>
      <c r="U95" s="8">
        <f t="shared" si="23"/>
        <v>3</v>
      </c>
      <c r="V95" s="1" t="s">
        <v>373</v>
      </c>
      <c r="W95" s="6">
        <f t="shared" si="8"/>
        <v>4451</v>
      </c>
      <c r="X95" s="7">
        <f t="shared" si="24"/>
        <v>298</v>
      </c>
      <c r="Y95" s="8">
        <f t="shared" si="9"/>
        <v>171</v>
      </c>
      <c r="Z95" s="6">
        <f t="shared" si="10"/>
        <v>90</v>
      </c>
      <c r="AA95" s="7">
        <f t="shared" si="25"/>
        <v>6</v>
      </c>
      <c r="AB95" s="8">
        <f t="shared" si="11"/>
        <v>4</v>
      </c>
      <c r="AC95" s="1" t="s">
        <v>373</v>
      </c>
      <c r="AD95" s="6">
        <f t="shared" si="12"/>
        <v>3778</v>
      </c>
      <c r="AE95" s="7">
        <f t="shared" si="26"/>
        <v>330</v>
      </c>
      <c r="AF95" s="8">
        <f t="shared" si="13"/>
        <v>152</v>
      </c>
      <c r="AG95" s="6">
        <f t="shared" si="14"/>
        <v>69</v>
      </c>
      <c r="AH95" s="7">
        <f t="shared" si="27"/>
        <v>6</v>
      </c>
      <c r="AI95" s="8">
        <f t="shared" si="15"/>
        <v>3</v>
      </c>
    </row>
    <row r="96" spans="1:35" x14ac:dyDescent="0.25">
      <c r="A96" s="10"/>
      <c r="B96" s="10"/>
      <c r="C96" s="10"/>
      <c r="D96" s="10"/>
      <c r="E96" s="10"/>
      <c r="F96" s="10"/>
      <c r="G96" s="10"/>
      <c r="H96" s="1" t="s">
        <v>48</v>
      </c>
      <c r="I96" s="6">
        <f t="shared" si="28"/>
        <v>30964</v>
      </c>
      <c r="J96" s="7">
        <f>ROUNDUP(J91*$C$38,0)</f>
        <v>3752</v>
      </c>
      <c r="K96" s="8">
        <f t="shared" si="29"/>
        <v>1093</v>
      </c>
      <c r="L96" s="6">
        <f t="shared" si="30"/>
        <v>298</v>
      </c>
      <c r="M96" s="7">
        <f>ROUNDUP(M91*$C$38,0)</f>
        <v>36</v>
      </c>
      <c r="N96" s="8">
        <f t="shared" si="31"/>
        <v>11</v>
      </c>
      <c r="O96" s="24" t="s">
        <v>374</v>
      </c>
      <c r="P96" s="24">
        <f t="shared" si="20"/>
        <v>3887</v>
      </c>
      <c r="Q96" s="24">
        <f>ROUNDUP((Q100-Q95)*0.6/4+Q95,0)</f>
        <v>471</v>
      </c>
      <c r="R96" s="24">
        <f t="shared" si="21"/>
        <v>138</v>
      </c>
      <c r="S96" s="24">
        <f t="shared" si="22"/>
        <v>75</v>
      </c>
      <c r="T96" s="24">
        <f>ROUNDUP((T100-T95)*0.6/4+T95,0)</f>
        <v>9</v>
      </c>
      <c r="U96" s="24">
        <f t="shared" si="23"/>
        <v>3</v>
      </c>
      <c r="V96" s="24" t="s">
        <v>374</v>
      </c>
      <c r="W96" s="24">
        <f t="shared" si="8"/>
        <v>5123</v>
      </c>
      <c r="X96" s="24">
        <f t="shared" si="24"/>
        <v>343</v>
      </c>
      <c r="Y96" s="24">
        <f t="shared" si="9"/>
        <v>197</v>
      </c>
      <c r="Z96" s="24">
        <f t="shared" si="10"/>
        <v>105</v>
      </c>
      <c r="AA96" s="24">
        <f t="shared" si="25"/>
        <v>7</v>
      </c>
      <c r="AB96" s="24">
        <f t="shared" si="11"/>
        <v>5</v>
      </c>
      <c r="AC96" s="24" t="s">
        <v>374</v>
      </c>
      <c r="AD96" s="24">
        <f t="shared" si="12"/>
        <v>4350</v>
      </c>
      <c r="AE96" s="24">
        <f t="shared" si="26"/>
        <v>380</v>
      </c>
      <c r="AF96" s="24">
        <f t="shared" si="13"/>
        <v>174</v>
      </c>
      <c r="AG96" s="24">
        <f t="shared" si="14"/>
        <v>92</v>
      </c>
      <c r="AH96" s="24">
        <f t="shared" si="27"/>
        <v>8</v>
      </c>
      <c r="AI96" s="24">
        <f t="shared" si="15"/>
        <v>4</v>
      </c>
    </row>
    <row r="97" spans="1:35" x14ac:dyDescent="0.25">
      <c r="A97" s="10"/>
      <c r="B97" s="10"/>
      <c r="C97" s="10"/>
      <c r="D97" s="10"/>
      <c r="E97" s="10"/>
      <c r="F97" s="10"/>
      <c r="G97" s="10"/>
      <c r="H97" s="1" t="s">
        <v>372</v>
      </c>
      <c r="I97" s="1">
        <f t="shared" si="28"/>
        <v>33753</v>
      </c>
      <c r="J97" s="1">
        <f>ROUNDUP((J101-J96)*0.6/4+J96,0)</f>
        <v>4090</v>
      </c>
      <c r="K97" s="1">
        <f t="shared" si="29"/>
        <v>1192</v>
      </c>
      <c r="L97" s="1">
        <f t="shared" si="30"/>
        <v>331</v>
      </c>
      <c r="M97" s="1">
        <f>ROUNDUP((M101-M96)*0.6/4+M96,0)</f>
        <v>40</v>
      </c>
      <c r="N97" s="1">
        <f t="shared" si="31"/>
        <v>12</v>
      </c>
      <c r="O97" s="24" t="s">
        <v>120</v>
      </c>
      <c r="P97" s="24">
        <f t="shared" si="20"/>
        <v>4399</v>
      </c>
      <c r="Q97" s="24">
        <f>ROUNDUP((Q100-Q95)*0.6/4+Q96,0)</f>
        <v>533</v>
      </c>
      <c r="R97" s="24">
        <f t="shared" si="21"/>
        <v>156</v>
      </c>
      <c r="S97" s="24">
        <f t="shared" si="22"/>
        <v>91</v>
      </c>
      <c r="T97" s="24">
        <f>ROUNDUP((T100-T95)*0.6/4+T96,0)</f>
        <v>11</v>
      </c>
      <c r="U97" s="24">
        <f t="shared" si="23"/>
        <v>4</v>
      </c>
      <c r="V97" s="24" t="s">
        <v>120</v>
      </c>
      <c r="W97" s="24">
        <f t="shared" si="8"/>
        <v>5810</v>
      </c>
      <c r="X97" s="24">
        <f t="shared" si="24"/>
        <v>389</v>
      </c>
      <c r="Y97" s="24">
        <f t="shared" si="9"/>
        <v>224</v>
      </c>
      <c r="Z97" s="24">
        <f t="shared" si="10"/>
        <v>135</v>
      </c>
      <c r="AA97" s="24">
        <f t="shared" si="25"/>
        <v>9</v>
      </c>
      <c r="AB97" s="24">
        <f t="shared" si="11"/>
        <v>6</v>
      </c>
      <c r="AC97" s="24" t="s">
        <v>120</v>
      </c>
      <c r="AD97" s="24">
        <f t="shared" si="12"/>
        <v>4922</v>
      </c>
      <c r="AE97" s="24">
        <f t="shared" si="26"/>
        <v>430</v>
      </c>
      <c r="AF97" s="24">
        <f t="shared" si="13"/>
        <v>197</v>
      </c>
      <c r="AG97" s="24">
        <f t="shared" si="14"/>
        <v>104</v>
      </c>
      <c r="AH97" s="24">
        <f t="shared" si="27"/>
        <v>9</v>
      </c>
      <c r="AI97" s="24">
        <f t="shared" si="15"/>
        <v>5</v>
      </c>
    </row>
    <row r="98" spans="1:35" x14ac:dyDescent="0.25">
      <c r="A98" s="10"/>
      <c r="B98" s="10"/>
      <c r="C98" s="10"/>
      <c r="D98" s="10"/>
      <c r="E98" s="10"/>
      <c r="F98" s="10"/>
      <c r="G98" s="10"/>
      <c r="H98" s="1" t="s">
        <v>117</v>
      </c>
      <c r="I98" s="1">
        <f t="shared" si="28"/>
        <v>36542</v>
      </c>
      <c r="J98" s="1">
        <f>ROUNDUP((J101-J96)*0.6/4+J97,0)</f>
        <v>4428</v>
      </c>
      <c r="K98" s="1">
        <f t="shared" si="29"/>
        <v>1290</v>
      </c>
      <c r="L98" s="1">
        <f t="shared" si="30"/>
        <v>364</v>
      </c>
      <c r="M98" s="1">
        <f>ROUNDUP((M101-M96)*0.6/4+M97,0)</f>
        <v>44</v>
      </c>
      <c r="N98" s="1">
        <f t="shared" si="31"/>
        <v>13</v>
      </c>
      <c r="O98" s="24" t="s">
        <v>157</v>
      </c>
      <c r="P98" s="24">
        <f t="shared" si="20"/>
        <v>4911</v>
      </c>
      <c r="Q98" s="24">
        <f>ROUNDUP((Q100-Q95)*0.6/4+Q97,0)</f>
        <v>595</v>
      </c>
      <c r="R98" s="24">
        <f t="shared" si="21"/>
        <v>174</v>
      </c>
      <c r="S98" s="24">
        <f t="shared" si="22"/>
        <v>108</v>
      </c>
      <c r="T98" s="24">
        <f>ROUNDUP((T100-T95)*0.6/4+T97,0)</f>
        <v>13</v>
      </c>
      <c r="U98" s="24">
        <f t="shared" si="23"/>
        <v>4</v>
      </c>
      <c r="V98" s="24" t="s">
        <v>157</v>
      </c>
      <c r="W98" s="24">
        <f t="shared" si="8"/>
        <v>6482</v>
      </c>
      <c r="X98" s="24">
        <f t="shared" si="24"/>
        <v>434</v>
      </c>
      <c r="Y98" s="24">
        <f t="shared" si="9"/>
        <v>249</v>
      </c>
      <c r="Z98" s="24">
        <f t="shared" si="10"/>
        <v>135</v>
      </c>
      <c r="AA98" s="24">
        <v>9</v>
      </c>
      <c r="AB98" s="24">
        <f t="shared" si="11"/>
        <v>6</v>
      </c>
      <c r="AC98" s="24" t="s">
        <v>157</v>
      </c>
      <c r="AD98" s="24">
        <f t="shared" si="12"/>
        <v>5494</v>
      </c>
      <c r="AE98" s="24">
        <f t="shared" si="26"/>
        <v>480</v>
      </c>
      <c r="AF98" s="24">
        <f t="shared" si="13"/>
        <v>220</v>
      </c>
      <c r="AG98" s="24">
        <f t="shared" si="14"/>
        <v>126</v>
      </c>
      <c r="AH98" s="24">
        <v>11</v>
      </c>
      <c r="AI98" s="24">
        <f t="shared" si="15"/>
        <v>6</v>
      </c>
    </row>
    <row r="99" spans="1:35" x14ac:dyDescent="0.25">
      <c r="A99" s="10"/>
      <c r="B99" s="10"/>
      <c r="C99" s="10"/>
      <c r="D99" s="10"/>
      <c r="E99" s="10"/>
      <c r="F99" s="10"/>
      <c r="G99" s="10"/>
      <c r="H99" s="1" t="s">
        <v>118</v>
      </c>
      <c r="I99" s="1">
        <f t="shared" si="28"/>
        <v>39332</v>
      </c>
      <c r="J99" s="1">
        <f>ROUNDUP((J101-J96)*0.6/4+J98,0)</f>
        <v>4766</v>
      </c>
      <c r="K99" s="1">
        <f t="shared" si="29"/>
        <v>1389</v>
      </c>
      <c r="L99" s="1">
        <f t="shared" si="30"/>
        <v>397</v>
      </c>
      <c r="M99" s="1">
        <f>ROUNDUP((M101-M96)*0.6/4+M98,0)</f>
        <v>48</v>
      </c>
      <c r="N99" s="1">
        <f t="shared" si="31"/>
        <v>14</v>
      </c>
      <c r="O99" s="24" t="s">
        <v>158</v>
      </c>
      <c r="P99" s="24">
        <f t="shared" si="20"/>
        <v>5422</v>
      </c>
      <c r="Q99" s="24">
        <f>ROUNDUP((Q100-Q95)*0.6/4+Q98,0)</f>
        <v>657</v>
      </c>
      <c r="R99" s="24">
        <f t="shared" si="21"/>
        <v>192</v>
      </c>
      <c r="S99" s="24">
        <f t="shared" si="22"/>
        <v>116</v>
      </c>
      <c r="T99" s="24">
        <v>14</v>
      </c>
      <c r="U99" s="24">
        <f t="shared" si="23"/>
        <v>5</v>
      </c>
      <c r="V99" s="24" t="s">
        <v>158</v>
      </c>
      <c r="W99" s="24">
        <f t="shared" si="8"/>
        <v>7154</v>
      </c>
      <c r="X99" s="24">
        <f t="shared" si="24"/>
        <v>479</v>
      </c>
      <c r="Y99" s="24">
        <f t="shared" si="9"/>
        <v>275</v>
      </c>
      <c r="Z99" s="24">
        <f t="shared" si="10"/>
        <v>150</v>
      </c>
      <c r="AA99" s="24">
        <v>10</v>
      </c>
      <c r="AB99" s="24">
        <f t="shared" si="11"/>
        <v>6</v>
      </c>
      <c r="AC99" s="24" t="s">
        <v>158</v>
      </c>
      <c r="AD99" s="24">
        <f t="shared" si="12"/>
        <v>6067</v>
      </c>
      <c r="AE99" s="24">
        <f t="shared" si="26"/>
        <v>530</v>
      </c>
      <c r="AF99" s="24">
        <f t="shared" si="13"/>
        <v>243</v>
      </c>
      <c r="AG99" s="24">
        <f t="shared" si="14"/>
        <v>138</v>
      </c>
      <c r="AH99" s="24">
        <f t="shared" ref="AH99:AH162" si="32">ROUNDUP(T99/$B$2*$B$4,0)</f>
        <v>12</v>
      </c>
      <c r="AI99" s="24">
        <f t="shared" si="15"/>
        <v>6</v>
      </c>
    </row>
    <row r="100" spans="1:35" x14ac:dyDescent="0.25">
      <c r="H100" s="1" t="s">
        <v>119</v>
      </c>
      <c r="I100" s="1">
        <f t="shared" si="28"/>
        <v>42121</v>
      </c>
      <c r="J100" s="1">
        <f>ROUNDUP((J101-J96)*0.6/4+J99,0)</f>
        <v>5104</v>
      </c>
      <c r="K100" s="1">
        <f t="shared" si="29"/>
        <v>1487</v>
      </c>
      <c r="L100" s="1">
        <f t="shared" si="30"/>
        <v>430</v>
      </c>
      <c r="M100" s="1">
        <f>ROUNDUP((M101-M96)*0.6/4+M99,0)</f>
        <v>52</v>
      </c>
      <c r="N100" s="1">
        <f t="shared" si="31"/>
        <v>16</v>
      </c>
      <c r="O100" s="1" t="s">
        <v>51</v>
      </c>
      <c r="P100" s="6">
        <f t="shared" si="20"/>
        <v>6751</v>
      </c>
      <c r="Q100" s="7">
        <f>ROUNDUP(Q95*$C$44,0)</f>
        <v>818</v>
      </c>
      <c r="R100" s="8">
        <f t="shared" si="21"/>
        <v>239</v>
      </c>
      <c r="S100" s="6">
        <f t="shared" si="22"/>
        <v>124</v>
      </c>
      <c r="T100" s="7">
        <v>15</v>
      </c>
      <c r="U100" s="8">
        <f t="shared" si="23"/>
        <v>5</v>
      </c>
      <c r="V100" s="1" t="s">
        <v>51</v>
      </c>
      <c r="W100" s="6">
        <f t="shared" si="8"/>
        <v>8901</v>
      </c>
      <c r="X100" s="7">
        <f t="shared" si="24"/>
        <v>596</v>
      </c>
      <c r="Y100" s="8">
        <f t="shared" si="9"/>
        <v>342</v>
      </c>
      <c r="Z100" s="6">
        <f t="shared" si="10"/>
        <v>165</v>
      </c>
      <c r="AA100" s="7">
        <f t="shared" si="25"/>
        <v>11</v>
      </c>
      <c r="AB100" s="8">
        <f t="shared" si="11"/>
        <v>7</v>
      </c>
      <c r="AC100" s="1" t="s">
        <v>51</v>
      </c>
      <c r="AD100" s="6">
        <f t="shared" si="12"/>
        <v>7555</v>
      </c>
      <c r="AE100" s="7">
        <f t="shared" si="26"/>
        <v>660</v>
      </c>
      <c r="AF100" s="8">
        <f t="shared" si="13"/>
        <v>303</v>
      </c>
      <c r="AG100" s="6">
        <f t="shared" si="14"/>
        <v>149</v>
      </c>
      <c r="AH100" s="7">
        <f t="shared" si="32"/>
        <v>13</v>
      </c>
      <c r="AI100" s="8">
        <f t="shared" si="15"/>
        <v>6</v>
      </c>
    </row>
    <row r="101" spans="1:35" x14ac:dyDescent="0.25">
      <c r="H101" s="1" t="s">
        <v>49</v>
      </c>
      <c r="I101" s="6">
        <f t="shared" si="28"/>
        <v>49548</v>
      </c>
      <c r="J101" s="7">
        <f>ROUNDUP(J96*$C$39,0)</f>
        <v>6004</v>
      </c>
      <c r="K101" s="8">
        <f t="shared" si="29"/>
        <v>1749</v>
      </c>
      <c r="L101" s="6">
        <f t="shared" si="30"/>
        <v>479</v>
      </c>
      <c r="M101" s="7">
        <f>ROUNDUP(M96*$C$39,0)</f>
        <v>58</v>
      </c>
      <c r="N101" s="8">
        <f t="shared" si="31"/>
        <v>17</v>
      </c>
      <c r="O101" s="1" t="s">
        <v>375</v>
      </c>
      <c r="P101" s="1">
        <f t="shared" si="20"/>
        <v>7568</v>
      </c>
      <c r="Q101" s="1">
        <f>ROUNDUP((Q105-Q100)*0.6/4+Q100,0)</f>
        <v>917</v>
      </c>
      <c r="R101" s="1">
        <f t="shared" si="21"/>
        <v>268</v>
      </c>
      <c r="S101" s="1">
        <f t="shared" si="22"/>
        <v>141</v>
      </c>
      <c r="T101" s="1">
        <f>ROUNDUP((T105-T100)*0.6/4+T100,0)</f>
        <v>17</v>
      </c>
      <c r="U101" s="1">
        <f t="shared" si="23"/>
        <v>5</v>
      </c>
      <c r="V101" s="1" t="s">
        <v>375</v>
      </c>
      <c r="W101" s="1">
        <f t="shared" si="8"/>
        <v>9976</v>
      </c>
      <c r="X101" s="1">
        <f t="shared" si="24"/>
        <v>668</v>
      </c>
      <c r="Y101" s="1">
        <f t="shared" si="9"/>
        <v>383</v>
      </c>
      <c r="Z101" s="1">
        <f t="shared" si="10"/>
        <v>195</v>
      </c>
      <c r="AA101" s="1">
        <f t="shared" si="25"/>
        <v>13</v>
      </c>
      <c r="AB101" s="1">
        <f t="shared" si="11"/>
        <v>8</v>
      </c>
      <c r="AC101" s="1" t="s">
        <v>375</v>
      </c>
      <c r="AD101" s="1">
        <f t="shared" si="12"/>
        <v>8459</v>
      </c>
      <c r="AE101" s="1">
        <f t="shared" si="26"/>
        <v>739</v>
      </c>
      <c r="AF101" s="1">
        <f t="shared" si="13"/>
        <v>339</v>
      </c>
      <c r="AG101" s="1">
        <f t="shared" si="14"/>
        <v>161</v>
      </c>
      <c r="AH101" s="1">
        <f t="shared" si="32"/>
        <v>14</v>
      </c>
      <c r="AI101" s="1">
        <f t="shared" si="15"/>
        <v>7</v>
      </c>
    </row>
    <row r="102" spans="1:35" x14ac:dyDescent="0.25">
      <c r="H102" s="1" t="s">
        <v>211</v>
      </c>
      <c r="I102" s="1">
        <f t="shared" si="28"/>
        <v>51298</v>
      </c>
      <c r="J102" s="1">
        <f>ROUNDUP((J106-J101)*0.6/4+J101,0)</f>
        <v>6216</v>
      </c>
      <c r="K102" s="1">
        <f t="shared" si="29"/>
        <v>1811</v>
      </c>
      <c r="L102" s="1">
        <f t="shared" si="30"/>
        <v>504</v>
      </c>
      <c r="M102" s="1">
        <f>ROUNDUP((M106-M101)*0.6/4+M101,0)</f>
        <v>61</v>
      </c>
      <c r="N102" s="1">
        <f t="shared" si="31"/>
        <v>18</v>
      </c>
      <c r="O102" s="1" t="s">
        <v>122</v>
      </c>
      <c r="P102" s="1">
        <f t="shared" si="20"/>
        <v>8385</v>
      </c>
      <c r="Q102" s="1">
        <f>ROUNDUP((Q105-Q100)*0.6/4+Q101,0)</f>
        <v>1016</v>
      </c>
      <c r="R102" s="1">
        <f t="shared" si="21"/>
        <v>296</v>
      </c>
      <c r="S102" s="1">
        <f t="shared" si="22"/>
        <v>157</v>
      </c>
      <c r="T102" s="1">
        <f>ROUNDUP((T105-T100)*0.6/4+T101,0)</f>
        <v>19</v>
      </c>
      <c r="U102" s="1">
        <f t="shared" si="23"/>
        <v>6</v>
      </c>
      <c r="V102" s="1" t="s">
        <v>122</v>
      </c>
      <c r="W102" s="1">
        <f t="shared" si="8"/>
        <v>11051</v>
      </c>
      <c r="X102" s="1">
        <f t="shared" si="24"/>
        <v>740</v>
      </c>
      <c r="Y102" s="1">
        <f t="shared" si="9"/>
        <v>425</v>
      </c>
      <c r="Z102" s="1">
        <f t="shared" si="10"/>
        <v>210</v>
      </c>
      <c r="AA102" s="1">
        <f t="shared" si="25"/>
        <v>14</v>
      </c>
      <c r="AB102" s="1">
        <f t="shared" si="11"/>
        <v>9</v>
      </c>
      <c r="AC102" s="1" t="s">
        <v>122</v>
      </c>
      <c r="AD102" s="1">
        <f t="shared" si="12"/>
        <v>9375</v>
      </c>
      <c r="AE102" s="1">
        <f t="shared" si="26"/>
        <v>819</v>
      </c>
      <c r="AF102" s="1">
        <f t="shared" si="13"/>
        <v>375</v>
      </c>
      <c r="AG102" s="1">
        <f t="shared" si="14"/>
        <v>184</v>
      </c>
      <c r="AH102" s="1">
        <f t="shared" si="32"/>
        <v>16</v>
      </c>
      <c r="AI102" s="1">
        <f t="shared" si="15"/>
        <v>8</v>
      </c>
    </row>
    <row r="103" spans="1:35" x14ac:dyDescent="0.25">
      <c r="H103" s="1" t="s">
        <v>212</v>
      </c>
      <c r="I103" s="1">
        <f t="shared" si="28"/>
        <v>53047</v>
      </c>
      <c r="J103" s="1">
        <f>ROUNDUP((J106-J101)*0.6/4+J102,0)</f>
        <v>6428</v>
      </c>
      <c r="K103" s="1">
        <f t="shared" si="29"/>
        <v>1873</v>
      </c>
      <c r="L103" s="1">
        <f t="shared" si="30"/>
        <v>529</v>
      </c>
      <c r="M103" s="1">
        <f>ROUNDUP((M106-M101)*0.6/4+M102,0)</f>
        <v>64</v>
      </c>
      <c r="N103" s="1">
        <f t="shared" si="31"/>
        <v>19</v>
      </c>
      <c r="O103" s="1" t="s">
        <v>123</v>
      </c>
      <c r="P103" s="1">
        <f t="shared" si="20"/>
        <v>9202</v>
      </c>
      <c r="Q103" s="1">
        <f>ROUNDUP((Q105-Q100)*0.6/4+Q102,0)</f>
        <v>1115</v>
      </c>
      <c r="R103" s="1">
        <f t="shared" si="21"/>
        <v>325</v>
      </c>
      <c r="S103" s="1">
        <f t="shared" si="22"/>
        <v>174</v>
      </c>
      <c r="T103" s="1">
        <f>ROUNDUP((T105-T100)*0.6/4+T102,0)</f>
        <v>21</v>
      </c>
      <c r="U103" s="1">
        <f t="shared" si="23"/>
        <v>7</v>
      </c>
      <c r="V103" s="1" t="s">
        <v>123</v>
      </c>
      <c r="W103" s="1">
        <f t="shared" si="8"/>
        <v>12126</v>
      </c>
      <c r="X103" s="1">
        <f t="shared" si="24"/>
        <v>812</v>
      </c>
      <c r="Y103" s="1">
        <f t="shared" si="9"/>
        <v>466</v>
      </c>
      <c r="Z103" s="1">
        <f t="shared" si="10"/>
        <v>239</v>
      </c>
      <c r="AA103" s="1">
        <f t="shared" si="25"/>
        <v>16</v>
      </c>
      <c r="AB103" s="1">
        <f t="shared" si="11"/>
        <v>10</v>
      </c>
      <c r="AC103" s="1" t="s">
        <v>123</v>
      </c>
      <c r="AD103" s="1">
        <f t="shared" si="12"/>
        <v>10290</v>
      </c>
      <c r="AE103" s="1">
        <f t="shared" si="26"/>
        <v>899</v>
      </c>
      <c r="AF103" s="1">
        <f t="shared" si="13"/>
        <v>412</v>
      </c>
      <c r="AG103" s="1">
        <f t="shared" si="14"/>
        <v>195</v>
      </c>
      <c r="AH103" s="1">
        <f t="shared" si="32"/>
        <v>17</v>
      </c>
      <c r="AI103" s="1">
        <f t="shared" si="15"/>
        <v>8</v>
      </c>
    </row>
    <row r="104" spans="1:35" x14ac:dyDescent="0.25">
      <c r="H104" s="1" t="s">
        <v>213</v>
      </c>
      <c r="I104" s="1">
        <f t="shared" si="28"/>
        <v>54797</v>
      </c>
      <c r="J104" s="1">
        <f>ROUNDUP((J106-J101)*0.6/4+J103,0)</f>
        <v>6640</v>
      </c>
      <c r="K104" s="1">
        <f t="shared" si="29"/>
        <v>1934</v>
      </c>
      <c r="L104" s="1">
        <f t="shared" si="30"/>
        <v>553</v>
      </c>
      <c r="M104" s="1">
        <f>ROUNDUP((M106-M101)*0.6/4+M103,0)</f>
        <v>67</v>
      </c>
      <c r="N104" s="1">
        <f t="shared" si="31"/>
        <v>20</v>
      </c>
      <c r="O104" s="1" t="s">
        <v>124</v>
      </c>
      <c r="P104" s="1">
        <f t="shared" si="20"/>
        <v>10019</v>
      </c>
      <c r="Q104" s="1">
        <f>ROUNDUP((Q105-Q100)*0.6/4+Q103,0)</f>
        <v>1214</v>
      </c>
      <c r="R104" s="1">
        <f t="shared" si="21"/>
        <v>354</v>
      </c>
      <c r="S104" s="1">
        <f t="shared" si="22"/>
        <v>190</v>
      </c>
      <c r="T104" s="1">
        <f>ROUNDUP((T105-T100)*0.6/4+T103,0)</f>
        <v>23</v>
      </c>
      <c r="U104" s="1">
        <f t="shared" si="23"/>
        <v>7</v>
      </c>
      <c r="V104" s="1" t="s">
        <v>124</v>
      </c>
      <c r="W104" s="1">
        <f t="shared" si="8"/>
        <v>13202</v>
      </c>
      <c r="X104" s="1">
        <f t="shared" si="24"/>
        <v>884</v>
      </c>
      <c r="Y104" s="1">
        <f t="shared" si="9"/>
        <v>507</v>
      </c>
      <c r="Z104" s="1">
        <f t="shared" si="10"/>
        <v>254</v>
      </c>
      <c r="AA104" s="1">
        <f t="shared" si="25"/>
        <v>17</v>
      </c>
      <c r="AB104" s="1">
        <f t="shared" si="11"/>
        <v>10</v>
      </c>
      <c r="AC104" s="1" t="s">
        <v>124</v>
      </c>
      <c r="AD104" s="1">
        <f t="shared" si="12"/>
        <v>11206</v>
      </c>
      <c r="AE104" s="1">
        <f t="shared" si="26"/>
        <v>979</v>
      </c>
      <c r="AF104" s="1">
        <f t="shared" si="13"/>
        <v>449</v>
      </c>
      <c r="AG104" s="1">
        <f t="shared" si="14"/>
        <v>218</v>
      </c>
      <c r="AH104" s="1">
        <f t="shared" si="32"/>
        <v>19</v>
      </c>
      <c r="AI104" s="1">
        <f t="shared" si="15"/>
        <v>9</v>
      </c>
    </row>
    <row r="105" spans="1:35" x14ac:dyDescent="0.25">
      <c r="H105" s="1" t="s">
        <v>214</v>
      </c>
      <c r="I105" s="1">
        <f t="shared" si="28"/>
        <v>56546</v>
      </c>
      <c r="J105" s="1">
        <f>ROUNDUP((J106-J101)*0.6/4+J104,0)</f>
        <v>6852</v>
      </c>
      <c r="K105" s="1">
        <f t="shared" si="29"/>
        <v>1996</v>
      </c>
      <c r="L105" s="1">
        <f t="shared" si="30"/>
        <v>578</v>
      </c>
      <c r="M105" s="1">
        <f>ROUNDUP((M106-M101)*0.6/4+M104,0)</f>
        <v>70</v>
      </c>
      <c r="N105" s="1">
        <f t="shared" si="31"/>
        <v>21</v>
      </c>
      <c r="O105" s="1" t="s">
        <v>52</v>
      </c>
      <c r="P105" s="6">
        <f t="shared" si="20"/>
        <v>12156</v>
      </c>
      <c r="Q105" s="7">
        <f>ROUNDUP(Q100*$C$45,0)</f>
        <v>1473</v>
      </c>
      <c r="R105" s="8">
        <f t="shared" si="21"/>
        <v>430</v>
      </c>
      <c r="S105" s="6">
        <f t="shared" si="22"/>
        <v>223</v>
      </c>
      <c r="T105" s="7">
        <f>ROUNDUP(T100*$C$45,0)</f>
        <v>27</v>
      </c>
      <c r="U105" s="8">
        <f t="shared" si="23"/>
        <v>8</v>
      </c>
      <c r="V105" s="1" t="s">
        <v>52</v>
      </c>
      <c r="W105" s="6">
        <f t="shared" si="8"/>
        <v>16024</v>
      </c>
      <c r="X105" s="7">
        <f t="shared" si="24"/>
        <v>1073</v>
      </c>
      <c r="Y105" s="8">
        <f t="shared" si="9"/>
        <v>616</v>
      </c>
      <c r="Z105" s="6">
        <f t="shared" si="10"/>
        <v>299</v>
      </c>
      <c r="AA105" s="7">
        <f t="shared" si="25"/>
        <v>20</v>
      </c>
      <c r="AB105" s="8">
        <f t="shared" si="11"/>
        <v>12</v>
      </c>
      <c r="AC105" s="1" t="s">
        <v>52</v>
      </c>
      <c r="AD105" s="6">
        <f t="shared" si="12"/>
        <v>13587</v>
      </c>
      <c r="AE105" s="7">
        <f t="shared" si="26"/>
        <v>1187</v>
      </c>
      <c r="AF105" s="8">
        <f t="shared" si="13"/>
        <v>544</v>
      </c>
      <c r="AG105" s="6">
        <f t="shared" si="14"/>
        <v>252</v>
      </c>
      <c r="AH105" s="7">
        <f t="shared" si="32"/>
        <v>22</v>
      </c>
      <c r="AI105" s="8">
        <f t="shared" si="15"/>
        <v>11</v>
      </c>
    </row>
    <row r="106" spans="1:35" x14ac:dyDescent="0.25">
      <c r="H106" s="1" t="s">
        <v>215</v>
      </c>
      <c r="I106" s="6">
        <f t="shared" si="28"/>
        <v>61192</v>
      </c>
      <c r="J106" s="7">
        <f>ROUNDUP(J101*$C$40,0)</f>
        <v>7415</v>
      </c>
      <c r="K106" s="8">
        <f t="shared" si="29"/>
        <v>2160</v>
      </c>
      <c r="L106" s="6">
        <f t="shared" si="30"/>
        <v>595</v>
      </c>
      <c r="M106" s="7">
        <f>ROUNDUP(M101*$C$40,0)</f>
        <v>72</v>
      </c>
      <c r="N106" s="8">
        <f t="shared" si="31"/>
        <v>21</v>
      </c>
      <c r="O106" s="1" t="s">
        <v>376</v>
      </c>
      <c r="P106" s="1">
        <f t="shared" si="20"/>
        <v>13254</v>
      </c>
      <c r="Q106" s="1">
        <f>ROUNDUP((Q110-Q105)*0.6/4+Q105,0)</f>
        <v>1606</v>
      </c>
      <c r="R106" s="1">
        <f t="shared" si="21"/>
        <v>468</v>
      </c>
      <c r="S106" s="1">
        <f t="shared" si="22"/>
        <v>248</v>
      </c>
      <c r="T106" s="1">
        <f>ROUNDUP((T110-T105)*0.6/4+T105,0)</f>
        <v>30</v>
      </c>
      <c r="U106" s="1">
        <f t="shared" si="23"/>
        <v>9</v>
      </c>
      <c r="V106" s="1" t="s">
        <v>376</v>
      </c>
      <c r="W106" s="1">
        <f t="shared" si="8"/>
        <v>17472</v>
      </c>
      <c r="X106" s="1">
        <f t="shared" si="24"/>
        <v>1170</v>
      </c>
      <c r="Y106" s="1">
        <f t="shared" si="9"/>
        <v>671</v>
      </c>
      <c r="Z106" s="1">
        <f t="shared" si="10"/>
        <v>329</v>
      </c>
      <c r="AA106" s="1">
        <f t="shared" si="25"/>
        <v>22</v>
      </c>
      <c r="AB106" s="1">
        <f t="shared" si="11"/>
        <v>13</v>
      </c>
      <c r="AC106" s="1" t="s">
        <v>376</v>
      </c>
      <c r="AD106" s="1">
        <f t="shared" si="12"/>
        <v>14823</v>
      </c>
      <c r="AE106" s="1">
        <f t="shared" si="26"/>
        <v>1295</v>
      </c>
      <c r="AF106" s="1">
        <f t="shared" si="13"/>
        <v>593</v>
      </c>
      <c r="AG106" s="1">
        <f t="shared" si="14"/>
        <v>287</v>
      </c>
      <c r="AH106" s="1">
        <f t="shared" si="32"/>
        <v>25</v>
      </c>
      <c r="AI106" s="1">
        <f t="shared" si="15"/>
        <v>12</v>
      </c>
    </row>
    <row r="107" spans="1:35" x14ac:dyDescent="0.25">
      <c r="H107" s="1" t="s">
        <v>216</v>
      </c>
      <c r="I107" s="1">
        <f t="shared" si="28"/>
        <v>63354</v>
      </c>
      <c r="J107" s="1">
        <f>ROUNDUP((J111-J106)*0.6/4+J106,0)</f>
        <v>7677</v>
      </c>
      <c r="K107" s="1">
        <f t="shared" si="29"/>
        <v>2237</v>
      </c>
      <c r="L107" s="1">
        <f t="shared" si="30"/>
        <v>619</v>
      </c>
      <c r="M107" s="1">
        <f>ROUNDUP((M111-M106)*0.6/4+M106,0)</f>
        <v>75</v>
      </c>
      <c r="N107" s="1">
        <f t="shared" si="31"/>
        <v>22</v>
      </c>
      <c r="O107" s="1" t="s">
        <v>126</v>
      </c>
      <c r="P107" s="1">
        <f t="shared" si="20"/>
        <v>14351</v>
      </c>
      <c r="Q107" s="1">
        <f>ROUNDUP((Q110-Q105)*0.6/4+Q106,0)</f>
        <v>1739</v>
      </c>
      <c r="R107" s="1">
        <f t="shared" si="21"/>
        <v>507</v>
      </c>
      <c r="S107" s="1">
        <f t="shared" si="22"/>
        <v>273</v>
      </c>
      <c r="T107" s="1">
        <f>ROUNDUP((T110-T105)*0.6/4+T106,0)</f>
        <v>33</v>
      </c>
      <c r="U107" s="1">
        <f t="shared" si="23"/>
        <v>10</v>
      </c>
      <c r="V107" s="1" t="s">
        <v>126</v>
      </c>
      <c r="W107" s="1">
        <f t="shared" si="8"/>
        <v>18921</v>
      </c>
      <c r="X107" s="1">
        <f t="shared" si="24"/>
        <v>1267</v>
      </c>
      <c r="Y107" s="1">
        <f t="shared" si="9"/>
        <v>727</v>
      </c>
      <c r="Z107" s="1">
        <f t="shared" si="10"/>
        <v>374</v>
      </c>
      <c r="AA107" s="1">
        <f t="shared" si="25"/>
        <v>25</v>
      </c>
      <c r="AB107" s="1">
        <f t="shared" si="11"/>
        <v>15</v>
      </c>
      <c r="AC107" s="1" t="s">
        <v>126</v>
      </c>
      <c r="AD107" s="1">
        <f t="shared" si="12"/>
        <v>16047</v>
      </c>
      <c r="AE107" s="1">
        <f t="shared" si="26"/>
        <v>1402</v>
      </c>
      <c r="AF107" s="1">
        <f t="shared" si="13"/>
        <v>642</v>
      </c>
      <c r="AG107" s="1">
        <f t="shared" si="14"/>
        <v>310</v>
      </c>
      <c r="AH107" s="1">
        <f t="shared" si="32"/>
        <v>27</v>
      </c>
      <c r="AI107" s="1">
        <f t="shared" si="15"/>
        <v>13</v>
      </c>
    </row>
    <row r="108" spans="1:35" x14ac:dyDescent="0.25">
      <c r="H108" s="1" t="s">
        <v>217</v>
      </c>
      <c r="I108" s="1">
        <f t="shared" si="28"/>
        <v>65517</v>
      </c>
      <c r="J108" s="1">
        <f>ROUNDUP((J111-J106)*0.6/4+J107,0)</f>
        <v>7939</v>
      </c>
      <c r="K108" s="1">
        <f t="shared" si="29"/>
        <v>2313</v>
      </c>
      <c r="L108" s="1">
        <f t="shared" si="30"/>
        <v>644</v>
      </c>
      <c r="M108" s="1">
        <f>ROUNDUP((M111-M106)*0.6/4+M107,0)</f>
        <v>78</v>
      </c>
      <c r="N108" s="1">
        <f t="shared" si="31"/>
        <v>23</v>
      </c>
      <c r="O108" s="1" t="s">
        <v>127</v>
      </c>
      <c r="P108" s="1">
        <f t="shared" si="20"/>
        <v>15449</v>
      </c>
      <c r="Q108" s="1">
        <f>ROUNDUP((Q110-Q105)*0.6/4+Q107,0)</f>
        <v>1872</v>
      </c>
      <c r="R108" s="1">
        <f t="shared" si="21"/>
        <v>546</v>
      </c>
      <c r="S108" s="1">
        <f t="shared" si="22"/>
        <v>298</v>
      </c>
      <c r="T108" s="1">
        <f>ROUNDUP((T110-T105)*0.6/4+T107,0)</f>
        <v>36</v>
      </c>
      <c r="U108" s="1">
        <f t="shared" si="23"/>
        <v>11</v>
      </c>
      <c r="V108" s="1" t="s">
        <v>127</v>
      </c>
      <c r="W108" s="1">
        <f t="shared" si="8"/>
        <v>20370</v>
      </c>
      <c r="X108" s="1">
        <f t="shared" si="24"/>
        <v>1364</v>
      </c>
      <c r="Y108" s="1">
        <f t="shared" si="9"/>
        <v>783</v>
      </c>
      <c r="Z108" s="1">
        <f t="shared" si="10"/>
        <v>404</v>
      </c>
      <c r="AA108" s="1">
        <f t="shared" si="25"/>
        <v>27</v>
      </c>
      <c r="AB108" s="1">
        <f t="shared" si="11"/>
        <v>16</v>
      </c>
      <c r="AC108" s="1" t="s">
        <v>127</v>
      </c>
      <c r="AD108" s="1">
        <f t="shared" si="12"/>
        <v>17272</v>
      </c>
      <c r="AE108" s="1">
        <f t="shared" si="26"/>
        <v>1509</v>
      </c>
      <c r="AF108" s="1">
        <f t="shared" si="13"/>
        <v>691</v>
      </c>
      <c r="AG108" s="1">
        <f t="shared" si="14"/>
        <v>344</v>
      </c>
      <c r="AH108" s="1">
        <f t="shared" si="32"/>
        <v>30</v>
      </c>
      <c r="AI108" s="1">
        <f t="shared" si="15"/>
        <v>14</v>
      </c>
    </row>
    <row r="109" spans="1:35" x14ac:dyDescent="0.25">
      <c r="H109" s="1" t="s">
        <v>218</v>
      </c>
      <c r="I109" s="1">
        <f t="shared" si="28"/>
        <v>67679</v>
      </c>
      <c r="J109" s="1">
        <f>ROUNDUP((J111-J106)*0.6/4+J108,0)</f>
        <v>8201</v>
      </c>
      <c r="K109" s="1">
        <f t="shared" si="29"/>
        <v>2389</v>
      </c>
      <c r="L109" s="1">
        <f t="shared" si="30"/>
        <v>669</v>
      </c>
      <c r="M109" s="1">
        <f>ROUNDUP((M111-M106)*0.6/4+M108,0)</f>
        <v>81</v>
      </c>
      <c r="N109" s="1">
        <f t="shared" si="31"/>
        <v>24</v>
      </c>
      <c r="O109" s="1" t="s">
        <v>128</v>
      </c>
      <c r="P109" s="1">
        <f t="shared" si="20"/>
        <v>16547</v>
      </c>
      <c r="Q109" s="1">
        <f>ROUNDUP((Q110-Q105)*0.6/4+Q108,0)</f>
        <v>2005</v>
      </c>
      <c r="R109" s="1">
        <f t="shared" si="21"/>
        <v>584</v>
      </c>
      <c r="S109" s="1">
        <f t="shared" si="22"/>
        <v>322</v>
      </c>
      <c r="T109" s="1">
        <f>ROUNDUP((T110-T105)*0.6/4+T108,0)</f>
        <v>39</v>
      </c>
      <c r="U109" s="1">
        <f t="shared" si="23"/>
        <v>12</v>
      </c>
      <c r="V109" s="1" t="s">
        <v>128</v>
      </c>
      <c r="W109" s="1">
        <f t="shared" si="8"/>
        <v>21803</v>
      </c>
      <c r="X109" s="1">
        <f t="shared" si="24"/>
        <v>1460</v>
      </c>
      <c r="Y109" s="1">
        <f t="shared" si="9"/>
        <v>838</v>
      </c>
      <c r="Z109" s="1">
        <f t="shared" si="10"/>
        <v>434</v>
      </c>
      <c r="AA109" s="1">
        <f t="shared" si="25"/>
        <v>29</v>
      </c>
      <c r="AB109" s="1">
        <f t="shared" si="11"/>
        <v>17</v>
      </c>
      <c r="AC109" s="1" t="s">
        <v>128</v>
      </c>
      <c r="AD109" s="1">
        <f t="shared" si="12"/>
        <v>18497</v>
      </c>
      <c r="AE109" s="1">
        <f t="shared" si="26"/>
        <v>1616</v>
      </c>
      <c r="AF109" s="1">
        <f t="shared" si="13"/>
        <v>740</v>
      </c>
      <c r="AG109" s="1">
        <f t="shared" si="14"/>
        <v>367</v>
      </c>
      <c r="AH109" s="1">
        <f t="shared" si="32"/>
        <v>32</v>
      </c>
      <c r="AI109" s="1">
        <f t="shared" si="15"/>
        <v>15</v>
      </c>
    </row>
    <row r="110" spans="1:35" x14ac:dyDescent="0.25">
      <c r="H110" s="1" t="s">
        <v>219</v>
      </c>
      <c r="I110" s="1">
        <f t="shared" si="28"/>
        <v>69841</v>
      </c>
      <c r="J110" s="1">
        <f>ROUNDUP((J111-J106)*0.6/4+J109,0)</f>
        <v>8463</v>
      </c>
      <c r="K110" s="1">
        <f t="shared" si="29"/>
        <v>2465</v>
      </c>
      <c r="L110" s="1">
        <f t="shared" si="30"/>
        <v>694</v>
      </c>
      <c r="M110" s="1">
        <f>ROUNDUP((M111-M106)*0.6/4+M109,0)</f>
        <v>84</v>
      </c>
      <c r="N110" s="1">
        <f t="shared" si="31"/>
        <v>25</v>
      </c>
      <c r="O110" s="1" t="s">
        <v>53</v>
      </c>
      <c r="P110" s="6">
        <f t="shared" si="20"/>
        <v>19451</v>
      </c>
      <c r="Q110" s="7">
        <f>ROUNDUP(Q105*$C$46,0)</f>
        <v>2357</v>
      </c>
      <c r="R110" s="8">
        <f t="shared" si="21"/>
        <v>687</v>
      </c>
      <c r="S110" s="6">
        <f t="shared" si="22"/>
        <v>364</v>
      </c>
      <c r="T110" s="7">
        <f>ROUNDUP(T105*$C$46,0)</f>
        <v>44</v>
      </c>
      <c r="U110" s="8">
        <f t="shared" si="23"/>
        <v>13</v>
      </c>
      <c r="V110" s="1" t="s">
        <v>53</v>
      </c>
      <c r="W110" s="6">
        <f t="shared" si="8"/>
        <v>25641</v>
      </c>
      <c r="X110" s="7">
        <f t="shared" si="24"/>
        <v>1717</v>
      </c>
      <c r="Y110" s="8">
        <f t="shared" si="9"/>
        <v>985</v>
      </c>
      <c r="Z110" s="6">
        <f t="shared" si="10"/>
        <v>493</v>
      </c>
      <c r="AA110" s="7">
        <f t="shared" si="25"/>
        <v>33</v>
      </c>
      <c r="AB110" s="8">
        <f t="shared" si="11"/>
        <v>19</v>
      </c>
      <c r="AC110" s="1" t="s">
        <v>53</v>
      </c>
      <c r="AD110" s="6">
        <f t="shared" si="12"/>
        <v>21747</v>
      </c>
      <c r="AE110" s="7">
        <f t="shared" si="26"/>
        <v>1900</v>
      </c>
      <c r="AF110" s="8">
        <f t="shared" si="13"/>
        <v>870</v>
      </c>
      <c r="AG110" s="6">
        <f t="shared" si="14"/>
        <v>413</v>
      </c>
      <c r="AH110" s="7">
        <f t="shared" si="32"/>
        <v>36</v>
      </c>
      <c r="AI110" s="8">
        <f t="shared" si="15"/>
        <v>17</v>
      </c>
    </row>
    <row r="111" spans="1:35" x14ac:dyDescent="0.25">
      <c r="H111" s="1" t="s">
        <v>220</v>
      </c>
      <c r="I111" s="6">
        <f t="shared" si="28"/>
        <v>75576</v>
      </c>
      <c r="J111" s="7">
        <f>ROUNDUP(J106*$C$41,0)</f>
        <v>9158</v>
      </c>
      <c r="K111" s="8">
        <f t="shared" si="29"/>
        <v>2668</v>
      </c>
      <c r="L111" s="6">
        <f t="shared" si="30"/>
        <v>735</v>
      </c>
      <c r="M111" s="7">
        <f>ROUNDUP(M106*$C$41,0)</f>
        <v>89</v>
      </c>
      <c r="N111" s="8">
        <f t="shared" si="31"/>
        <v>26</v>
      </c>
      <c r="O111" s="1" t="s">
        <v>226</v>
      </c>
      <c r="P111" s="1">
        <f t="shared" si="20"/>
        <v>20334</v>
      </c>
      <c r="Q111" s="1">
        <f>ROUNDUP((Q115-Q110)*0.6/4+Q110,0)</f>
        <v>2464</v>
      </c>
      <c r="R111" s="1">
        <f t="shared" si="21"/>
        <v>718</v>
      </c>
      <c r="S111" s="1">
        <f t="shared" si="22"/>
        <v>388</v>
      </c>
      <c r="T111" s="1">
        <f>ROUNDUP((T115-T110)*0.6/4+T110,0)</f>
        <v>47</v>
      </c>
      <c r="U111" s="1">
        <f t="shared" si="23"/>
        <v>14</v>
      </c>
      <c r="V111" s="1" t="s">
        <v>226</v>
      </c>
      <c r="W111" s="1">
        <f t="shared" si="8"/>
        <v>26806</v>
      </c>
      <c r="X111" s="1">
        <f t="shared" si="24"/>
        <v>1795</v>
      </c>
      <c r="Y111" s="1">
        <f t="shared" si="9"/>
        <v>1030</v>
      </c>
      <c r="Z111" s="1">
        <f t="shared" si="10"/>
        <v>523</v>
      </c>
      <c r="AA111" s="1">
        <f t="shared" si="25"/>
        <v>35</v>
      </c>
      <c r="AB111" s="1">
        <f t="shared" si="11"/>
        <v>21</v>
      </c>
      <c r="AC111" s="1" t="s">
        <v>226</v>
      </c>
      <c r="AD111" s="1">
        <f t="shared" si="12"/>
        <v>22732</v>
      </c>
      <c r="AE111" s="1">
        <f t="shared" si="26"/>
        <v>1986</v>
      </c>
      <c r="AF111" s="1">
        <f t="shared" si="13"/>
        <v>910</v>
      </c>
      <c r="AG111" s="1">
        <f t="shared" si="14"/>
        <v>435</v>
      </c>
      <c r="AH111" s="1">
        <f t="shared" si="32"/>
        <v>38</v>
      </c>
      <c r="AI111" s="1">
        <f t="shared" si="15"/>
        <v>18</v>
      </c>
    </row>
    <row r="112" spans="1:35" x14ac:dyDescent="0.25">
      <c r="H112" s="1" t="s">
        <v>221</v>
      </c>
      <c r="I112" s="1">
        <f t="shared" si="28"/>
        <v>78242</v>
      </c>
      <c r="J112" s="1">
        <f>ROUNDUP((J116-J111)*0.6/4+J111,0)</f>
        <v>9481</v>
      </c>
      <c r="K112" s="1">
        <f t="shared" si="29"/>
        <v>2762</v>
      </c>
      <c r="L112" s="1">
        <f t="shared" si="30"/>
        <v>768</v>
      </c>
      <c r="M112" s="1">
        <f>ROUNDUP((M116-M111)*0.6/4+M111,0)</f>
        <v>93</v>
      </c>
      <c r="N112" s="1">
        <f t="shared" si="31"/>
        <v>28</v>
      </c>
      <c r="O112" s="1" t="s">
        <v>227</v>
      </c>
      <c r="P112" s="1">
        <f t="shared" si="20"/>
        <v>21217</v>
      </c>
      <c r="Q112" s="1">
        <f>ROUNDUP((Q115-Q110)*0.6/4+Q111,0)</f>
        <v>2571</v>
      </c>
      <c r="R112" s="1">
        <f t="shared" si="21"/>
        <v>749</v>
      </c>
      <c r="S112" s="1">
        <f t="shared" si="22"/>
        <v>413</v>
      </c>
      <c r="T112" s="1">
        <f>ROUNDUP((T115-T110)*0.6/4+T111,0)</f>
        <v>50</v>
      </c>
      <c r="U112" s="1">
        <f t="shared" si="23"/>
        <v>15</v>
      </c>
      <c r="V112" s="1" t="s">
        <v>227</v>
      </c>
      <c r="W112" s="1">
        <f t="shared" si="8"/>
        <v>27971</v>
      </c>
      <c r="X112" s="1">
        <f t="shared" si="24"/>
        <v>1873</v>
      </c>
      <c r="Y112" s="1">
        <f t="shared" si="9"/>
        <v>1074</v>
      </c>
      <c r="Z112" s="1">
        <f t="shared" si="10"/>
        <v>553</v>
      </c>
      <c r="AA112" s="1">
        <f t="shared" si="25"/>
        <v>37</v>
      </c>
      <c r="AB112" s="1">
        <f t="shared" si="11"/>
        <v>22</v>
      </c>
      <c r="AC112" s="1" t="s">
        <v>227</v>
      </c>
      <c r="AD112" s="1">
        <f t="shared" si="12"/>
        <v>23716</v>
      </c>
      <c r="AE112" s="1">
        <f t="shared" si="26"/>
        <v>2072</v>
      </c>
      <c r="AF112" s="1">
        <f t="shared" si="13"/>
        <v>949</v>
      </c>
      <c r="AG112" s="1">
        <f t="shared" si="14"/>
        <v>470</v>
      </c>
      <c r="AH112" s="1">
        <f t="shared" si="32"/>
        <v>41</v>
      </c>
      <c r="AI112" s="1">
        <f t="shared" si="15"/>
        <v>19</v>
      </c>
    </row>
    <row r="113" spans="8:35" x14ac:dyDescent="0.25">
      <c r="H113" s="1" t="s">
        <v>222</v>
      </c>
      <c r="I113" s="1">
        <f t="shared" si="28"/>
        <v>80907</v>
      </c>
      <c r="J113" s="1">
        <f>ROUNDUP((J116-J111)*0.6/4+J112,0)</f>
        <v>9804</v>
      </c>
      <c r="K113" s="1">
        <f t="shared" si="29"/>
        <v>2856</v>
      </c>
      <c r="L113" s="1">
        <f t="shared" si="30"/>
        <v>801</v>
      </c>
      <c r="M113" s="1">
        <f>ROUNDUP((M116-M111)*0.6/4+M112,0)</f>
        <v>97</v>
      </c>
      <c r="N113" s="1">
        <f t="shared" si="31"/>
        <v>29</v>
      </c>
      <c r="O113" s="1" t="s">
        <v>228</v>
      </c>
      <c r="P113" s="1">
        <f t="shared" si="20"/>
        <v>22100</v>
      </c>
      <c r="Q113" s="1">
        <f>ROUNDUP((Q115-Q110)*0.6/4+Q112,0)</f>
        <v>2678</v>
      </c>
      <c r="R113" s="1">
        <f t="shared" si="21"/>
        <v>780</v>
      </c>
      <c r="S113" s="1">
        <f t="shared" si="22"/>
        <v>438</v>
      </c>
      <c r="T113" s="1">
        <f>ROUNDUP((T115-T110)*0.6/4+T112,0)</f>
        <v>53</v>
      </c>
      <c r="U113" s="1">
        <f t="shared" si="23"/>
        <v>16</v>
      </c>
      <c r="V113" s="1" t="s">
        <v>228</v>
      </c>
      <c r="W113" s="1">
        <f t="shared" si="8"/>
        <v>29120</v>
      </c>
      <c r="X113" s="1">
        <f t="shared" si="24"/>
        <v>1950</v>
      </c>
      <c r="Y113" s="1">
        <f t="shared" si="9"/>
        <v>1118</v>
      </c>
      <c r="Z113" s="1">
        <f t="shared" si="10"/>
        <v>583</v>
      </c>
      <c r="AA113" s="1">
        <f t="shared" si="25"/>
        <v>39</v>
      </c>
      <c r="AB113" s="1">
        <f t="shared" si="11"/>
        <v>23</v>
      </c>
      <c r="AC113" s="1" t="s">
        <v>228</v>
      </c>
      <c r="AD113" s="1">
        <f t="shared" si="12"/>
        <v>24700</v>
      </c>
      <c r="AE113" s="1">
        <f t="shared" si="26"/>
        <v>2158</v>
      </c>
      <c r="AF113" s="1">
        <f t="shared" si="13"/>
        <v>988</v>
      </c>
      <c r="AG113" s="1">
        <f t="shared" si="14"/>
        <v>493</v>
      </c>
      <c r="AH113" s="1">
        <f t="shared" si="32"/>
        <v>43</v>
      </c>
      <c r="AI113" s="1">
        <f t="shared" si="15"/>
        <v>20</v>
      </c>
    </row>
    <row r="114" spans="8:35" x14ac:dyDescent="0.25">
      <c r="H114" s="1" t="s">
        <v>223</v>
      </c>
      <c r="I114" s="1">
        <f t="shared" si="28"/>
        <v>83573</v>
      </c>
      <c r="J114" s="1">
        <f>ROUNDUP((J116-J111)*0.6/4+J113,0)</f>
        <v>10127</v>
      </c>
      <c r="K114" s="1">
        <f t="shared" si="29"/>
        <v>2950</v>
      </c>
      <c r="L114" s="1">
        <f t="shared" si="30"/>
        <v>834</v>
      </c>
      <c r="M114" s="1">
        <f>ROUNDUP((M116-M111)*0.6/4+M113,0)</f>
        <v>101</v>
      </c>
      <c r="N114" s="1">
        <f t="shared" si="31"/>
        <v>30</v>
      </c>
      <c r="O114" s="1" t="s">
        <v>229</v>
      </c>
      <c r="P114" s="1">
        <f t="shared" si="20"/>
        <v>22984</v>
      </c>
      <c r="Q114" s="1">
        <f>ROUNDUP((Q115-Q110)*0.6/4+Q113,0)</f>
        <v>2785</v>
      </c>
      <c r="R114" s="1">
        <f t="shared" si="21"/>
        <v>812</v>
      </c>
      <c r="S114" s="1">
        <f t="shared" si="22"/>
        <v>463</v>
      </c>
      <c r="T114" s="1">
        <f>ROUNDUP((T115-T110)*0.6/4+T113,0)</f>
        <v>56</v>
      </c>
      <c r="U114" s="1">
        <f t="shared" si="23"/>
        <v>17</v>
      </c>
      <c r="V114" s="1" t="s">
        <v>229</v>
      </c>
      <c r="W114" s="1">
        <f t="shared" si="8"/>
        <v>30285</v>
      </c>
      <c r="X114" s="1">
        <f t="shared" si="24"/>
        <v>2028</v>
      </c>
      <c r="Y114" s="1">
        <f t="shared" si="9"/>
        <v>1163</v>
      </c>
      <c r="Z114" s="1">
        <f t="shared" si="10"/>
        <v>613</v>
      </c>
      <c r="AA114" s="1">
        <f t="shared" si="25"/>
        <v>41</v>
      </c>
      <c r="AB114" s="1">
        <f t="shared" si="11"/>
        <v>24</v>
      </c>
      <c r="AC114" s="1" t="s">
        <v>229</v>
      </c>
      <c r="AD114" s="1">
        <f t="shared" si="12"/>
        <v>25696</v>
      </c>
      <c r="AE114" s="1">
        <f t="shared" si="26"/>
        <v>2245</v>
      </c>
      <c r="AF114" s="1">
        <f t="shared" si="13"/>
        <v>1028</v>
      </c>
      <c r="AG114" s="1">
        <f t="shared" si="14"/>
        <v>527</v>
      </c>
      <c r="AH114" s="1">
        <f t="shared" si="32"/>
        <v>46</v>
      </c>
      <c r="AI114" s="1">
        <f t="shared" si="15"/>
        <v>22</v>
      </c>
    </row>
    <row r="115" spans="8:35" x14ac:dyDescent="0.25">
      <c r="H115" s="1" t="s">
        <v>224</v>
      </c>
      <c r="I115" s="1">
        <f t="shared" si="28"/>
        <v>86238</v>
      </c>
      <c r="J115" s="1">
        <f>ROUNDUP((J116-J111)*0.6/4+J114,0)</f>
        <v>10450</v>
      </c>
      <c r="K115" s="1">
        <f t="shared" si="29"/>
        <v>3044</v>
      </c>
      <c r="L115" s="1">
        <f t="shared" si="30"/>
        <v>867</v>
      </c>
      <c r="M115" s="1">
        <f>ROUNDUP((M116-M111)*0.6/4+M114,0)</f>
        <v>105</v>
      </c>
      <c r="N115" s="1">
        <f t="shared" si="31"/>
        <v>31</v>
      </c>
      <c r="O115" s="1" t="s">
        <v>230</v>
      </c>
      <c r="P115" s="6">
        <f t="shared" si="20"/>
        <v>25294</v>
      </c>
      <c r="Q115" s="7">
        <f>ROUNDUP(Q110*$C$47,0)</f>
        <v>3065</v>
      </c>
      <c r="R115" s="8">
        <f t="shared" si="21"/>
        <v>893</v>
      </c>
      <c r="S115" s="6">
        <f t="shared" si="22"/>
        <v>479</v>
      </c>
      <c r="T115" s="7">
        <f>ROUNDUP(T110*$C$47,0)</f>
        <v>58</v>
      </c>
      <c r="U115" s="8">
        <f t="shared" si="23"/>
        <v>17</v>
      </c>
      <c r="V115" s="1" t="s">
        <v>230</v>
      </c>
      <c r="W115" s="6">
        <f t="shared" si="8"/>
        <v>33332</v>
      </c>
      <c r="X115" s="7">
        <f t="shared" si="24"/>
        <v>2232</v>
      </c>
      <c r="Y115" s="8">
        <f t="shared" si="9"/>
        <v>1280</v>
      </c>
      <c r="Z115" s="6">
        <f t="shared" si="10"/>
        <v>643</v>
      </c>
      <c r="AA115" s="7">
        <f t="shared" si="25"/>
        <v>43</v>
      </c>
      <c r="AB115" s="8">
        <f t="shared" si="11"/>
        <v>25</v>
      </c>
      <c r="AC115" s="1" t="s">
        <v>230</v>
      </c>
      <c r="AD115" s="6">
        <f t="shared" si="12"/>
        <v>28272</v>
      </c>
      <c r="AE115" s="7">
        <f t="shared" si="26"/>
        <v>2470</v>
      </c>
      <c r="AF115" s="8">
        <f t="shared" si="13"/>
        <v>1131</v>
      </c>
      <c r="AG115" s="6">
        <f t="shared" si="14"/>
        <v>538</v>
      </c>
      <c r="AH115" s="7">
        <f t="shared" si="32"/>
        <v>47</v>
      </c>
      <c r="AI115" s="8">
        <f t="shared" si="15"/>
        <v>22</v>
      </c>
    </row>
    <row r="116" spans="8:35" x14ac:dyDescent="0.25">
      <c r="H116" s="1" t="s">
        <v>385</v>
      </c>
      <c r="I116" s="6">
        <f t="shared" si="28"/>
        <v>93344</v>
      </c>
      <c r="J116" s="7">
        <f>ROUNDUP(J111*$C$42,0)</f>
        <v>11311</v>
      </c>
      <c r="K116" s="8">
        <f t="shared" si="29"/>
        <v>3295</v>
      </c>
      <c r="L116" s="6">
        <f t="shared" si="30"/>
        <v>908</v>
      </c>
      <c r="M116" s="7">
        <f>ROUNDUP(M111*$C$42,0)</f>
        <v>110</v>
      </c>
      <c r="N116" s="8">
        <f t="shared" si="31"/>
        <v>33</v>
      </c>
      <c r="O116" s="1" t="s">
        <v>231</v>
      </c>
      <c r="P116" s="1">
        <f t="shared" si="20"/>
        <v>26433</v>
      </c>
      <c r="Q116" s="1">
        <f>ROUNDUP((Q120-Q115)*0.6/4+Q115,0)</f>
        <v>3203</v>
      </c>
      <c r="R116" s="1">
        <f t="shared" si="21"/>
        <v>933</v>
      </c>
      <c r="S116" s="1">
        <f t="shared" si="22"/>
        <v>504</v>
      </c>
      <c r="T116" s="1">
        <f>ROUNDUP((T120-T115)*0.6/4+T115,0)</f>
        <v>61</v>
      </c>
      <c r="U116" s="1">
        <f t="shared" si="23"/>
        <v>18</v>
      </c>
      <c r="V116" s="1" t="s">
        <v>231</v>
      </c>
      <c r="W116" s="1">
        <f t="shared" si="8"/>
        <v>34840</v>
      </c>
      <c r="X116" s="1">
        <f t="shared" si="24"/>
        <v>2333</v>
      </c>
      <c r="Y116" s="1">
        <f t="shared" si="9"/>
        <v>1338</v>
      </c>
      <c r="Z116" s="1">
        <f t="shared" si="10"/>
        <v>672</v>
      </c>
      <c r="AA116" s="1">
        <f t="shared" si="25"/>
        <v>45</v>
      </c>
      <c r="AB116" s="1">
        <f t="shared" si="11"/>
        <v>26</v>
      </c>
      <c r="AC116" s="1" t="s">
        <v>231</v>
      </c>
      <c r="AD116" s="1">
        <f t="shared" si="12"/>
        <v>29554</v>
      </c>
      <c r="AE116" s="1">
        <f t="shared" si="26"/>
        <v>2582</v>
      </c>
      <c r="AF116" s="1">
        <f t="shared" si="13"/>
        <v>1183</v>
      </c>
      <c r="AG116" s="1">
        <f t="shared" si="14"/>
        <v>573</v>
      </c>
      <c r="AH116" s="1">
        <f t="shared" si="32"/>
        <v>50</v>
      </c>
      <c r="AI116" s="1">
        <f t="shared" si="15"/>
        <v>23</v>
      </c>
    </row>
    <row r="117" spans="8:35" x14ac:dyDescent="0.25">
      <c r="H117" s="1" t="s">
        <v>373</v>
      </c>
      <c r="I117" s="6">
        <f t="shared" si="28"/>
        <v>4779</v>
      </c>
      <c r="J117" s="7">
        <f>ROUNDUP(J86/$B$9,0)</f>
        <v>579</v>
      </c>
      <c r="K117" s="8">
        <f t="shared" si="29"/>
        <v>169</v>
      </c>
      <c r="L117" s="6">
        <f t="shared" si="30"/>
        <v>50</v>
      </c>
      <c r="M117" s="7">
        <f>ROUNDUP(M86/$B$9,0)</f>
        <v>6</v>
      </c>
      <c r="N117" s="8">
        <f t="shared" si="31"/>
        <v>2</v>
      </c>
      <c r="O117" s="1" t="s">
        <v>232</v>
      </c>
      <c r="P117" s="1">
        <f t="shared" si="20"/>
        <v>27572</v>
      </c>
      <c r="Q117" s="1">
        <f>ROUNDUP((Q120-Q115)*0.6/4+Q116,0)</f>
        <v>3341</v>
      </c>
      <c r="R117" s="1">
        <f t="shared" si="21"/>
        <v>974</v>
      </c>
      <c r="S117" s="1">
        <f t="shared" si="22"/>
        <v>529</v>
      </c>
      <c r="T117" s="1">
        <f>ROUNDUP((T120-T115)*0.6/4+T116,0)</f>
        <v>64</v>
      </c>
      <c r="U117" s="1">
        <f t="shared" si="23"/>
        <v>19</v>
      </c>
      <c r="V117" s="1" t="s">
        <v>232</v>
      </c>
      <c r="W117" s="1">
        <f t="shared" si="8"/>
        <v>36333</v>
      </c>
      <c r="X117" s="1">
        <f t="shared" si="24"/>
        <v>2433</v>
      </c>
      <c r="Y117" s="1">
        <f t="shared" si="9"/>
        <v>1395</v>
      </c>
      <c r="Z117" s="1">
        <f t="shared" si="10"/>
        <v>702</v>
      </c>
      <c r="AA117" s="1">
        <f t="shared" si="25"/>
        <v>47</v>
      </c>
      <c r="AB117" s="1">
        <f t="shared" si="11"/>
        <v>27</v>
      </c>
      <c r="AC117" s="1" t="s">
        <v>232</v>
      </c>
      <c r="AD117" s="1">
        <f t="shared" si="12"/>
        <v>30824</v>
      </c>
      <c r="AE117" s="1">
        <f t="shared" si="26"/>
        <v>2693</v>
      </c>
      <c r="AF117" s="1">
        <f t="shared" si="13"/>
        <v>1233</v>
      </c>
      <c r="AG117" s="1">
        <f t="shared" si="14"/>
        <v>596</v>
      </c>
      <c r="AH117" s="1">
        <f t="shared" si="32"/>
        <v>52</v>
      </c>
      <c r="AI117" s="1">
        <f t="shared" si="15"/>
        <v>24</v>
      </c>
    </row>
    <row r="118" spans="8:35" x14ac:dyDescent="0.25">
      <c r="H118" s="24" t="s">
        <v>374</v>
      </c>
      <c r="I118" s="24">
        <f t="shared" si="28"/>
        <v>5497</v>
      </c>
      <c r="J118" s="24">
        <f>ROUNDUP((J122-J117)*0.6/4+J117,0)</f>
        <v>666</v>
      </c>
      <c r="K118" s="24">
        <f t="shared" si="29"/>
        <v>194</v>
      </c>
      <c r="L118" s="24">
        <f t="shared" si="30"/>
        <v>67</v>
      </c>
      <c r="M118" s="24">
        <f>ROUNDUP((M122-M117)*0.6/4+M117,0)</f>
        <v>8</v>
      </c>
      <c r="N118" s="24">
        <f t="shared" si="31"/>
        <v>3</v>
      </c>
      <c r="O118" s="1" t="s">
        <v>233</v>
      </c>
      <c r="P118" s="1">
        <f t="shared" si="20"/>
        <v>28711</v>
      </c>
      <c r="Q118" s="1">
        <f>ROUNDUP((Q120-Q115)*0.6/4+Q117,0)</f>
        <v>3479</v>
      </c>
      <c r="R118" s="1">
        <f t="shared" si="21"/>
        <v>1014</v>
      </c>
      <c r="S118" s="1">
        <f t="shared" si="22"/>
        <v>553</v>
      </c>
      <c r="T118" s="1">
        <f>ROUNDUP((T120-T115)*0.6/4+T117,0)</f>
        <v>67</v>
      </c>
      <c r="U118" s="1">
        <f t="shared" si="23"/>
        <v>20</v>
      </c>
      <c r="V118" s="1" t="s">
        <v>233</v>
      </c>
      <c r="W118" s="1">
        <f t="shared" si="8"/>
        <v>37842</v>
      </c>
      <c r="X118" s="1">
        <f t="shared" si="24"/>
        <v>2534</v>
      </c>
      <c r="Y118" s="1">
        <f t="shared" si="9"/>
        <v>1453</v>
      </c>
      <c r="Z118" s="1">
        <f t="shared" si="10"/>
        <v>732</v>
      </c>
      <c r="AA118" s="1">
        <f t="shared" si="25"/>
        <v>49</v>
      </c>
      <c r="AB118" s="1">
        <f t="shared" si="11"/>
        <v>29</v>
      </c>
      <c r="AC118" s="1" t="s">
        <v>233</v>
      </c>
      <c r="AD118" s="1">
        <f t="shared" si="12"/>
        <v>32094</v>
      </c>
      <c r="AE118" s="1">
        <f t="shared" si="26"/>
        <v>2804</v>
      </c>
      <c r="AF118" s="1">
        <f t="shared" si="13"/>
        <v>1284</v>
      </c>
      <c r="AG118" s="1">
        <f t="shared" si="14"/>
        <v>619</v>
      </c>
      <c r="AH118" s="1">
        <f t="shared" si="32"/>
        <v>54</v>
      </c>
      <c r="AI118" s="1">
        <f t="shared" si="15"/>
        <v>25</v>
      </c>
    </row>
    <row r="119" spans="8:35" x14ac:dyDescent="0.25">
      <c r="H119" s="24" t="s">
        <v>120</v>
      </c>
      <c r="I119" s="24">
        <f t="shared" si="28"/>
        <v>6215</v>
      </c>
      <c r="J119" s="24">
        <f>ROUNDUP((J122-J117)*0.6/4+J118,0)</f>
        <v>753</v>
      </c>
      <c r="K119" s="24">
        <f t="shared" si="29"/>
        <v>220</v>
      </c>
      <c r="L119" s="24">
        <f t="shared" si="30"/>
        <v>83</v>
      </c>
      <c r="M119" s="24">
        <f>ROUNDUP((M122-M117)*0.6/4+M118,0)</f>
        <v>10</v>
      </c>
      <c r="N119" s="24">
        <f t="shared" si="31"/>
        <v>3</v>
      </c>
      <c r="O119" s="1" t="s">
        <v>234</v>
      </c>
      <c r="P119" s="1">
        <f t="shared" si="20"/>
        <v>29850</v>
      </c>
      <c r="Q119" s="1">
        <f>ROUNDUP((Q120-Q115)*0.6/4+Q118,0)</f>
        <v>3617</v>
      </c>
      <c r="R119" s="1">
        <f t="shared" si="21"/>
        <v>1054</v>
      </c>
      <c r="S119" s="1">
        <f t="shared" si="22"/>
        <v>578</v>
      </c>
      <c r="T119" s="1">
        <f>ROUNDUP((T120-T115)*0.6/4+T118,0)</f>
        <v>70</v>
      </c>
      <c r="U119" s="1">
        <f t="shared" si="23"/>
        <v>21</v>
      </c>
      <c r="V119" s="1" t="s">
        <v>234</v>
      </c>
      <c r="W119" s="1">
        <f t="shared" si="8"/>
        <v>39335</v>
      </c>
      <c r="X119" s="1">
        <f t="shared" si="24"/>
        <v>2634</v>
      </c>
      <c r="Y119" s="1">
        <f t="shared" si="9"/>
        <v>1511</v>
      </c>
      <c r="Z119" s="1">
        <f t="shared" si="10"/>
        <v>762</v>
      </c>
      <c r="AA119" s="1">
        <f t="shared" si="25"/>
        <v>51</v>
      </c>
      <c r="AB119" s="1">
        <f t="shared" si="11"/>
        <v>30</v>
      </c>
      <c r="AC119" s="1" t="s">
        <v>234</v>
      </c>
      <c r="AD119" s="1">
        <f t="shared" si="12"/>
        <v>33365</v>
      </c>
      <c r="AE119" s="1">
        <f t="shared" si="26"/>
        <v>2915</v>
      </c>
      <c r="AF119" s="1">
        <f t="shared" si="13"/>
        <v>1335</v>
      </c>
      <c r="AG119" s="1">
        <f t="shared" si="14"/>
        <v>653</v>
      </c>
      <c r="AH119" s="1">
        <f t="shared" si="32"/>
        <v>57</v>
      </c>
      <c r="AI119" s="1">
        <f t="shared" si="15"/>
        <v>27</v>
      </c>
    </row>
    <row r="120" spans="8:35" x14ac:dyDescent="0.25">
      <c r="H120" s="24" t="s">
        <v>157</v>
      </c>
      <c r="I120" s="24">
        <f t="shared" si="28"/>
        <v>6933</v>
      </c>
      <c r="J120" s="24">
        <f>ROUNDUP((J122-J117)*0.6/4+J119,0)</f>
        <v>840</v>
      </c>
      <c r="K120" s="24">
        <f t="shared" si="29"/>
        <v>245</v>
      </c>
      <c r="L120" s="24">
        <f t="shared" si="30"/>
        <v>100</v>
      </c>
      <c r="M120" s="24">
        <f>ROUNDUP((M122-M117)*0.6/4+M119,0)</f>
        <v>12</v>
      </c>
      <c r="N120" s="24">
        <f t="shared" si="31"/>
        <v>4</v>
      </c>
      <c r="O120" s="1" t="s">
        <v>235</v>
      </c>
      <c r="P120" s="6">
        <f t="shared" si="20"/>
        <v>32886</v>
      </c>
      <c r="Q120" s="7">
        <f>ROUNDUP(Q115*$C$48,0)</f>
        <v>3985</v>
      </c>
      <c r="R120" s="8">
        <f t="shared" si="21"/>
        <v>1161</v>
      </c>
      <c r="S120" s="6">
        <f t="shared" si="22"/>
        <v>628</v>
      </c>
      <c r="T120" s="7">
        <f>ROUNDUP(T115*$C$48,0)</f>
        <v>76</v>
      </c>
      <c r="U120" s="8">
        <f t="shared" si="23"/>
        <v>23</v>
      </c>
      <c r="V120" s="1" t="s">
        <v>235</v>
      </c>
      <c r="W120" s="6">
        <f t="shared" si="8"/>
        <v>43337</v>
      </c>
      <c r="X120" s="7">
        <f t="shared" si="24"/>
        <v>2902</v>
      </c>
      <c r="Y120" s="8">
        <f t="shared" si="9"/>
        <v>1664</v>
      </c>
      <c r="Z120" s="6">
        <f t="shared" si="10"/>
        <v>837</v>
      </c>
      <c r="AA120" s="7">
        <f t="shared" si="25"/>
        <v>56</v>
      </c>
      <c r="AB120" s="8">
        <f t="shared" si="11"/>
        <v>33</v>
      </c>
      <c r="AC120" s="1" t="s">
        <v>235</v>
      </c>
      <c r="AD120" s="6">
        <f t="shared" si="12"/>
        <v>36764</v>
      </c>
      <c r="AE120" s="7">
        <f t="shared" si="26"/>
        <v>3212</v>
      </c>
      <c r="AF120" s="8">
        <f t="shared" si="13"/>
        <v>1471</v>
      </c>
      <c r="AG120" s="6">
        <f t="shared" si="14"/>
        <v>710</v>
      </c>
      <c r="AH120" s="7">
        <f t="shared" si="32"/>
        <v>62</v>
      </c>
      <c r="AI120" s="8">
        <f t="shared" si="15"/>
        <v>29</v>
      </c>
    </row>
    <row r="121" spans="8:35" x14ac:dyDescent="0.25">
      <c r="H121" s="24" t="s">
        <v>158</v>
      </c>
      <c r="I121" s="24">
        <f t="shared" si="28"/>
        <v>7650</v>
      </c>
      <c r="J121" s="24">
        <f>ROUNDUP((J122-J117)*0.6/4+J120,0)</f>
        <v>927</v>
      </c>
      <c r="K121" s="24">
        <f t="shared" si="29"/>
        <v>270</v>
      </c>
      <c r="L121" s="24">
        <f t="shared" si="30"/>
        <v>116</v>
      </c>
      <c r="M121" s="24">
        <v>14</v>
      </c>
      <c r="N121" s="24">
        <f t="shared" si="31"/>
        <v>5</v>
      </c>
      <c r="O121" s="1" t="s">
        <v>236</v>
      </c>
      <c r="P121" s="1">
        <f t="shared" si="20"/>
        <v>34372</v>
      </c>
      <c r="Q121" s="1">
        <f>ROUNDUP((Q125-Q120)*0.6/4+Q120,0)</f>
        <v>4165</v>
      </c>
      <c r="R121" s="1">
        <f t="shared" si="21"/>
        <v>1214</v>
      </c>
      <c r="S121" s="1">
        <f t="shared" si="22"/>
        <v>661</v>
      </c>
      <c r="T121" s="1">
        <f>ROUNDUP((T125-T120)*0.6/4+T120,0)</f>
        <v>80</v>
      </c>
      <c r="U121" s="1">
        <f t="shared" si="23"/>
        <v>24</v>
      </c>
      <c r="V121" s="1" t="s">
        <v>236</v>
      </c>
      <c r="W121" s="1">
        <f t="shared" si="8"/>
        <v>45293</v>
      </c>
      <c r="X121" s="1">
        <f t="shared" si="24"/>
        <v>3033</v>
      </c>
      <c r="Y121" s="1">
        <f t="shared" si="9"/>
        <v>1739</v>
      </c>
      <c r="Z121" s="1">
        <f t="shared" si="10"/>
        <v>882</v>
      </c>
      <c r="AA121" s="1">
        <f t="shared" si="25"/>
        <v>59</v>
      </c>
      <c r="AB121" s="1">
        <f t="shared" si="11"/>
        <v>34</v>
      </c>
      <c r="AC121" s="1" t="s">
        <v>236</v>
      </c>
      <c r="AD121" s="1">
        <f t="shared" si="12"/>
        <v>38424</v>
      </c>
      <c r="AE121" s="1">
        <f t="shared" si="26"/>
        <v>3357</v>
      </c>
      <c r="AF121" s="1">
        <f t="shared" si="13"/>
        <v>1537</v>
      </c>
      <c r="AG121" s="1">
        <f t="shared" si="14"/>
        <v>744</v>
      </c>
      <c r="AH121" s="1">
        <f t="shared" si="32"/>
        <v>65</v>
      </c>
      <c r="AI121" s="1">
        <f t="shared" si="15"/>
        <v>30</v>
      </c>
    </row>
    <row r="122" spans="8:35" x14ac:dyDescent="0.25">
      <c r="H122" s="1" t="s">
        <v>51</v>
      </c>
      <c r="I122" s="6">
        <f t="shared" si="28"/>
        <v>9557</v>
      </c>
      <c r="J122" s="7">
        <f>ROUNDUP(J117*$C$44,0)</f>
        <v>1158</v>
      </c>
      <c r="K122" s="8">
        <f t="shared" si="29"/>
        <v>338</v>
      </c>
      <c r="L122" s="6">
        <f t="shared" si="30"/>
        <v>124</v>
      </c>
      <c r="M122" s="7">
        <v>15</v>
      </c>
      <c r="N122" s="8">
        <f t="shared" si="31"/>
        <v>5</v>
      </c>
      <c r="O122" s="1" t="s">
        <v>237</v>
      </c>
      <c r="P122" s="1">
        <f t="shared" si="20"/>
        <v>35857</v>
      </c>
      <c r="Q122" s="1">
        <f>ROUNDUP((Q125-Q120)*0.6/4+Q121,0)</f>
        <v>4345</v>
      </c>
      <c r="R122" s="1">
        <f t="shared" si="21"/>
        <v>1266</v>
      </c>
      <c r="S122" s="1">
        <f t="shared" si="22"/>
        <v>694</v>
      </c>
      <c r="T122" s="1">
        <f>ROUNDUP((T125-T120)*0.6/4+T121,0)</f>
        <v>84</v>
      </c>
      <c r="U122" s="1">
        <f t="shared" si="23"/>
        <v>25</v>
      </c>
      <c r="V122" s="1" t="s">
        <v>237</v>
      </c>
      <c r="W122" s="1">
        <f t="shared" si="8"/>
        <v>47250</v>
      </c>
      <c r="X122" s="1">
        <f t="shared" si="24"/>
        <v>3164</v>
      </c>
      <c r="Y122" s="1">
        <f t="shared" si="9"/>
        <v>1815</v>
      </c>
      <c r="Z122" s="1">
        <f t="shared" si="10"/>
        <v>926</v>
      </c>
      <c r="AA122" s="1">
        <f t="shared" si="25"/>
        <v>62</v>
      </c>
      <c r="AB122" s="1">
        <f t="shared" si="11"/>
        <v>36</v>
      </c>
      <c r="AC122" s="1" t="s">
        <v>237</v>
      </c>
      <c r="AD122" s="1">
        <f t="shared" si="12"/>
        <v>40084</v>
      </c>
      <c r="AE122" s="1">
        <f t="shared" si="26"/>
        <v>3502</v>
      </c>
      <c r="AF122" s="1">
        <f t="shared" si="13"/>
        <v>1604</v>
      </c>
      <c r="AG122" s="1">
        <f t="shared" si="14"/>
        <v>779</v>
      </c>
      <c r="AH122" s="1">
        <f t="shared" si="32"/>
        <v>68</v>
      </c>
      <c r="AI122" s="1">
        <f t="shared" si="15"/>
        <v>32</v>
      </c>
    </row>
    <row r="123" spans="8:35" x14ac:dyDescent="0.25">
      <c r="H123" s="1" t="s">
        <v>375</v>
      </c>
      <c r="I123" s="1">
        <f t="shared" si="28"/>
        <v>9359</v>
      </c>
      <c r="J123" s="1">
        <f>ROUNDUP((J127-J122)*0.6/4+J122,0)</f>
        <v>1134</v>
      </c>
      <c r="K123" s="1">
        <f t="shared" si="29"/>
        <v>331</v>
      </c>
      <c r="L123" s="1">
        <f t="shared" si="30"/>
        <v>133</v>
      </c>
      <c r="M123" s="1">
        <f>ROUNDUP((M127-M122)*0.6/4+M122,0)</f>
        <v>16</v>
      </c>
      <c r="N123" s="1">
        <f t="shared" si="31"/>
        <v>5</v>
      </c>
      <c r="O123" s="1" t="s">
        <v>238</v>
      </c>
      <c r="P123" s="1">
        <f t="shared" si="20"/>
        <v>37343</v>
      </c>
      <c r="Q123" s="1">
        <f>ROUNDUP((Q125-Q120)*0.6/4+Q122,0)</f>
        <v>4525</v>
      </c>
      <c r="R123" s="1">
        <f t="shared" si="21"/>
        <v>1318</v>
      </c>
      <c r="S123" s="1">
        <f t="shared" si="22"/>
        <v>727</v>
      </c>
      <c r="T123" s="1">
        <f>ROUNDUP((T125-T120)*0.6/4+T122,0)</f>
        <v>88</v>
      </c>
      <c r="U123" s="1">
        <f t="shared" si="23"/>
        <v>26</v>
      </c>
      <c r="V123" s="1" t="s">
        <v>238</v>
      </c>
      <c r="W123" s="1">
        <f t="shared" si="8"/>
        <v>49206</v>
      </c>
      <c r="X123" s="1">
        <f t="shared" si="24"/>
        <v>3295</v>
      </c>
      <c r="Y123" s="1">
        <f t="shared" si="9"/>
        <v>1890</v>
      </c>
      <c r="Z123" s="1">
        <f t="shared" si="10"/>
        <v>971</v>
      </c>
      <c r="AA123" s="1">
        <f t="shared" si="25"/>
        <v>65</v>
      </c>
      <c r="AB123" s="1">
        <f t="shared" si="11"/>
        <v>38</v>
      </c>
      <c r="AC123" s="1" t="s">
        <v>238</v>
      </c>
      <c r="AD123" s="1">
        <f t="shared" si="12"/>
        <v>41743</v>
      </c>
      <c r="AE123" s="1">
        <f t="shared" si="26"/>
        <v>3647</v>
      </c>
      <c r="AF123" s="1">
        <f t="shared" si="13"/>
        <v>1670</v>
      </c>
      <c r="AG123" s="1">
        <f t="shared" si="14"/>
        <v>813</v>
      </c>
      <c r="AH123" s="1">
        <f t="shared" si="32"/>
        <v>71</v>
      </c>
      <c r="AI123" s="1">
        <f t="shared" si="15"/>
        <v>33</v>
      </c>
    </row>
    <row r="124" spans="8:35" x14ac:dyDescent="0.25">
      <c r="H124" s="1" t="s">
        <v>122</v>
      </c>
      <c r="I124" s="1">
        <f t="shared" si="28"/>
        <v>9161</v>
      </c>
      <c r="J124" s="1">
        <f>ROUNDUP((J127-J122)*0.6/4+J123,0)</f>
        <v>1110</v>
      </c>
      <c r="K124" s="1">
        <f t="shared" si="29"/>
        <v>324</v>
      </c>
      <c r="L124" s="1">
        <f t="shared" si="30"/>
        <v>141</v>
      </c>
      <c r="M124" s="1">
        <f>ROUNDUP((M127-M122)*0.6/4+M123,0)</f>
        <v>17</v>
      </c>
      <c r="N124" s="1">
        <f t="shared" si="31"/>
        <v>5</v>
      </c>
      <c r="O124" s="1" t="s">
        <v>239</v>
      </c>
      <c r="P124" s="1">
        <f t="shared" si="20"/>
        <v>38828</v>
      </c>
      <c r="Q124" s="1">
        <f>ROUNDUP((Q125-Q120)*0.6/4+Q123,0)</f>
        <v>4705</v>
      </c>
      <c r="R124" s="1">
        <f t="shared" si="21"/>
        <v>1371</v>
      </c>
      <c r="S124" s="1">
        <f t="shared" si="22"/>
        <v>760</v>
      </c>
      <c r="T124" s="1">
        <f>ROUNDUP((T125-T120)*0.6/4+T123,0)</f>
        <v>92</v>
      </c>
      <c r="U124" s="1">
        <f t="shared" si="23"/>
        <v>27</v>
      </c>
      <c r="V124" s="1" t="s">
        <v>239</v>
      </c>
      <c r="W124" s="1">
        <f t="shared" si="8"/>
        <v>51162</v>
      </c>
      <c r="X124" s="1">
        <f t="shared" si="24"/>
        <v>3426</v>
      </c>
      <c r="Y124" s="1">
        <f t="shared" si="9"/>
        <v>1965</v>
      </c>
      <c r="Z124" s="1">
        <f t="shared" si="10"/>
        <v>1001</v>
      </c>
      <c r="AA124" s="1">
        <f t="shared" si="25"/>
        <v>67</v>
      </c>
      <c r="AB124" s="1">
        <f t="shared" si="11"/>
        <v>39</v>
      </c>
      <c r="AC124" s="1" t="s">
        <v>239</v>
      </c>
      <c r="AD124" s="1">
        <f t="shared" si="12"/>
        <v>43403</v>
      </c>
      <c r="AE124" s="1">
        <f t="shared" si="26"/>
        <v>3792</v>
      </c>
      <c r="AF124" s="1">
        <f t="shared" si="13"/>
        <v>1737</v>
      </c>
      <c r="AG124" s="1">
        <f t="shared" si="14"/>
        <v>859</v>
      </c>
      <c r="AH124" s="1">
        <f t="shared" si="32"/>
        <v>75</v>
      </c>
      <c r="AI124" s="1">
        <f t="shared" si="15"/>
        <v>35</v>
      </c>
    </row>
    <row r="125" spans="8:35" x14ac:dyDescent="0.25">
      <c r="H125" s="1" t="s">
        <v>123</v>
      </c>
      <c r="I125" s="1">
        <v>8963</v>
      </c>
      <c r="J125" s="1">
        <v>800</v>
      </c>
      <c r="K125" s="1">
        <v>267</v>
      </c>
      <c r="L125" s="1">
        <v>140</v>
      </c>
      <c r="M125" s="1">
        <v>13</v>
      </c>
      <c r="N125" s="1">
        <v>6</v>
      </c>
      <c r="O125" s="1" t="s">
        <v>386</v>
      </c>
      <c r="P125" s="6">
        <f t="shared" si="20"/>
        <v>42756</v>
      </c>
      <c r="Q125" s="7">
        <f>ROUNDUP(Q120*$C$49,0)</f>
        <v>5181</v>
      </c>
      <c r="R125" s="8">
        <f t="shared" si="21"/>
        <v>1510</v>
      </c>
      <c r="S125" s="6">
        <f t="shared" si="22"/>
        <v>817</v>
      </c>
      <c r="T125" s="7">
        <f>ROUNDUP(T120*$C$49,0)</f>
        <v>99</v>
      </c>
      <c r="U125" s="8">
        <f t="shared" si="23"/>
        <v>29</v>
      </c>
      <c r="V125" s="1" t="s">
        <v>386</v>
      </c>
      <c r="W125" s="6">
        <f t="shared" si="8"/>
        <v>56344</v>
      </c>
      <c r="X125" s="7">
        <f t="shared" si="24"/>
        <v>3773</v>
      </c>
      <c r="Y125" s="8">
        <f t="shared" si="9"/>
        <v>2164</v>
      </c>
      <c r="Z125" s="6">
        <f t="shared" si="10"/>
        <v>1091</v>
      </c>
      <c r="AA125" s="7">
        <f t="shared" si="25"/>
        <v>73</v>
      </c>
      <c r="AB125" s="8">
        <f t="shared" si="11"/>
        <v>42</v>
      </c>
      <c r="AC125" s="1" t="s">
        <v>386</v>
      </c>
      <c r="AD125" s="6">
        <f t="shared" si="12"/>
        <v>47787</v>
      </c>
      <c r="AE125" s="7">
        <f t="shared" si="26"/>
        <v>4175</v>
      </c>
      <c r="AF125" s="8">
        <f t="shared" si="13"/>
        <v>1912</v>
      </c>
      <c r="AG125" s="6">
        <f t="shared" si="14"/>
        <v>916</v>
      </c>
      <c r="AH125" s="7">
        <f t="shared" si="32"/>
        <v>80</v>
      </c>
      <c r="AI125" s="8">
        <f t="shared" si="15"/>
        <v>37</v>
      </c>
    </row>
    <row r="126" spans="8:35" x14ac:dyDescent="0.25">
      <c r="H126" s="1" t="s">
        <v>124</v>
      </c>
      <c r="I126" s="1">
        <v>9746</v>
      </c>
      <c r="J126" s="1">
        <v>854</v>
      </c>
      <c r="K126" s="1">
        <v>291</v>
      </c>
      <c r="L126" s="1">
        <v>155</v>
      </c>
      <c r="M126" s="1">
        <v>14</v>
      </c>
      <c r="N126" s="1">
        <v>6</v>
      </c>
      <c r="O126" s="1" t="s">
        <v>377</v>
      </c>
      <c r="P126" s="6">
        <f t="shared" si="20"/>
        <v>2253</v>
      </c>
      <c r="Q126" s="7">
        <f>ROUNDUP(Q95/$B$10,0)</f>
        <v>273</v>
      </c>
      <c r="R126" s="8">
        <f t="shared" si="21"/>
        <v>80</v>
      </c>
      <c r="S126" s="6">
        <f t="shared" si="22"/>
        <v>42</v>
      </c>
      <c r="T126" s="7">
        <f>ROUNDUP(T95/$B$10,0)</f>
        <v>5</v>
      </c>
      <c r="U126" s="8">
        <f t="shared" si="23"/>
        <v>2</v>
      </c>
      <c r="V126" s="1" t="s">
        <v>377</v>
      </c>
      <c r="W126" s="6">
        <f t="shared" si="8"/>
        <v>2972</v>
      </c>
      <c r="X126" s="7">
        <f t="shared" si="24"/>
        <v>199</v>
      </c>
      <c r="Y126" s="8">
        <f t="shared" si="9"/>
        <v>115</v>
      </c>
      <c r="Z126" s="6">
        <f t="shared" si="10"/>
        <v>60</v>
      </c>
      <c r="AA126" s="7">
        <f t="shared" si="25"/>
        <v>4</v>
      </c>
      <c r="AB126" s="8">
        <f t="shared" si="11"/>
        <v>3</v>
      </c>
      <c r="AC126" s="1" t="s">
        <v>377</v>
      </c>
      <c r="AD126" s="6">
        <f t="shared" si="12"/>
        <v>2519</v>
      </c>
      <c r="AE126" s="7">
        <f t="shared" si="26"/>
        <v>220</v>
      </c>
      <c r="AF126" s="8">
        <f t="shared" si="13"/>
        <v>101</v>
      </c>
      <c r="AG126" s="6">
        <f t="shared" si="14"/>
        <v>58</v>
      </c>
      <c r="AH126" s="7">
        <f t="shared" si="32"/>
        <v>5</v>
      </c>
      <c r="AI126" s="8">
        <f t="shared" si="15"/>
        <v>3</v>
      </c>
    </row>
    <row r="127" spans="8:35" x14ac:dyDescent="0.25">
      <c r="H127" s="1" t="s">
        <v>52</v>
      </c>
      <c r="I127" s="6">
        <v>11835</v>
      </c>
      <c r="J127" s="7">
        <v>995</v>
      </c>
      <c r="K127" s="8">
        <v>356</v>
      </c>
      <c r="L127" s="6">
        <v>197</v>
      </c>
      <c r="M127" s="7">
        <v>17</v>
      </c>
      <c r="N127" s="8">
        <v>7</v>
      </c>
      <c r="O127" s="1" t="s">
        <v>378</v>
      </c>
      <c r="P127" s="1">
        <f t="shared" si="20"/>
        <v>2592</v>
      </c>
      <c r="Q127" s="1">
        <f>ROUNDUP((Q131-Q126)*0.6/4+Q126,0)</f>
        <v>314</v>
      </c>
      <c r="R127" s="1">
        <f t="shared" si="21"/>
        <v>92</v>
      </c>
      <c r="S127" s="1">
        <f t="shared" si="22"/>
        <v>50</v>
      </c>
      <c r="T127" s="1">
        <f>ROUNDUP((T131-T126)*0.6/4+T126,0)</f>
        <v>6</v>
      </c>
      <c r="U127" s="1">
        <f t="shared" si="23"/>
        <v>2</v>
      </c>
      <c r="V127" s="1" t="s">
        <v>378</v>
      </c>
      <c r="W127" s="1">
        <f t="shared" ref="W127:W187" si="33">ROUNDUP(X127*$D$3/$B$3,0)</f>
        <v>3420</v>
      </c>
      <c r="X127" s="1">
        <f t="shared" si="24"/>
        <v>229</v>
      </c>
      <c r="Y127" s="1">
        <f t="shared" ref="Y127:Y187" si="34">ROUNDUP(X127*$C$3/$B$3,0)</f>
        <v>132</v>
      </c>
      <c r="Z127" s="1">
        <f t="shared" ref="Z127:Z187" si="35">ROUNDUP(AA127*$D$3/$B$3,0)</f>
        <v>75</v>
      </c>
      <c r="AA127" s="1">
        <f t="shared" si="25"/>
        <v>5</v>
      </c>
      <c r="AB127" s="1">
        <f t="shared" ref="AB127:AB187" si="36">ROUNDUP(AA127*$C$3/$B$3,0)</f>
        <v>3</v>
      </c>
      <c r="AC127" s="1" t="s">
        <v>378</v>
      </c>
      <c r="AD127" s="1">
        <f t="shared" ref="AD127:AD187" si="37">ROUNDUP(AE127*$D$4/$B$4,0)</f>
        <v>2908</v>
      </c>
      <c r="AE127" s="1">
        <f t="shared" si="26"/>
        <v>254</v>
      </c>
      <c r="AF127" s="1">
        <f t="shared" ref="AF127:AF187" si="38">ROUNDUP(AE127*$C$4/$B$4,0)</f>
        <v>117</v>
      </c>
      <c r="AG127" s="1">
        <f t="shared" ref="AG127:AG187" si="39">ROUNDUP(AH127*$D$4/$B$4,0)</f>
        <v>58</v>
      </c>
      <c r="AH127" s="1">
        <f t="shared" si="32"/>
        <v>5</v>
      </c>
      <c r="AI127" s="1">
        <f t="shared" ref="AI127:AI187" si="40">ROUNDUP(AH127*$C$4/$B$4,0)</f>
        <v>3</v>
      </c>
    </row>
    <row r="128" spans="8:35" x14ac:dyDescent="0.25">
      <c r="H128" s="1" t="s">
        <v>376</v>
      </c>
      <c r="I128" s="1">
        <v>13049</v>
      </c>
      <c r="J128" s="1">
        <v>1094</v>
      </c>
      <c r="K128" s="1">
        <v>405</v>
      </c>
      <c r="L128" s="1">
        <v>226</v>
      </c>
      <c r="M128" s="1">
        <v>19</v>
      </c>
      <c r="N128" s="1">
        <v>8</v>
      </c>
      <c r="O128" s="1" t="s">
        <v>130</v>
      </c>
      <c r="P128" s="1">
        <f t="shared" ref="P128:P187" si="41">ROUNDUP(Q128*$D$2/$B$2,0)</f>
        <v>2930</v>
      </c>
      <c r="Q128" s="1">
        <f>ROUNDUP((Q131-Q126)*0.6/4+Q127,0)</f>
        <v>355</v>
      </c>
      <c r="R128" s="1">
        <f t="shared" ref="R128:R187" si="42">ROUNDUP(Q128*$C$2/$B$2,0)</f>
        <v>104</v>
      </c>
      <c r="S128" s="1">
        <f t="shared" ref="S128:S187" si="43">ROUNDUP(T128*$D$2/$B$2,0)</f>
        <v>58</v>
      </c>
      <c r="T128" s="1">
        <f>ROUNDUP((T131-T126)*0.6/4+T127,0)</f>
        <v>7</v>
      </c>
      <c r="U128" s="1">
        <f t="shared" ref="U128:U187" si="44">ROUNDUP(T128*$C$2/$B$2,0)</f>
        <v>3</v>
      </c>
      <c r="V128" s="1" t="s">
        <v>130</v>
      </c>
      <c r="W128" s="1">
        <f t="shared" si="33"/>
        <v>3868</v>
      </c>
      <c r="X128" s="1">
        <f t="shared" si="24"/>
        <v>259</v>
      </c>
      <c r="Y128" s="1">
        <f t="shared" si="34"/>
        <v>149</v>
      </c>
      <c r="Z128" s="1">
        <f t="shared" si="35"/>
        <v>90</v>
      </c>
      <c r="AA128" s="1">
        <f t="shared" si="25"/>
        <v>6</v>
      </c>
      <c r="AB128" s="1">
        <f t="shared" si="36"/>
        <v>4</v>
      </c>
      <c r="AC128" s="1" t="s">
        <v>130</v>
      </c>
      <c r="AD128" s="1">
        <f t="shared" si="37"/>
        <v>3285</v>
      </c>
      <c r="AE128" s="1">
        <f t="shared" si="26"/>
        <v>287</v>
      </c>
      <c r="AF128" s="1">
        <f t="shared" si="38"/>
        <v>132</v>
      </c>
      <c r="AG128" s="1">
        <f t="shared" si="39"/>
        <v>69</v>
      </c>
      <c r="AH128" s="1">
        <f t="shared" si="32"/>
        <v>6</v>
      </c>
      <c r="AI128" s="1">
        <f t="shared" si="40"/>
        <v>3</v>
      </c>
    </row>
    <row r="129" spans="8:35" x14ac:dyDescent="0.25">
      <c r="H129" s="1" t="s">
        <v>126</v>
      </c>
      <c r="I129" s="1">
        <v>14263</v>
      </c>
      <c r="J129" s="1">
        <v>1193</v>
      </c>
      <c r="K129" s="1">
        <v>456</v>
      </c>
      <c r="L129" s="1">
        <v>253</v>
      </c>
      <c r="M129" s="1">
        <v>21</v>
      </c>
      <c r="N129" s="1">
        <v>9</v>
      </c>
      <c r="O129" s="1" t="s">
        <v>159</v>
      </c>
      <c r="P129" s="1">
        <f t="shared" si="41"/>
        <v>3268</v>
      </c>
      <c r="Q129" s="1">
        <f>ROUNDUP((Q131-Q126)*0.6/4+Q128,0)</f>
        <v>396</v>
      </c>
      <c r="R129" s="1">
        <f t="shared" si="42"/>
        <v>116</v>
      </c>
      <c r="S129" s="1">
        <f t="shared" si="43"/>
        <v>67</v>
      </c>
      <c r="T129" s="1">
        <f>ROUNDUP((T131-T126)*0.6/4+T128,0)</f>
        <v>8</v>
      </c>
      <c r="U129" s="1">
        <f t="shared" si="44"/>
        <v>3</v>
      </c>
      <c r="V129" s="1" t="s">
        <v>159</v>
      </c>
      <c r="W129" s="1">
        <f t="shared" si="33"/>
        <v>4316</v>
      </c>
      <c r="X129" s="1">
        <f t="shared" si="24"/>
        <v>289</v>
      </c>
      <c r="Y129" s="1">
        <f t="shared" si="34"/>
        <v>166</v>
      </c>
      <c r="Z129" s="1">
        <f t="shared" si="35"/>
        <v>90</v>
      </c>
      <c r="AA129" s="1">
        <f t="shared" si="25"/>
        <v>6</v>
      </c>
      <c r="AB129" s="1">
        <f t="shared" si="36"/>
        <v>4</v>
      </c>
      <c r="AC129" s="1" t="s">
        <v>159</v>
      </c>
      <c r="AD129" s="1">
        <f t="shared" si="37"/>
        <v>3663</v>
      </c>
      <c r="AE129" s="1">
        <f t="shared" si="26"/>
        <v>320</v>
      </c>
      <c r="AF129" s="1">
        <f t="shared" si="38"/>
        <v>147</v>
      </c>
      <c r="AG129" s="1">
        <f t="shared" si="39"/>
        <v>81</v>
      </c>
      <c r="AH129" s="1">
        <f t="shared" si="32"/>
        <v>7</v>
      </c>
      <c r="AI129" s="1">
        <f t="shared" si="40"/>
        <v>4</v>
      </c>
    </row>
    <row r="130" spans="8:35" x14ac:dyDescent="0.25">
      <c r="H130" s="1" t="s">
        <v>127</v>
      </c>
      <c r="I130" s="1">
        <v>15476</v>
      </c>
      <c r="J130" s="1">
        <v>1292</v>
      </c>
      <c r="K130" s="1">
        <v>506</v>
      </c>
      <c r="L130" s="1">
        <v>281</v>
      </c>
      <c r="M130" s="1">
        <v>23</v>
      </c>
      <c r="N130" s="1">
        <v>11</v>
      </c>
      <c r="O130" s="1" t="s">
        <v>160</v>
      </c>
      <c r="P130" s="1">
        <f t="shared" si="41"/>
        <v>3607</v>
      </c>
      <c r="Q130" s="1">
        <f>ROUNDUP((Q131-Q126)*0.6/4+Q129,0)</f>
        <v>437</v>
      </c>
      <c r="R130" s="1">
        <f t="shared" si="42"/>
        <v>128</v>
      </c>
      <c r="S130" s="1">
        <f t="shared" si="43"/>
        <v>75</v>
      </c>
      <c r="T130" s="1">
        <f>ROUNDUP((T131-T126)*0.6/4+T129,0)</f>
        <v>9</v>
      </c>
      <c r="U130" s="1">
        <f t="shared" si="44"/>
        <v>3</v>
      </c>
      <c r="V130" s="1" t="s">
        <v>160</v>
      </c>
      <c r="W130" s="1">
        <f t="shared" si="33"/>
        <v>4764</v>
      </c>
      <c r="X130" s="1">
        <f t="shared" ref="X130:X187" si="45">ROUNDUP(Q130/$B$2*$B$3,0)</f>
        <v>319</v>
      </c>
      <c r="Y130" s="1">
        <f t="shared" si="34"/>
        <v>183</v>
      </c>
      <c r="Z130" s="1">
        <f t="shared" si="35"/>
        <v>105</v>
      </c>
      <c r="AA130" s="1">
        <f t="shared" ref="AA130:AA187" si="46">ROUNDUP(T130/$B$2*$B$3,0)</f>
        <v>7</v>
      </c>
      <c r="AB130" s="1">
        <f t="shared" si="36"/>
        <v>5</v>
      </c>
      <c r="AC130" s="1" t="s">
        <v>160</v>
      </c>
      <c r="AD130" s="1">
        <f t="shared" si="37"/>
        <v>4041</v>
      </c>
      <c r="AE130" s="1">
        <f t="shared" ref="AE130:AE187" si="47">ROUNDUP(Q130/$B$2*$B$4,0)</f>
        <v>353</v>
      </c>
      <c r="AF130" s="1">
        <f t="shared" si="38"/>
        <v>162</v>
      </c>
      <c r="AG130" s="1">
        <f t="shared" si="39"/>
        <v>92</v>
      </c>
      <c r="AH130" s="1">
        <f t="shared" si="32"/>
        <v>8</v>
      </c>
      <c r="AI130" s="1">
        <f t="shared" si="40"/>
        <v>4</v>
      </c>
    </row>
    <row r="131" spans="8:35" x14ac:dyDescent="0.25">
      <c r="H131" s="1" t="s">
        <v>128</v>
      </c>
      <c r="I131" s="1">
        <v>16690</v>
      </c>
      <c r="J131" s="1">
        <v>1391</v>
      </c>
      <c r="K131" s="1">
        <v>556</v>
      </c>
      <c r="L131" s="1">
        <v>309</v>
      </c>
      <c r="M131" s="1">
        <v>25</v>
      </c>
      <c r="N131" s="1">
        <v>11</v>
      </c>
      <c r="O131" s="1" t="s">
        <v>55</v>
      </c>
      <c r="P131" s="6">
        <f t="shared" si="41"/>
        <v>4506</v>
      </c>
      <c r="Q131" s="7">
        <f>ROUNDUP(Q126*$C$51,0)</f>
        <v>546</v>
      </c>
      <c r="R131" s="8">
        <f t="shared" si="42"/>
        <v>160</v>
      </c>
      <c r="S131" s="6">
        <f t="shared" si="43"/>
        <v>83</v>
      </c>
      <c r="T131" s="7">
        <f>ROUNDUP(T126*$C$51,0)</f>
        <v>10</v>
      </c>
      <c r="U131" s="8">
        <f t="shared" si="44"/>
        <v>3</v>
      </c>
      <c r="V131" s="1" t="s">
        <v>55</v>
      </c>
      <c r="W131" s="6">
        <f t="shared" si="33"/>
        <v>5944</v>
      </c>
      <c r="X131" s="7">
        <f t="shared" si="45"/>
        <v>398</v>
      </c>
      <c r="Y131" s="8">
        <f t="shared" si="34"/>
        <v>229</v>
      </c>
      <c r="Z131" s="6">
        <f t="shared" si="35"/>
        <v>120</v>
      </c>
      <c r="AA131" s="7">
        <f t="shared" si="46"/>
        <v>8</v>
      </c>
      <c r="AB131" s="8">
        <f t="shared" si="36"/>
        <v>5</v>
      </c>
      <c r="AC131" s="1" t="s">
        <v>55</v>
      </c>
      <c r="AD131" s="6">
        <f t="shared" si="37"/>
        <v>5037</v>
      </c>
      <c r="AE131" s="7">
        <f t="shared" si="47"/>
        <v>440</v>
      </c>
      <c r="AF131" s="8">
        <f t="shared" si="38"/>
        <v>202</v>
      </c>
      <c r="AG131" s="6">
        <f t="shared" si="39"/>
        <v>104</v>
      </c>
      <c r="AH131" s="7">
        <f t="shared" si="32"/>
        <v>9</v>
      </c>
      <c r="AI131" s="8">
        <f t="shared" si="40"/>
        <v>5</v>
      </c>
    </row>
    <row r="132" spans="8:35" x14ac:dyDescent="0.25">
      <c r="H132" s="1" t="s">
        <v>53</v>
      </c>
      <c r="I132" s="6">
        <v>19927</v>
      </c>
      <c r="J132" s="7">
        <v>1654</v>
      </c>
      <c r="K132" s="8">
        <v>690</v>
      </c>
      <c r="L132" s="6">
        <v>384</v>
      </c>
      <c r="M132" s="7">
        <v>30</v>
      </c>
      <c r="N132" s="8">
        <v>14</v>
      </c>
      <c r="O132" s="1" t="s">
        <v>379</v>
      </c>
      <c r="P132" s="1">
        <f t="shared" si="41"/>
        <v>5051</v>
      </c>
      <c r="Q132" s="1">
        <f>ROUNDUP((Q136-Q131)*0.6/4+Q131,0)</f>
        <v>612</v>
      </c>
      <c r="R132" s="1">
        <f t="shared" si="42"/>
        <v>179</v>
      </c>
      <c r="S132" s="1">
        <f t="shared" si="43"/>
        <v>100</v>
      </c>
      <c r="T132" s="1">
        <f>ROUNDUP((T136-T131)*0.6/4+T131,0)</f>
        <v>12</v>
      </c>
      <c r="U132" s="1">
        <f t="shared" si="44"/>
        <v>4</v>
      </c>
      <c r="V132" s="1" t="s">
        <v>379</v>
      </c>
      <c r="W132" s="1">
        <f t="shared" si="33"/>
        <v>6661</v>
      </c>
      <c r="X132" s="1">
        <f t="shared" si="45"/>
        <v>446</v>
      </c>
      <c r="Y132" s="1">
        <f t="shared" si="34"/>
        <v>256</v>
      </c>
      <c r="Z132" s="1">
        <f t="shared" si="35"/>
        <v>135</v>
      </c>
      <c r="AA132" s="1">
        <f t="shared" si="46"/>
        <v>9</v>
      </c>
      <c r="AB132" s="1">
        <f t="shared" si="36"/>
        <v>6</v>
      </c>
      <c r="AC132" s="1" t="s">
        <v>379</v>
      </c>
      <c r="AD132" s="1">
        <f t="shared" si="37"/>
        <v>5655</v>
      </c>
      <c r="AE132" s="1">
        <f t="shared" si="47"/>
        <v>494</v>
      </c>
      <c r="AF132" s="1">
        <f t="shared" si="38"/>
        <v>227</v>
      </c>
      <c r="AG132" s="1">
        <f t="shared" si="39"/>
        <v>115</v>
      </c>
      <c r="AH132" s="1">
        <f t="shared" si="32"/>
        <v>10</v>
      </c>
      <c r="AI132" s="1">
        <f t="shared" si="40"/>
        <v>5</v>
      </c>
    </row>
    <row r="133" spans="8:35" x14ac:dyDescent="0.25">
      <c r="H133" s="1" t="s">
        <v>226</v>
      </c>
      <c r="I133" s="1">
        <v>3333</v>
      </c>
      <c r="J133" s="1">
        <v>361</v>
      </c>
      <c r="K133" s="1">
        <v>101</v>
      </c>
      <c r="L133" s="1">
        <v>49</v>
      </c>
      <c r="M133" s="1">
        <v>5</v>
      </c>
      <c r="N133" s="1">
        <v>2</v>
      </c>
      <c r="O133" s="1" t="s">
        <v>132</v>
      </c>
      <c r="P133" s="1">
        <f t="shared" si="41"/>
        <v>5596</v>
      </c>
      <c r="Q133" s="1">
        <f>ROUNDUP((Q136-Q131)*0.6/4+Q132,0)</f>
        <v>678</v>
      </c>
      <c r="R133" s="1">
        <f t="shared" si="42"/>
        <v>198</v>
      </c>
      <c r="S133" s="1">
        <f t="shared" si="43"/>
        <v>116</v>
      </c>
      <c r="T133" s="1">
        <f>ROUNDUP((T136-T131)*0.6/4+T132,0)</f>
        <v>14</v>
      </c>
      <c r="U133" s="1">
        <f t="shared" si="44"/>
        <v>5</v>
      </c>
      <c r="V133" s="1" t="s">
        <v>132</v>
      </c>
      <c r="W133" s="1">
        <f t="shared" si="33"/>
        <v>7378</v>
      </c>
      <c r="X133" s="1">
        <f t="shared" si="45"/>
        <v>494</v>
      </c>
      <c r="Y133" s="1">
        <f t="shared" si="34"/>
        <v>284</v>
      </c>
      <c r="Z133" s="1">
        <f t="shared" si="35"/>
        <v>165</v>
      </c>
      <c r="AA133" s="1">
        <f t="shared" si="46"/>
        <v>11</v>
      </c>
      <c r="AB133" s="1">
        <f t="shared" si="36"/>
        <v>7</v>
      </c>
      <c r="AC133" s="1" t="s">
        <v>132</v>
      </c>
      <c r="AD133" s="1">
        <f t="shared" si="37"/>
        <v>6261</v>
      </c>
      <c r="AE133" s="1">
        <f t="shared" si="47"/>
        <v>547</v>
      </c>
      <c r="AF133" s="1">
        <f t="shared" si="38"/>
        <v>251</v>
      </c>
      <c r="AG133" s="1">
        <f t="shared" si="39"/>
        <v>138</v>
      </c>
      <c r="AH133" s="1">
        <f t="shared" si="32"/>
        <v>12</v>
      </c>
      <c r="AI133" s="1">
        <f t="shared" si="40"/>
        <v>6</v>
      </c>
    </row>
    <row r="134" spans="8:35" x14ac:dyDescent="0.25">
      <c r="H134" s="1" t="s">
        <v>227</v>
      </c>
      <c r="I134" s="1">
        <v>3912</v>
      </c>
      <c r="J134" s="1">
        <v>410</v>
      </c>
      <c r="K134" s="1">
        <v>118</v>
      </c>
      <c r="L134" s="1">
        <v>57</v>
      </c>
      <c r="M134" s="1">
        <v>7</v>
      </c>
      <c r="N134" s="1">
        <v>2</v>
      </c>
      <c r="O134" s="1" t="s">
        <v>133</v>
      </c>
      <c r="P134" s="1">
        <f t="shared" si="41"/>
        <v>6140</v>
      </c>
      <c r="Q134" s="1">
        <f>ROUNDUP((Q136-Q131)*0.6/4+Q133,0)</f>
        <v>744</v>
      </c>
      <c r="R134" s="1">
        <f t="shared" si="42"/>
        <v>217</v>
      </c>
      <c r="S134" s="1">
        <f t="shared" si="43"/>
        <v>133</v>
      </c>
      <c r="T134" s="1">
        <f>ROUNDUP((T136-T131)*0.6/4+T133,0)</f>
        <v>16</v>
      </c>
      <c r="U134" s="1">
        <f t="shared" si="44"/>
        <v>5</v>
      </c>
      <c r="V134" s="1" t="s">
        <v>133</v>
      </c>
      <c r="W134" s="1">
        <f t="shared" si="33"/>
        <v>8094</v>
      </c>
      <c r="X134" s="1">
        <f t="shared" si="45"/>
        <v>542</v>
      </c>
      <c r="Y134" s="1">
        <f t="shared" si="34"/>
        <v>311</v>
      </c>
      <c r="Z134" s="1">
        <f t="shared" si="35"/>
        <v>180</v>
      </c>
      <c r="AA134" s="1">
        <f t="shared" si="46"/>
        <v>12</v>
      </c>
      <c r="AB134" s="1">
        <f t="shared" si="36"/>
        <v>7</v>
      </c>
      <c r="AC134" s="1" t="s">
        <v>133</v>
      </c>
      <c r="AD134" s="1">
        <f t="shared" si="37"/>
        <v>6868</v>
      </c>
      <c r="AE134" s="1">
        <f t="shared" si="47"/>
        <v>600</v>
      </c>
      <c r="AF134" s="1">
        <f t="shared" si="38"/>
        <v>275</v>
      </c>
      <c r="AG134" s="1">
        <f t="shared" si="39"/>
        <v>149</v>
      </c>
      <c r="AH134" s="1">
        <f t="shared" si="32"/>
        <v>13</v>
      </c>
      <c r="AI134" s="1">
        <f t="shared" si="40"/>
        <v>6</v>
      </c>
    </row>
    <row r="135" spans="8:35" x14ac:dyDescent="0.25">
      <c r="H135" s="1" t="s">
        <v>228</v>
      </c>
      <c r="I135" s="1">
        <v>4490</v>
      </c>
      <c r="J135" s="1">
        <v>459</v>
      </c>
      <c r="K135" s="1">
        <v>134</v>
      </c>
      <c r="L135" s="1">
        <v>65</v>
      </c>
      <c r="M135" s="1">
        <v>7</v>
      </c>
      <c r="N135" s="1">
        <v>3</v>
      </c>
      <c r="O135" s="1" t="s">
        <v>134</v>
      </c>
      <c r="P135" s="1">
        <f t="shared" si="41"/>
        <v>6685</v>
      </c>
      <c r="Q135" s="1">
        <f>ROUNDUP((Q136-Q131)*0.6/4+Q134,0)</f>
        <v>810</v>
      </c>
      <c r="R135" s="1">
        <f t="shared" si="42"/>
        <v>236</v>
      </c>
      <c r="S135" s="1">
        <f t="shared" si="43"/>
        <v>149</v>
      </c>
      <c r="T135" s="1">
        <f>ROUNDUP((T136-T131)*0.6/4+T134,0)</f>
        <v>18</v>
      </c>
      <c r="U135" s="1">
        <f t="shared" si="44"/>
        <v>6</v>
      </c>
      <c r="V135" s="1" t="s">
        <v>134</v>
      </c>
      <c r="W135" s="1">
        <f t="shared" si="33"/>
        <v>8811</v>
      </c>
      <c r="X135" s="1">
        <f t="shared" si="45"/>
        <v>590</v>
      </c>
      <c r="Y135" s="1">
        <f t="shared" si="34"/>
        <v>339</v>
      </c>
      <c r="Z135" s="1">
        <f t="shared" si="35"/>
        <v>210</v>
      </c>
      <c r="AA135" s="1">
        <f t="shared" si="46"/>
        <v>14</v>
      </c>
      <c r="AB135" s="1">
        <f t="shared" si="36"/>
        <v>9</v>
      </c>
      <c r="AC135" s="1" t="s">
        <v>134</v>
      </c>
      <c r="AD135" s="1">
        <f t="shared" si="37"/>
        <v>7475</v>
      </c>
      <c r="AE135" s="1">
        <f t="shared" si="47"/>
        <v>653</v>
      </c>
      <c r="AF135" s="1">
        <f t="shared" si="38"/>
        <v>299</v>
      </c>
      <c r="AG135" s="1">
        <f t="shared" si="39"/>
        <v>172</v>
      </c>
      <c r="AH135" s="1">
        <f t="shared" si="32"/>
        <v>15</v>
      </c>
      <c r="AI135" s="1">
        <f t="shared" si="40"/>
        <v>7</v>
      </c>
    </row>
    <row r="136" spans="8:35" x14ac:dyDescent="0.25">
      <c r="H136" s="1" t="s">
        <v>229</v>
      </c>
      <c r="I136" s="1">
        <v>5068</v>
      </c>
      <c r="J136" s="1">
        <v>508</v>
      </c>
      <c r="K136" s="1">
        <v>151</v>
      </c>
      <c r="L136" s="1">
        <v>71</v>
      </c>
      <c r="M136" s="1">
        <v>8</v>
      </c>
      <c r="N136" s="1">
        <v>3</v>
      </c>
      <c r="O136" s="1" t="s">
        <v>56</v>
      </c>
      <c r="P136" s="6">
        <f t="shared" si="41"/>
        <v>8113</v>
      </c>
      <c r="Q136" s="7">
        <f>ROUNDUP(Q131*$C$52,0)</f>
        <v>983</v>
      </c>
      <c r="R136" s="8">
        <f t="shared" si="42"/>
        <v>287</v>
      </c>
      <c r="S136" s="6">
        <f t="shared" si="43"/>
        <v>149</v>
      </c>
      <c r="T136" s="7">
        <f>ROUNDUP(T131*$C$52,0)</f>
        <v>18</v>
      </c>
      <c r="U136" s="8">
        <f t="shared" si="44"/>
        <v>6</v>
      </c>
      <c r="V136" s="1" t="s">
        <v>56</v>
      </c>
      <c r="W136" s="6">
        <f t="shared" si="33"/>
        <v>10693</v>
      </c>
      <c r="X136" s="7">
        <f t="shared" si="45"/>
        <v>716</v>
      </c>
      <c r="Y136" s="8">
        <f t="shared" si="34"/>
        <v>411</v>
      </c>
      <c r="Z136" s="6">
        <f t="shared" si="35"/>
        <v>210</v>
      </c>
      <c r="AA136" s="7">
        <f t="shared" si="46"/>
        <v>14</v>
      </c>
      <c r="AB136" s="8">
        <f t="shared" si="36"/>
        <v>9</v>
      </c>
      <c r="AC136" s="1" t="s">
        <v>56</v>
      </c>
      <c r="AD136" s="6">
        <f t="shared" si="37"/>
        <v>9077</v>
      </c>
      <c r="AE136" s="7">
        <f t="shared" si="47"/>
        <v>793</v>
      </c>
      <c r="AF136" s="8">
        <f t="shared" si="38"/>
        <v>364</v>
      </c>
      <c r="AG136" s="6">
        <f t="shared" si="39"/>
        <v>172</v>
      </c>
      <c r="AH136" s="7">
        <f t="shared" si="32"/>
        <v>15</v>
      </c>
      <c r="AI136" s="8">
        <f t="shared" si="40"/>
        <v>7</v>
      </c>
    </row>
    <row r="137" spans="8:35" x14ac:dyDescent="0.25">
      <c r="H137" s="1" t="s">
        <v>230</v>
      </c>
      <c r="I137" s="6">
        <v>6613</v>
      </c>
      <c r="J137" s="7">
        <v>640</v>
      </c>
      <c r="K137" s="8">
        <v>195</v>
      </c>
      <c r="L137" s="6">
        <v>93</v>
      </c>
      <c r="M137" s="7">
        <v>9</v>
      </c>
      <c r="N137" s="8">
        <v>3</v>
      </c>
      <c r="O137" s="1" t="s">
        <v>380</v>
      </c>
      <c r="P137" s="1">
        <f t="shared" si="41"/>
        <v>8847</v>
      </c>
      <c r="Q137" s="1">
        <f>ROUNDUP((Q141-Q136)*0.6/4+Q136,0)</f>
        <v>1072</v>
      </c>
      <c r="R137" s="1">
        <f t="shared" si="42"/>
        <v>313</v>
      </c>
      <c r="S137" s="1">
        <f t="shared" si="43"/>
        <v>166</v>
      </c>
      <c r="T137" s="1">
        <f>ROUNDUP((T141-T136)*0.6/4+T136,0)</f>
        <v>20</v>
      </c>
      <c r="U137" s="1">
        <f t="shared" si="44"/>
        <v>6</v>
      </c>
      <c r="V137" s="1" t="s">
        <v>380</v>
      </c>
      <c r="W137" s="1">
        <f t="shared" si="33"/>
        <v>11663</v>
      </c>
      <c r="X137" s="1">
        <f t="shared" si="45"/>
        <v>781</v>
      </c>
      <c r="Y137" s="1">
        <f t="shared" si="34"/>
        <v>448</v>
      </c>
      <c r="Z137" s="1">
        <f t="shared" si="35"/>
        <v>224</v>
      </c>
      <c r="AA137" s="1">
        <f t="shared" si="46"/>
        <v>15</v>
      </c>
      <c r="AB137" s="1">
        <f t="shared" si="36"/>
        <v>9</v>
      </c>
      <c r="AC137" s="1" t="s">
        <v>380</v>
      </c>
      <c r="AD137" s="1">
        <f t="shared" si="37"/>
        <v>9890</v>
      </c>
      <c r="AE137" s="1">
        <f t="shared" si="47"/>
        <v>864</v>
      </c>
      <c r="AF137" s="1">
        <f t="shared" si="38"/>
        <v>396</v>
      </c>
      <c r="AG137" s="1">
        <f t="shared" si="39"/>
        <v>195</v>
      </c>
      <c r="AH137" s="1">
        <f t="shared" si="32"/>
        <v>17</v>
      </c>
      <c r="AI137" s="1">
        <f t="shared" si="40"/>
        <v>8</v>
      </c>
    </row>
    <row r="138" spans="8:35" x14ac:dyDescent="0.25">
      <c r="H138" s="1" t="s">
        <v>231</v>
      </c>
      <c r="I138" s="1">
        <v>7396</v>
      </c>
      <c r="J138" s="1">
        <v>693</v>
      </c>
      <c r="K138" s="1">
        <v>219</v>
      </c>
      <c r="L138" s="1">
        <v>109</v>
      </c>
      <c r="M138" s="1">
        <v>10</v>
      </c>
      <c r="N138" s="1">
        <v>4</v>
      </c>
      <c r="O138" s="1" t="s">
        <v>136</v>
      </c>
      <c r="P138" s="1">
        <f t="shared" si="41"/>
        <v>9582</v>
      </c>
      <c r="Q138" s="1">
        <f>ROUNDUP((Q141-Q136)*0.6/4+Q137,0)</f>
        <v>1161</v>
      </c>
      <c r="R138" s="1">
        <f t="shared" si="42"/>
        <v>339</v>
      </c>
      <c r="S138" s="1">
        <f t="shared" si="43"/>
        <v>182</v>
      </c>
      <c r="T138" s="1">
        <f>ROUNDUP((T141-T136)*0.6/4+T137,0)</f>
        <v>22</v>
      </c>
      <c r="U138" s="1">
        <f t="shared" si="44"/>
        <v>7</v>
      </c>
      <c r="V138" s="1" t="s">
        <v>136</v>
      </c>
      <c r="W138" s="1">
        <f t="shared" si="33"/>
        <v>12634</v>
      </c>
      <c r="X138" s="1">
        <f t="shared" si="45"/>
        <v>846</v>
      </c>
      <c r="Y138" s="1">
        <f t="shared" si="34"/>
        <v>486</v>
      </c>
      <c r="Z138" s="1">
        <f t="shared" si="35"/>
        <v>254</v>
      </c>
      <c r="AA138" s="1">
        <f t="shared" si="46"/>
        <v>17</v>
      </c>
      <c r="AB138" s="1">
        <f t="shared" si="36"/>
        <v>10</v>
      </c>
      <c r="AC138" s="1" t="s">
        <v>136</v>
      </c>
      <c r="AD138" s="1">
        <f t="shared" si="37"/>
        <v>10714</v>
      </c>
      <c r="AE138" s="1">
        <f t="shared" si="47"/>
        <v>936</v>
      </c>
      <c r="AF138" s="1">
        <f t="shared" si="38"/>
        <v>429</v>
      </c>
      <c r="AG138" s="1">
        <f t="shared" si="39"/>
        <v>207</v>
      </c>
      <c r="AH138" s="1">
        <f t="shared" si="32"/>
        <v>18</v>
      </c>
      <c r="AI138" s="1">
        <f t="shared" si="40"/>
        <v>9</v>
      </c>
    </row>
    <row r="139" spans="8:35" x14ac:dyDescent="0.25">
      <c r="H139" s="1" t="s">
        <v>232</v>
      </c>
      <c r="I139" s="1">
        <v>8180</v>
      </c>
      <c r="J139" s="1">
        <v>747</v>
      </c>
      <c r="K139" s="1">
        <v>243</v>
      </c>
      <c r="L139" s="1">
        <v>124</v>
      </c>
      <c r="M139" s="1">
        <v>12</v>
      </c>
      <c r="N139" s="1">
        <v>4</v>
      </c>
      <c r="O139" s="1" t="s">
        <v>137</v>
      </c>
      <c r="P139" s="1">
        <f t="shared" si="41"/>
        <v>10316</v>
      </c>
      <c r="Q139" s="1">
        <f>ROUNDUP((Q141-Q136)*0.6/4+Q138,0)</f>
        <v>1250</v>
      </c>
      <c r="R139" s="1">
        <f t="shared" si="42"/>
        <v>365</v>
      </c>
      <c r="S139" s="1">
        <f t="shared" si="43"/>
        <v>199</v>
      </c>
      <c r="T139" s="1">
        <f>ROUNDUP((T141-T136)*0.6/4+T138,0)</f>
        <v>24</v>
      </c>
      <c r="U139" s="1">
        <f t="shared" si="44"/>
        <v>7</v>
      </c>
      <c r="V139" s="1" t="s">
        <v>137</v>
      </c>
      <c r="W139" s="1">
        <f t="shared" si="33"/>
        <v>13605</v>
      </c>
      <c r="X139" s="1">
        <f t="shared" si="45"/>
        <v>911</v>
      </c>
      <c r="Y139" s="1">
        <f t="shared" si="34"/>
        <v>523</v>
      </c>
      <c r="Z139" s="1">
        <f t="shared" si="35"/>
        <v>269</v>
      </c>
      <c r="AA139" s="1">
        <f t="shared" si="46"/>
        <v>18</v>
      </c>
      <c r="AB139" s="1">
        <f t="shared" si="36"/>
        <v>11</v>
      </c>
      <c r="AC139" s="1" t="s">
        <v>137</v>
      </c>
      <c r="AD139" s="1">
        <f t="shared" si="37"/>
        <v>11538</v>
      </c>
      <c r="AE139" s="1">
        <f t="shared" si="47"/>
        <v>1008</v>
      </c>
      <c r="AF139" s="1">
        <f t="shared" si="38"/>
        <v>462</v>
      </c>
      <c r="AG139" s="1">
        <f t="shared" si="39"/>
        <v>229</v>
      </c>
      <c r="AH139" s="1">
        <f t="shared" si="32"/>
        <v>20</v>
      </c>
      <c r="AI139" s="1">
        <f t="shared" si="40"/>
        <v>10</v>
      </c>
    </row>
    <row r="140" spans="8:35" x14ac:dyDescent="0.25">
      <c r="H140" s="1" t="s">
        <v>233</v>
      </c>
      <c r="I140" s="1">
        <v>8963</v>
      </c>
      <c r="J140" s="1">
        <v>800</v>
      </c>
      <c r="K140" s="1">
        <v>267</v>
      </c>
      <c r="L140" s="1">
        <v>140</v>
      </c>
      <c r="M140" s="1">
        <v>13</v>
      </c>
      <c r="N140" s="1">
        <v>6</v>
      </c>
      <c r="O140" s="1" t="s">
        <v>138</v>
      </c>
      <c r="P140" s="1">
        <f t="shared" si="41"/>
        <v>11050</v>
      </c>
      <c r="Q140" s="1">
        <f>ROUNDUP((Q141-Q136)*0.6/4+Q139,0)</f>
        <v>1339</v>
      </c>
      <c r="R140" s="1">
        <f t="shared" si="42"/>
        <v>390</v>
      </c>
      <c r="S140" s="1">
        <f t="shared" si="43"/>
        <v>215</v>
      </c>
      <c r="T140" s="1">
        <f>ROUNDUP((T141-T136)*0.6/4+T139,0)</f>
        <v>26</v>
      </c>
      <c r="U140" s="1">
        <f t="shared" si="44"/>
        <v>8</v>
      </c>
      <c r="V140" s="1" t="s">
        <v>138</v>
      </c>
      <c r="W140" s="1">
        <f t="shared" si="33"/>
        <v>14560</v>
      </c>
      <c r="X140" s="1">
        <f t="shared" si="45"/>
        <v>975</v>
      </c>
      <c r="Y140" s="1">
        <f t="shared" si="34"/>
        <v>559</v>
      </c>
      <c r="Z140" s="1">
        <f t="shared" si="35"/>
        <v>284</v>
      </c>
      <c r="AA140" s="1">
        <f t="shared" si="46"/>
        <v>19</v>
      </c>
      <c r="AB140" s="1">
        <f t="shared" si="36"/>
        <v>11</v>
      </c>
      <c r="AC140" s="1" t="s">
        <v>138</v>
      </c>
      <c r="AD140" s="1">
        <f t="shared" si="37"/>
        <v>12350</v>
      </c>
      <c r="AE140" s="1">
        <f t="shared" si="47"/>
        <v>1079</v>
      </c>
      <c r="AF140" s="1">
        <f t="shared" si="38"/>
        <v>494</v>
      </c>
      <c r="AG140" s="1">
        <f t="shared" si="39"/>
        <v>241</v>
      </c>
      <c r="AH140" s="1">
        <f t="shared" si="32"/>
        <v>21</v>
      </c>
      <c r="AI140" s="1">
        <f t="shared" si="40"/>
        <v>10</v>
      </c>
    </row>
    <row r="141" spans="8:35" x14ac:dyDescent="0.25">
      <c r="H141" s="1" t="s">
        <v>234</v>
      </c>
      <c r="I141" s="1">
        <v>9746</v>
      </c>
      <c r="J141" s="1">
        <v>854</v>
      </c>
      <c r="K141" s="1">
        <v>291</v>
      </c>
      <c r="L141" s="1">
        <v>155</v>
      </c>
      <c r="M141" s="1">
        <v>14</v>
      </c>
      <c r="N141" s="1">
        <v>6</v>
      </c>
      <c r="O141" s="1" t="s">
        <v>57</v>
      </c>
      <c r="P141" s="6">
        <f t="shared" si="41"/>
        <v>12982</v>
      </c>
      <c r="Q141" s="7">
        <f>ROUNDUP(Q136*$C$53,0)</f>
        <v>1573</v>
      </c>
      <c r="R141" s="8">
        <f t="shared" si="42"/>
        <v>459</v>
      </c>
      <c r="S141" s="6">
        <f t="shared" si="43"/>
        <v>240</v>
      </c>
      <c r="T141" s="7">
        <f>ROUNDUP(T136*$C$53,0)</f>
        <v>29</v>
      </c>
      <c r="U141" s="8">
        <f t="shared" si="44"/>
        <v>9</v>
      </c>
      <c r="V141" s="1" t="s">
        <v>57</v>
      </c>
      <c r="W141" s="6">
        <f t="shared" si="33"/>
        <v>17114</v>
      </c>
      <c r="X141" s="7">
        <f t="shared" si="45"/>
        <v>1146</v>
      </c>
      <c r="Y141" s="8">
        <f t="shared" si="34"/>
        <v>658</v>
      </c>
      <c r="Z141" s="6">
        <f t="shared" si="35"/>
        <v>329</v>
      </c>
      <c r="AA141" s="7">
        <f t="shared" si="46"/>
        <v>22</v>
      </c>
      <c r="AB141" s="8">
        <f t="shared" si="36"/>
        <v>13</v>
      </c>
      <c r="AC141" s="1" t="s">
        <v>57</v>
      </c>
      <c r="AD141" s="6">
        <f t="shared" si="37"/>
        <v>14514</v>
      </c>
      <c r="AE141" s="7">
        <f t="shared" si="47"/>
        <v>1268</v>
      </c>
      <c r="AF141" s="8">
        <f t="shared" si="38"/>
        <v>581</v>
      </c>
      <c r="AG141" s="6">
        <f t="shared" si="39"/>
        <v>275</v>
      </c>
      <c r="AH141" s="7">
        <f t="shared" si="32"/>
        <v>24</v>
      </c>
      <c r="AI141" s="8">
        <f t="shared" si="40"/>
        <v>11</v>
      </c>
    </row>
    <row r="142" spans="8:35" x14ac:dyDescent="0.25">
      <c r="H142" s="1" t="s">
        <v>235</v>
      </c>
      <c r="I142" s="6">
        <v>11835</v>
      </c>
      <c r="J142" s="7">
        <v>995</v>
      </c>
      <c r="K142" s="8">
        <v>356</v>
      </c>
      <c r="L142" s="6">
        <v>197</v>
      </c>
      <c r="M142" s="7">
        <v>17</v>
      </c>
      <c r="N142" s="8">
        <v>7</v>
      </c>
      <c r="O142" s="1" t="s">
        <v>261</v>
      </c>
      <c r="P142" s="1">
        <f t="shared" si="41"/>
        <v>13567</v>
      </c>
      <c r="Q142" s="1">
        <f>ROUNDUP((Q146-Q141)*0.6/4+Q141,0)</f>
        <v>1644</v>
      </c>
      <c r="R142" s="1">
        <f t="shared" si="42"/>
        <v>479</v>
      </c>
      <c r="S142" s="1">
        <f t="shared" si="43"/>
        <v>256</v>
      </c>
      <c r="T142" s="1">
        <f>ROUNDUP((T146-T141)*0.6/4+T141,0)</f>
        <v>31</v>
      </c>
      <c r="U142" s="1">
        <f t="shared" si="44"/>
        <v>10</v>
      </c>
      <c r="V142" s="1" t="s">
        <v>261</v>
      </c>
      <c r="W142" s="1">
        <f t="shared" si="33"/>
        <v>17891</v>
      </c>
      <c r="X142" s="1">
        <f t="shared" si="45"/>
        <v>1198</v>
      </c>
      <c r="Y142" s="1">
        <f t="shared" si="34"/>
        <v>687</v>
      </c>
      <c r="Z142" s="1">
        <f t="shared" si="35"/>
        <v>344</v>
      </c>
      <c r="AA142" s="1">
        <f t="shared" si="46"/>
        <v>23</v>
      </c>
      <c r="AB142" s="1">
        <f t="shared" si="36"/>
        <v>14</v>
      </c>
      <c r="AC142" s="1" t="s">
        <v>261</v>
      </c>
      <c r="AD142" s="1">
        <f t="shared" si="37"/>
        <v>15166</v>
      </c>
      <c r="AE142" s="1">
        <f t="shared" si="47"/>
        <v>1325</v>
      </c>
      <c r="AF142" s="1">
        <f t="shared" si="38"/>
        <v>607</v>
      </c>
      <c r="AG142" s="1">
        <f t="shared" si="39"/>
        <v>287</v>
      </c>
      <c r="AH142" s="1">
        <f t="shared" si="32"/>
        <v>25</v>
      </c>
      <c r="AI142" s="1">
        <f t="shared" si="40"/>
        <v>12</v>
      </c>
    </row>
    <row r="143" spans="8:35" x14ac:dyDescent="0.25">
      <c r="H143" s="1" t="s">
        <v>236</v>
      </c>
      <c r="I143" s="1">
        <v>13049</v>
      </c>
      <c r="J143" s="1">
        <v>1094</v>
      </c>
      <c r="K143" s="1">
        <v>405</v>
      </c>
      <c r="L143" s="1">
        <v>226</v>
      </c>
      <c r="M143" s="1">
        <v>19</v>
      </c>
      <c r="N143" s="1">
        <v>8</v>
      </c>
      <c r="O143" s="1" t="s">
        <v>262</v>
      </c>
      <c r="P143" s="1">
        <f t="shared" si="41"/>
        <v>14153</v>
      </c>
      <c r="Q143" s="1">
        <f>ROUNDUP((Q146-Q141)*0.6/4+Q142,0)</f>
        <v>1715</v>
      </c>
      <c r="R143" s="1">
        <f t="shared" si="42"/>
        <v>500</v>
      </c>
      <c r="S143" s="1">
        <f t="shared" si="43"/>
        <v>273</v>
      </c>
      <c r="T143" s="1">
        <f>ROUNDUP((T146-T141)*0.6/4+T142,0)</f>
        <v>33</v>
      </c>
      <c r="U143" s="1">
        <f t="shared" si="44"/>
        <v>10</v>
      </c>
      <c r="V143" s="1" t="s">
        <v>262</v>
      </c>
      <c r="W143" s="1">
        <f t="shared" si="33"/>
        <v>18652</v>
      </c>
      <c r="X143" s="1">
        <f t="shared" si="45"/>
        <v>1249</v>
      </c>
      <c r="Y143" s="1">
        <f t="shared" si="34"/>
        <v>717</v>
      </c>
      <c r="Z143" s="1">
        <f t="shared" si="35"/>
        <v>374</v>
      </c>
      <c r="AA143" s="1">
        <f t="shared" si="46"/>
        <v>25</v>
      </c>
      <c r="AB143" s="1">
        <f t="shared" si="36"/>
        <v>15</v>
      </c>
      <c r="AC143" s="1" t="s">
        <v>262</v>
      </c>
      <c r="AD143" s="1">
        <f t="shared" si="37"/>
        <v>15819</v>
      </c>
      <c r="AE143" s="1">
        <f t="shared" si="47"/>
        <v>1382</v>
      </c>
      <c r="AF143" s="1">
        <f t="shared" si="38"/>
        <v>633</v>
      </c>
      <c r="AG143" s="1">
        <f t="shared" si="39"/>
        <v>310</v>
      </c>
      <c r="AH143" s="1">
        <f t="shared" si="32"/>
        <v>27</v>
      </c>
      <c r="AI143" s="1">
        <f t="shared" si="40"/>
        <v>13</v>
      </c>
    </row>
    <row r="144" spans="8:35" x14ac:dyDescent="0.25">
      <c r="H144" s="1" t="s">
        <v>237</v>
      </c>
      <c r="I144" s="1">
        <v>14263</v>
      </c>
      <c r="J144" s="1">
        <v>1193</v>
      </c>
      <c r="K144" s="1">
        <v>456</v>
      </c>
      <c r="L144" s="1">
        <v>253</v>
      </c>
      <c r="M144" s="1">
        <v>21</v>
      </c>
      <c r="N144" s="1">
        <v>9</v>
      </c>
      <c r="O144" s="1" t="s">
        <v>263</v>
      </c>
      <c r="P144" s="1">
        <f t="shared" si="41"/>
        <v>14739</v>
      </c>
      <c r="Q144" s="1">
        <f>ROUNDUP((Q146-Q141)*0.6/4+Q143,0)</f>
        <v>1786</v>
      </c>
      <c r="R144" s="1">
        <f t="shared" si="42"/>
        <v>521</v>
      </c>
      <c r="S144" s="1">
        <f t="shared" si="43"/>
        <v>289</v>
      </c>
      <c r="T144" s="1">
        <f>ROUNDUP((T146-T141)*0.6/4+T143,0)</f>
        <v>35</v>
      </c>
      <c r="U144" s="1">
        <f t="shared" si="44"/>
        <v>11</v>
      </c>
      <c r="V144" s="1" t="s">
        <v>263</v>
      </c>
      <c r="W144" s="1">
        <f t="shared" si="33"/>
        <v>19429</v>
      </c>
      <c r="X144" s="1">
        <f t="shared" si="45"/>
        <v>1301</v>
      </c>
      <c r="Y144" s="1">
        <f t="shared" si="34"/>
        <v>746</v>
      </c>
      <c r="Z144" s="1">
        <f t="shared" si="35"/>
        <v>389</v>
      </c>
      <c r="AA144" s="1">
        <f t="shared" si="46"/>
        <v>26</v>
      </c>
      <c r="AB144" s="1">
        <f t="shared" si="36"/>
        <v>15</v>
      </c>
      <c r="AC144" s="1" t="s">
        <v>263</v>
      </c>
      <c r="AD144" s="1">
        <f t="shared" si="37"/>
        <v>16482</v>
      </c>
      <c r="AE144" s="1">
        <f t="shared" si="47"/>
        <v>1440</v>
      </c>
      <c r="AF144" s="1">
        <f t="shared" si="38"/>
        <v>660</v>
      </c>
      <c r="AG144" s="1">
        <f t="shared" si="39"/>
        <v>332</v>
      </c>
      <c r="AH144" s="1">
        <f t="shared" si="32"/>
        <v>29</v>
      </c>
      <c r="AI144" s="1">
        <f t="shared" si="40"/>
        <v>14</v>
      </c>
    </row>
    <row r="145" spans="8:35" x14ac:dyDescent="0.25">
      <c r="H145" s="1" t="s">
        <v>238</v>
      </c>
      <c r="I145" s="1">
        <v>15476</v>
      </c>
      <c r="J145" s="1">
        <v>1292</v>
      </c>
      <c r="K145" s="1">
        <v>506</v>
      </c>
      <c r="L145" s="1">
        <v>281</v>
      </c>
      <c r="M145" s="1">
        <v>23</v>
      </c>
      <c r="N145" s="1">
        <v>11</v>
      </c>
      <c r="O145" s="1" t="s">
        <v>264</v>
      </c>
      <c r="P145" s="1">
        <f t="shared" si="41"/>
        <v>15325</v>
      </c>
      <c r="Q145" s="1">
        <f>ROUNDUP((Q146-Q141)*0.6/4+Q144,0)</f>
        <v>1857</v>
      </c>
      <c r="R145" s="1">
        <f t="shared" si="42"/>
        <v>541</v>
      </c>
      <c r="S145" s="1">
        <f t="shared" si="43"/>
        <v>306</v>
      </c>
      <c r="T145" s="1">
        <f>ROUNDUP((T146-T141)*0.6/4+T144,0)</f>
        <v>37</v>
      </c>
      <c r="U145" s="1">
        <f t="shared" si="44"/>
        <v>11</v>
      </c>
      <c r="V145" s="1" t="s">
        <v>264</v>
      </c>
      <c r="W145" s="1">
        <f t="shared" si="33"/>
        <v>20205</v>
      </c>
      <c r="X145" s="1">
        <f t="shared" si="45"/>
        <v>1353</v>
      </c>
      <c r="Y145" s="1">
        <f t="shared" si="34"/>
        <v>776</v>
      </c>
      <c r="Z145" s="1">
        <f t="shared" si="35"/>
        <v>404</v>
      </c>
      <c r="AA145" s="1">
        <f t="shared" si="46"/>
        <v>27</v>
      </c>
      <c r="AB145" s="1">
        <f t="shared" si="36"/>
        <v>16</v>
      </c>
      <c r="AC145" s="1" t="s">
        <v>264</v>
      </c>
      <c r="AD145" s="1">
        <f t="shared" si="37"/>
        <v>17135</v>
      </c>
      <c r="AE145" s="1">
        <f t="shared" si="47"/>
        <v>1497</v>
      </c>
      <c r="AF145" s="1">
        <f t="shared" si="38"/>
        <v>686</v>
      </c>
      <c r="AG145" s="1">
        <f t="shared" si="39"/>
        <v>344</v>
      </c>
      <c r="AH145" s="1">
        <f t="shared" si="32"/>
        <v>30</v>
      </c>
      <c r="AI145" s="1">
        <f t="shared" si="40"/>
        <v>14</v>
      </c>
    </row>
    <row r="146" spans="8:35" x14ac:dyDescent="0.25">
      <c r="H146" s="1" t="s">
        <v>239</v>
      </c>
      <c r="I146" s="1">
        <v>16690</v>
      </c>
      <c r="J146" s="1">
        <v>1391</v>
      </c>
      <c r="K146" s="1">
        <v>556</v>
      </c>
      <c r="L146" s="1">
        <v>309</v>
      </c>
      <c r="M146" s="1">
        <v>25</v>
      </c>
      <c r="N146" s="1">
        <v>11</v>
      </c>
      <c r="O146" s="1" t="s">
        <v>265</v>
      </c>
      <c r="P146" s="6">
        <f t="shared" si="41"/>
        <v>16877</v>
      </c>
      <c r="Q146" s="7">
        <f>ROUNDUP(Q141*$C$54,0)</f>
        <v>2045</v>
      </c>
      <c r="R146" s="8">
        <f t="shared" si="42"/>
        <v>596</v>
      </c>
      <c r="S146" s="6">
        <f t="shared" si="43"/>
        <v>314</v>
      </c>
      <c r="T146" s="7">
        <f>ROUNDUP(T141*$C$54,0)</f>
        <v>38</v>
      </c>
      <c r="U146" s="8">
        <f t="shared" si="44"/>
        <v>12</v>
      </c>
      <c r="V146" s="1" t="s">
        <v>265</v>
      </c>
      <c r="W146" s="6">
        <f t="shared" si="33"/>
        <v>22251</v>
      </c>
      <c r="X146" s="7">
        <f t="shared" si="45"/>
        <v>1490</v>
      </c>
      <c r="Y146" s="8">
        <f t="shared" si="34"/>
        <v>855</v>
      </c>
      <c r="Z146" s="6">
        <f t="shared" si="35"/>
        <v>419</v>
      </c>
      <c r="AA146" s="7">
        <f t="shared" si="46"/>
        <v>28</v>
      </c>
      <c r="AB146" s="8">
        <f t="shared" si="36"/>
        <v>17</v>
      </c>
      <c r="AC146" s="1" t="s">
        <v>265</v>
      </c>
      <c r="AD146" s="6">
        <f t="shared" si="37"/>
        <v>18863</v>
      </c>
      <c r="AE146" s="7">
        <f t="shared" si="47"/>
        <v>1648</v>
      </c>
      <c r="AF146" s="8">
        <f t="shared" si="38"/>
        <v>755</v>
      </c>
      <c r="AG146" s="6">
        <f t="shared" si="39"/>
        <v>355</v>
      </c>
      <c r="AH146" s="7">
        <f t="shared" si="32"/>
        <v>31</v>
      </c>
      <c r="AI146" s="8">
        <f t="shared" si="40"/>
        <v>15</v>
      </c>
    </row>
    <row r="147" spans="8:35" x14ac:dyDescent="0.25">
      <c r="H147" s="1" t="s">
        <v>386</v>
      </c>
      <c r="I147" s="6">
        <v>19927</v>
      </c>
      <c r="J147" s="7">
        <v>1654</v>
      </c>
      <c r="K147" s="8">
        <v>690</v>
      </c>
      <c r="L147" s="6">
        <v>384</v>
      </c>
      <c r="M147" s="7">
        <v>30</v>
      </c>
      <c r="N147" s="8">
        <v>14</v>
      </c>
      <c r="O147" s="1" t="s">
        <v>266</v>
      </c>
      <c r="P147" s="1">
        <f t="shared" si="41"/>
        <v>17644</v>
      </c>
      <c r="Q147" s="1">
        <f>ROUNDUP((Q151-Q146)*0.6/4+Q146,0)</f>
        <v>2138</v>
      </c>
      <c r="R147" s="1">
        <f t="shared" si="42"/>
        <v>623</v>
      </c>
      <c r="S147" s="1">
        <f t="shared" si="43"/>
        <v>331</v>
      </c>
      <c r="T147" s="1">
        <f>ROUNDUP((T151-T146)*0.6/4+T146,0)</f>
        <v>40</v>
      </c>
      <c r="U147" s="1">
        <f t="shared" si="44"/>
        <v>12</v>
      </c>
      <c r="V147" s="1" t="s">
        <v>266</v>
      </c>
      <c r="W147" s="1">
        <f t="shared" si="33"/>
        <v>23252</v>
      </c>
      <c r="X147" s="1">
        <f t="shared" si="45"/>
        <v>1557</v>
      </c>
      <c r="Y147" s="1">
        <f t="shared" si="34"/>
        <v>893</v>
      </c>
      <c r="Z147" s="1">
        <f t="shared" si="35"/>
        <v>448</v>
      </c>
      <c r="AA147" s="1">
        <f t="shared" si="46"/>
        <v>30</v>
      </c>
      <c r="AB147" s="1">
        <f t="shared" si="36"/>
        <v>18</v>
      </c>
      <c r="AC147" s="1" t="s">
        <v>266</v>
      </c>
      <c r="AD147" s="1">
        <f t="shared" si="37"/>
        <v>19722</v>
      </c>
      <c r="AE147" s="1">
        <f t="shared" si="47"/>
        <v>1723</v>
      </c>
      <c r="AF147" s="1">
        <f t="shared" si="38"/>
        <v>789</v>
      </c>
      <c r="AG147" s="1">
        <f t="shared" si="39"/>
        <v>378</v>
      </c>
      <c r="AH147" s="1">
        <f t="shared" si="32"/>
        <v>33</v>
      </c>
      <c r="AI147" s="1">
        <f t="shared" si="40"/>
        <v>16</v>
      </c>
    </row>
    <row r="148" spans="8:35" x14ac:dyDescent="0.25">
      <c r="H148" s="1" t="s">
        <v>377</v>
      </c>
      <c r="I148" s="6">
        <v>2110</v>
      </c>
      <c r="J148" s="7">
        <v>254</v>
      </c>
      <c r="K148" s="8">
        <v>69</v>
      </c>
      <c r="L148" s="6">
        <v>32</v>
      </c>
      <c r="M148" s="7">
        <v>5</v>
      </c>
      <c r="N148" s="8">
        <v>2</v>
      </c>
      <c r="O148" s="1" t="s">
        <v>267</v>
      </c>
      <c r="P148" s="1">
        <f t="shared" si="41"/>
        <v>18412</v>
      </c>
      <c r="Q148" s="1">
        <f>ROUNDUP((Q151-Q146)*0.6/4+Q147,0)</f>
        <v>2231</v>
      </c>
      <c r="R148" s="1">
        <f t="shared" si="42"/>
        <v>650</v>
      </c>
      <c r="S148" s="1">
        <f t="shared" si="43"/>
        <v>347</v>
      </c>
      <c r="T148" s="1">
        <f>ROUNDUP((T151-T146)*0.6/4+T147,0)</f>
        <v>42</v>
      </c>
      <c r="U148" s="1">
        <f t="shared" si="44"/>
        <v>13</v>
      </c>
      <c r="V148" s="1" t="s">
        <v>267</v>
      </c>
      <c r="W148" s="1">
        <f t="shared" si="33"/>
        <v>24267</v>
      </c>
      <c r="X148" s="1">
        <f t="shared" si="45"/>
        <v>1625</v>
      </c>
      <c r="Y148" s="1">
        <f t="shared" si="34"/>
        <v>932</v>
      </c>
      <c r="Z148" s="1">
        <f t="shared" si="35"/>
        <v>463</v>
      </c>
      <c r="AA148" s="1">
        <f t="shared" si="46"/>
        <v>31</v>
      </c>
      <c r="AB148" s="1">
        <f t="shared" si="36"/>
        <v>18</v>
      </c>
      <c r="AC148" s="1" t="s">
        <v>267</v>
      </c>
      <c r="AD148" s="1">
        <f t="shared" si="37"/>
        <v>20580</v>
      </c>
      <c r="AE148" s="1">
        <f t="shared" si="47"/>
        <v>1798</v>
      </c>
      <c r="AF148" s="1">
        <f t="shared" si="38"/>
        <v>824</v>
      </c>
      <c r="AG148" s="1">
        <f t="shared" si="39"/>
        <v>390</v>
      </c>
      <c r="AH148" s="1">
        <f t="shared" si="32"/>
        <v>34</v>
      </c>
      <c r="AI148" s="1">
        <f t="shared" si="40"/>
        <v>16</v>
      </c>
    </row>
    <row r="149" spans="8:35" x14ac:dyDescent="0.25">
      <c r="H149" s="1" t="s">
        <v>378</v>
      </c>
      <c r="I149" s="1">
        <v>2553</v>
      </c>
      <c r="J149" s="1">
        <v>292</v>
      </c>
      <c r="K149" s="1">
        <v>83</v>
      </c>
      <c r="L149" s="1">
        <v>38</v>
      </c>
      <c r="M149" s="1">
        <v>5</v>
      </c>
      <c r="N149" s="1">
        <v>2</v>
      </c>
      <c r="O149" s="1" t="s">
        <v>268</v>
      </c>
      <c r="P149" s="1">
        <f t="shared" si="41"/>
        <v>19179</v>
      </c>
      <c r="Q149" s="1">
        <f>ROUNDUP((Q151-Q146)*0.6/4+Q148,0)</f>
        <v>2324</v>
      </c>
      <c r="R149" s="1">
        <f t="shared" si="42"/>
        <v>677</v>
      </c>
      <c r="S149" s="1">
        <f t="shared" si="43"/>
        <v>364</v>
      </c>
      <c r="T149" s="1">
        <f>ROUNDUP((T151-T146)*0.6/4+T148,0)</f>
        <v>44</v>
      </c>
      <c r="U149" s="1">
        <f t="shared" si="44"/>
        <v>13</v>
      </c>
      <c r="V149" s="1" t="s">
        <v>268</v>
      </c>
      <c r="W149" s="1">
        <f t="shared" si="33"/>
        <v>25283</v>
      </c>
      <c r="X149" s="1">
        <f t="shared" si="45"/>
        <v>1693</v>
      </c>
      <c r="Y149" s="1">
        <f t="shared" si="34"/>
        <v>971</v>
      </c>
      <c r="Z149" s="1">
        <f t="shared" si="35"/>
        <v>493</v>
      </c>
      <c r="AA149" s="1">
        <f t="shared" si="46"/>
        <v>33</v>
      </c>
      <c r="AB149" s="1">
        <f t="shared" si="36"/>
        <v>19</v>
      </c>
      <c r="AC149" s="1" t="s">
        <v>268</v>
      </c>
      <c r="AD149" s="1">
        <f t="shared" si="37"/>
        <v>21438</v>
      </c>
      <c r="AE149" s="1">
        <f t="shared" si="47"/>
        <v>1873</v>
      </c>
      <c r="AF149" s="1">
        <f t="shared" si="38"/>
        <v>858</v>
      </c>
      <c r="AG149" s="1">
        <f t="shared" si="39"/>
        <v>413</v>
      </c>
      <c r="AH149" s="1">
        <f t="shared" si="32"/>
        <v>36</v>
      </c>
      <c r="AI149" s="1">
        <f t="shared" si="40"/>
        <v>17</v>
      </c>
    </row>
    <row r="150" spans="8:35" x14ac:dyDescent="0.25">
      <c r="H150" s="1" t="s">
        <v>130</v>
      </c>
      <c r="I150" s="1">
        <v>2996</v>
      </c>
      <c r="J150" s="1">
        <v>330</v>
      </c>
      <c r="K150" s="1">
        <v>97</v>
      </c>
      <c r="L150" s="1">
        <v>43</v>
      </c>
      <c r="M150" s="1">
        <v>5</v>
      </c>
      <c r="N150" s="1">
        <v>2</v>
      </c>
      <c r="O150" s="1" t="s">
        <v>269</v>
      </c>
      <c r="P150" s="1">
        <f t="shared" si="41"/>
        <v>19947</v>
      </c>
      <c r="Q150" s="1">
        <f>ROUNDUP((Q151-Q146)*0.6/4+Q149,0)</f>
        <v>2417</v>
      </c>
      <c r="R150" s="1">
        <f t="shared" si="42"/>
        <v>704</v>
      </c>
      <c r="S150" s="1">
        <f t="shared" si="43"/>
        <v>380</v>
      </c>
      <c r="T150" s="1">
        <f>ROUNDUP((T151-T146)*0.6/4+T149,0)</f>
        <v>46</v>
      </c>
      <c r="U150" s="1">
        <f t="shared" si="44"/>
        <v>14</v>
      </c>
      <c r="V150" s="1" t="s">
        <v>269</v>
      </c>
      <c r="W150" s="1">
        <f t="shared" si="33"/>
        <v>26283</v>
      </c>
      <c r="X150" s="1">
        <f t="shared" si="45"/>
        <v>1760</v>
      </c>
      <c r="Y150" s="1">
        <f t="shared" si="34"/>
        <v>1010</v>
      </c>
      <c r="Z150" s="1">
        <f t="shared" si="35"/>
        <v>508</v>
      </c>
      <c r="AA150" s="1">
        <f t="shared" si="46"/>
        <v>34</v>
      </c>
      <c r="AB150" s="1">
        <f t="shared" si="36"/>
        <v>20</v>
      </c>
      <c r="AC150" s="1" t="s">
        <v>269</v>
      </c>
      <c r="AD150" s="1">
        <f t="shared" si="37"/>
        <v>22297</v>
      </c>
      <c r="AE150" s="1">
        <f t="shared" si="47"/>
        <v>1948</v>
      </c>
      <c r="AF150" s="1">
        <f t="shared" si="38"/>
        <v>892</v>
      </c>
      <c r="AG150" s="1">
        <f t="shared" si="39"/>
        <v>435</v>
      </c>
      <c r="AH150" s="1">
        <f t="shared" si="32"/>
        <v>38</v>
      </c>
      <c r="AI150" s="1">
        <f t="shared" si="40"/>
        <v>18</v>
      </c>
    </row>
    <row r="151" spans="8:35" x14ac:dyDescent="0.25">
      <c r="H151" s="1" t="s">
        <v>159</v>
      </c>
      <c r="I151" s="1">
        <v>3439</v>
      </c>
      <c r="J151" s="1">
        <v>368</v>
      </c>
      <c r="K151" s="1">
        <v>110</v>
      </c>
      <c r="L151" s="1">
        <v>50</v>
      </c>
      <c r="M151" s="1">
        <v>6</v>
      </c>
      <c r="N151" s="1">
        <v>2</v>
      </c>
      <c r="O151" s="1" t="s">
        <v>270</v>
      </c>
      <c r="P151" s="6">
        <f t="shared" si="41"/>
        <v>21944</v>
      </c>
      <c r="Q151" s="7">
        <f>ROUNDUP(Q146*$C$55,0)</f>
        <v>2659</v>
      </c>
      <c r="R151" s="8">
        <f t="shared" si="42"/>
        <v>775</v>
      </c>
      <c r="S151" s="6">
        <f t="shared" si="43"/>
        <v>413</v>
      </c>
      <c r="T151" s="7">
        <f>ROUNDUP(T146*$C$55,0)</f>
        <v>50</v>
      </c>
      <c r="U151" s="8">
        <f t="shared" si="44"/>
        <v>15</v>
      </c>
      <c r="V151" s="1" t="s">
        <v>270</v>
      </c>
      <c r="W151" s="6">
        <f t="shared" si="33"/>
        <v>28926</v>
      </c>
      <c r="X151" s="7">
        <f t="shared" si="45"/>
        <v>1937</v>
      </c>
      <c r="Y151" s="8">
        <f t="shared" si="34"/>
        <v>1111</v>
      </c>
      <c r="Z151" s="6">
        <f t="shared" si="35"/>
        <v>553</v>
      </c>
      <c r="AA151" s="7">
        <f t="shared" si="46"/>
        <v>37</v>
      </c>
      <c r="AB151" s="8">
        <f t="shared" si="36"/>
        <v>22</v>
      </c>
      <c r="AC151" s="1" t="s">
        <v>270</v>
      </c>
      <c r="AD151" s="6">
        <f t="shared" si="37"/>
        <v>24529</v>
      </c>
      <c r="AE151" s="7">
        <f t="shared" si="47"/>
        <v>2143</v>
      </c>
      <c r="AF151" s="8">
        <f t="shared" si="38"/>
        <v>982</v>
      </c>
      <c r="AG151" s="6">
        <f t="shared" si="39"/>
        <v>470</v>
      </c>
      <c r="AH151" s="7">
        <f t="shared" si="32"/>
        <v>41</v>
      </c>
      <c r="AI151" s="8">
        <f t="shared" si="40"/>
        <v>19</v>
      </c>
    </row>
    <row r="152" spans="8:35" x14ac:dyDescent="0.25">
      <c r="H152" s="1" t="s">
        <v>160</v>
      </c>
      <c r="I152" s="1">
        <v>3881</v>
      </c>
      <c r="J152" s="1">
        <v>406</v>
      </c>
      <c r="K152" s="1">
        <v>124</v>
      </c>
      <c r="L152" s="1">
        <v>56</v>
      </c>
      <c r="M152" s="1">
        <v>6</v>
      </c>
      <c r="N152" s="1">
        <v>3</v>
      </c>
      <c r="O152" s="1" t="s">
        <v>271</v>
      </c>
      <c r="P152" s="1">
        <f t="shared" si="41"/>
        <v>22934</v>
      </c>
      <c r="Q152" s="1">
        <f>ROUNDUP((Q156-Q151)*0.6/4+Q151,0)</f>
        <v>2779</v>
      </c>
      <c r="R152" s="1">
        <f t="shared" si="42"/>
        <v>810</v>
      </c>
      <c r="S152" s="1">
        <f t="shared" si="43"/>
        <v>438</v>
      </c>
      <c r="T152" s="1">
        <f>ROUNDUP((T156-T151)*0.6/4+T151,0)</f>
        <v>53</v>
      </c>
      <c r="U152" s="1">
        <f t="shared" si="44"/>
        <v>16</v>
      </c>
      <c r="V152" s="1" t="s">
        <v>271</v>
      </c>
      <c r="W152" s="1">
        <f t="shared" si="33"/>
        <v>30226</v>
      </c>
      <c r="X152" s="1">
        <f t="shared" si="45"/>
        <v>2024</v>
      </c>
      <c r="Y152" s="1">
        <f t="shared" si="34"/>
        <v>1161</v>
      </c>
      <c r="Z152" s="1">
        <f t="shared" si="35"/>
        <v>583</v>
      </c>
      <c r="AA152" s="1">
        <f t="shared" si="46"/>
        <v>39</v>
      </c>
      <c r="AB152" s="1">
        <f t="shared" si="36"/>
        <v>23</v>
      </c>
      <c r="AC152" s="1" t="s">
        <v>271</v>
      </c>
      <c r="AD152" s="1">
        <f t="shared" si="37"/>
        <v>25639</v>
      </c>
      <c r="AE152" s="1">
        <f t="shared" si="47"/>
        <v>2240</v>
      </c>
      <c r="AF152" s="1">
        <f t="shared" si="38"/>
        <v>1026</v>
      </c>
      <c r="AG152" s="1">
        <f t="shared" si="39"/>
        <v>493</v>
      </c>
      <c r="AH152" s="1">
        <f t="shared" si="32"/>
        <v>43</v>
      </c>
      <c r="AI152" s="1">
        <f t="shared" si="40"/>
        <v>20</v>
      </c>
    </row>
    <row r="153" spans="8:35" x14ac:dyDescent="0.25">
      <c r="H153" s="1" t="s">
        <v>55</v>
      </c>
      <c r="I153" s="6">
        <v>5064</v>
      </c>
      <c r="J153" s="7">
        <v>506</v>
      </c>
      <c r="K153" s="8">
        <v>162</v>
      </c>
      <c r="L153" s="6">
        <v>71</v>
      </c>
      <c r="M153" s="7">
        <v>8</v>
      </c>
      <c r="N153" s="8">
        <v>3</v>
      </c>
      <c r="O153" s="1" t="s">
        <v>272</v>
      </c>
      <c r="P153" s="1">
        <f t="shared" si="41"/>
        <v>23924</v>
      </c>
      <c r="Q153" s="1">
        <f>ROUNDUP((Q156-Q151)*0.6/4+Q152,0)</f>
        <v>2899</v>
      </c>
      <c r="R153" s="1">
        <f t="shared" si="42"/>
        <v>845</v>
      </c>
      <c r="S153" s="1">
        <f t="shared" si="43"/>
        <v>463</v>
      </c>
      <c r="T153" s="1">
        <f>ROUNDUP((T156-T151)*0.6/4+T152,0)</f>
        <v>56</v>
      </c>
      <c r="U153" s="1">
        <f t="shared" si="44"/>
        <v>17</v>
      </c>
      <c r="V153" s="1" t="s">
        <v>272</v>
      </c>
      <c r="W153" s="1">
        <f t="shared" si="33"/>
        <v>31525</v>
      </c>
      <c r="X153" s="1">
        <f t="shared" si="45"/>
        <v>2111</v>
      </c>
      <c r="Y153" s="1">
        <f t="shared" si="34"/>
        <v>1211</v>
      </c>
      <c r="Z153" s="1">
        <f t="shared" si="35"/>
        <v>613</v>
      </c>
      <c r="AA153" s="1">
        <f t="shared" si="46"/>
        <v>41</v>
      </c>
      <c r="AB153" s="1">
        <f t="shared" si="36"/>
        <v>24</v>
      </c>
      <c r="AC153" s="1" t="s">
        <v>272</v>
      </c>
      <c r="AD153" s="1">
        <f t="shared" si="37"/>
        <v>26749</v>
      </c>
      <c r="AE153" s="1">
        <f t="shared" si="47"/>
        <v>2337</v>
      </c>
      <c r="AF153" s="1">
        <f t="shared" si="38"/>
        <v>1070</v>
      </c>
      <c r="AG153" s="1">
        <f t="shared" si="39"/>
        <v>527</v>
      </c>
      <c r="AH153" s="1">
        <f t="shared" si="32"/>
        <v>46</v>
      </c>
      <c r="AI153" s="1">
        <f t="shared" si="40"/>
        <v>22</v>
      </c>
    </row>
    <row r="154" spans="8:35" x14ac:dyDescent="0.25">
      <c r="H154" s="1" t="s">
        <v>379</v>
      </c>
      <c r="I154" s="1">
        <v>5664</v>
      </c>
      <c r="J154" s="1">
        <v>548</v>
      </c>
      <c r="K154" s="1">
        <v>181</v>
      </c>
      <c r="L154" s="1">
        <v>83</v>
      </c>
      <c r="M154" s="1">
        <v>8</v>
      </c>
      <c r="N154" s="1">
        <v>3</v>
      </c>
      <c r="O154" s="1" t="s">
        <v>273</v>
      </c>
      <c r="P154" s="1">
        <f t="shared" si="41"/>
        <v>24915</v>
      </c>
      <c r="Q154" s="1">
        <f>ROUNDUP((Q156-Q151)*0.6/4+Q153,0)</f>
        <v>3019</v>
      </c>
      <c r="R154" s="1">
        <f t="shared" si="42"/>
        <v>880</v>
      </c>
      <c r="S154" s="1">
        <f t="shared" si="43"/>
        <v>487</v>
      </c>
      <c r="T154" s="1">
        <f>ROUNDUP((T156-T151)*0.6/4+T153,0)</f>
        <v>59</v>
      </c>
      <c r="U154" s="1">
        <f t="shared" si="44"/>
        <v>18</v>
      </c>
      <c r="V154" s="1" t="s">
        <v>273</v>
      </c>
      <c r="W154" s="1">
        <f t="shared" si="33"/>
        <v>32839</v>
      </c>
      <c r="X154" s="1">
        <f t="shared" si="45"/>
        <v>2199</v>
      </c>
      <c r="Y154" s="1">
        <f t="shared" si="34"/>
        <v>1261</v>
      </c>
      <c r="Z154" s="1">
        <f t="shared" si="35"/>
        <v>643</v>
      </c>
      <c r="AA154" s="1">
        <f t="shared" si="46"/>
        <v>43</v>
      </c>
      <c r="AB154" s="1">
        <f t="shared" si="36"/>
        <v>25</v>
      </c>
      <c r="AC154" s="1" t="s">
        <v>273</v>
      </c>
      <c r="AD154" s="1">
        <f t="shared" si="37"/>
        <v>27848</v>
      </c>
      <c r="AE154" s="1">
        <f t="shared" si="47"/>
        <v>2433</v>
      </c>
      <c r="AF154" s="1">
        <f t="shared" si="38"/>
        <v>1114</v>
      </c>
      <c r="AG154" s="1">
        <f t="shared" si="39"/>
        <v>550</v>
      </c>
      <c r="AH154" s="1">
        <f t="shared" si="32"/>
        <v>48</v>
      </c>
      <c r="AI154" s="1">
        <f t="shared" si="40"/>
        <v>22</v>
      </c>
    </row>
    <row r="155" spans="8:35" x14ac:dyDescent="0.25">
      <c r="H155" s="1" t="s">
        <v>132</v>
      </c>
      <c r="I155" s="1">
        <v>6264</v>
      </c>
      <c r="J155" s="1">
        <v>590</v>
      </c>
      <c r="K155" s="1">
        <v>202</v>
      </c>
      <c r="L155" s="1">
        <v>95</v>
      </c>
      <c r="M155" s="1">
        <v>9</v>
      </c>
      <c r="N155" s="1">
        <v>4</v>
      </c>
      <c r="O155" s="1" t="s">
        <v>274</v>
      </c>
      <c r="P155" s="1">
        <f t="shared" si="41"/>
        <v>25905</v>
      </c>
      <c r="Q155" s="1">
        <f>ROUNDUP((Q156-Q151)*0.6/4+Q154,0)</f>
        <v>3139</v>
      </c>
      <c r="R155" s="1">
        <f t="shared" si="42"/>
        <v>915</v>
      </c>
      <c r="S155" s="1">
        <f t="shared" si="43"/>
        <v>512</v>
      </c>
      <c r="T155" s="1">
        <f>ROUNDUP((T156-T151)*0.6/4+T154,0)</f>
        <v>62</v>
      </c>
      <c r="U155" s="1">
        <f t="shared" si="44"/>
        <v>19</v>
      </c>
      <c r="V155" s="1" t="s">
        <v>274</v>
      </c>
      <c r="W155" s="1">
        <f t="shared" si="33"/>
        <v>34138</v>
      </c>
      <c r="X155" s="1">
        <f t="shared" si="45"/>
        <v>2286</v>
      </c>
      <c r="Y155" s="1">
        <f t="shared" si="34"/>
        <v>1311</v>
      </c>
      <c r="Z155" s="1">
        <f t="shared" si="35"/>
        <v>687</v>
      </c>
      <c r="AA155" s="1">
        <f t="shared" si="46"/>
        <v>46</v>
      </c>
      <c r="AB155" s="1">
        <f t="shared" si="36"/>
        <v>27</v>
      </c>
      <c r="AC155" s="1" t="s">
        <v>274</v>
      </c>
      <c r="AD155" s="1">
        <f t="shared" si="37"/>
        <v>28958</v>
      </c>
      <c r="AE155" s="1">
        <f t="shared" si="47"/>
        <v>2530</v>
      </c>
      <c r="AF155" s="1">
        <f t="shared" si="38"/>
        <v>1159</v>
      </c>
      <c r="AG155" s="1">
        <f t="shared" si="39"/>
        <v>573</v>
      </c>
      <c r="AH155" s="1">
        <f t="shared" si="32"/>
        <v>50</v>
      </c>
      <c r="AI155" s="1">
        <f t="shared" si="40"/>
        <v>23</v>
      </c>
    </row>
    <row r="156" spans="8:35" x14ac:dyDescent="0.25">
      <c r="H156" s="1" t="s">
        <v>133</v>
      </c>
      <c r="I156" s="1">
        <v>6863</v>
      </c>
      <c r="J156" s="1">
        <v>632</v>
      </c>
      <c r="K156" s="1">
        <v>222</v>
      </c>
      <c r="L156" s="1">
        <v>107</v>
      </c>
      <c r="M156" s="1">
        <v>10</v>
      </c>
      <c r="N156" s="1">
        <v>4</v>
      </c>
      <c r="O156" s="1" t="s">
        <v>387</v>
      </c>
      <c r="P156" s="6">
        <f t="shared" si="41"/>
        <v>28529</v>
      </c>
      <c r="Q156" s="7">
        <f>ROUNDUP(Q151*$C$56,0)</f>
        <v>3457</v>
      </c>
      <c r="R156" s="8">
        <f t="shared" si="42"/>
        <v>1007</v>
      </c>
      <c r="S156" s="6">
        <f t="shared" si="43"/>
        <v>537</v>
      </c>
      <c r="T156" s="7">
        <f>ROUNDUP(T151*$C$56,0)</f>
        <v>65</v>
      </c>
      <c r="U156" s="8">
        <f t="shared" si="44"/>
        <v>19</v>
      </c>
      <c r="V156" s="1" t="s">
        <v>387</v>
      </c>
      <c r="W156" s="6">
        <f t="shared" si="33"/>
        <v>37603</v>
      </c>
      <c r="X156" s="7">
        <f t="shared" si="45"/>
        <v>2518</v>
      </c>
      <c r="Y156" s="8">
        <f t="shared" si="34"/>
        <v>1444</v>
      </c>
      <c r="Z156" s="6">
        <f t="shared" si="35"/>
        <v>717</v>
      </c>
      <c r="AA156" s="7">
        <f t="shared" si="46"/>
        <v>48</v>
      </c>
      <c r="AB156" s="8">
        <f t="shared" si="36"/>
        <v>28</v>
      </c>
      <c r="AC156" s="1" t="s">
        <v>387</v>
      </c>
      <c r="AD156" s="6">
        <f t="shared" si="37"/>
        <v>31888</v>
      </c>
      <c r="AE156" s="7">
        <f t="shared" si="47"/>
        <v>2786</v>
      </c>
      <c r="AF156" s="8">
        <f t="shared" si="38"/>
        <v>1276</v>
      </c>
      <c r="AG156" s="6">
        <f t="shared" si="39"/>
        <v>607</v>
      </c>
      <c r="AH156" s="7">
        <f t="shared" si="32"/>
        <v>53</v>
      </c>
      <c r="AI156" s="8">
        <f t="shared" si="40"/>
        <v>25</v>
      </c>
    </row>
    <row r="157" spans="8:35" x14ac:dyDescent="0.25">
      <c r="H157" s="1" t="s">
        <v>134</v>
      </c>
      <c r="I157" s="1">
        <v>7463</v>
      </c>
      <c r="J157" s="1">
        <v>675</v>
      </c>
      <c r="K157" s="1">
        <v>241</v>
      </c>
      <c r="L157" s="1">
        <v>119</v>
      </c>
      <c r="M157" s="1">
        <v>11</v>
      </c>
      <c r="N157" s="1">
        <v>4</v>
      </c>
      <c r="O157" s="1" t="s">
        <v>381</v>
      </c>
      <c r="P157" s="6">
        <f t="shared" si="41"/>
        <v>1882</v>
      </c>
      <c r="Q157" s="7">
        <f>ROUNDUP(Q126/$B$11,0)</f>
        <v>228</v>
      </c>
      <c r="R157" s="8">
        <f t="shared" si="42"/>
        <v>67</v>
      </c>
      <c r="S157" s="6">
        <f t="shared" si="43"/>
        <v>42</v>
      </c>
      <c r="T157" s="7">
        <f>ROUNDUP(T126/$B$11,0)</f>
        <v>5</v>
      </c>
      <c r="U157" s="8">
        <f t="shared" si="44"/>
        <v>2</v>
      </c>
      <c r="V157" s="1" t="s">
        <v>381</v>
      </c>
      <c r="W157" s="6">
        <f t="shared" si="33"/>
        <v>2494</v>
      </c>
      <c r="X157" s="7">
        <f t="shared" si="45"/>
        <v>167</v>
      </c>
      <c r="Y157" s="8">
        <f t="shared" si="34"/>
        <v>96</v>
      </c>
      <c r="Z157" s="6">
        <f t="shared" si="35"/>
        <v>60</v>
      </c>
      <c r="AA157" s="7">
        <f t="shared" si="46"/>
        <v>4</v>
      </c>
      <c r="AB157" s="8">
        <f t="shared" si="36"/>
        <v>3</v>
      </c>
      <c r="AC157" s="1" t="s">
        <v>381</v>
      </c>
      <c r="AD157" s="6">
        <f t="shared" si="37"/>
        <v>2107</v>
      </c>
      <c r="AE157" s="7">
        <f t="shared" si="47"/>
        <v>184</v>
      </c>
      <c r="AF157" s="8">
        <f t="shared" si="38"/>
        <v>85</v>
      </c>
      <c r="AG157" s="6">
        <f t="shared" si="39"/>
        <v>58</v>
      </c>
      <c r="AH157" s="7">
        <f t="shared" si="32"/>
        <v>5</v>
      </c>
      <c r="AI157" s="8">
        <f t="shared" si="40"/>
        <v>3</v>
      </c>
    </row>
    <row r="158" spans="8:35" x14ac:dyDescent="0.25">
      <c r="H158" s="1" t="s">
        <v>56</v>
      </c>
      <c r="I158" s="6">
        <v>9063</v>
      </c>
      <c r="J158" s="7">
        <v>786</v>
      </c>
      <c r="K158" s="8">
        <v>295</v>
      </c>
      <c r="L158" s="6">
        <v>151</v>
      </c>
      <c r="M158" s="7">
        <v>14</v>
      </c>
      <c r="N158" s="8">
        <v>6</v>
      </c>
      <c r="O158" s="1" t="s">
        <v>382</v>
      </c>
      <c r="P158" s="1">
        <f t="shared" si="41"/>
        <v>2171</v>
      </c>
      <c r="Q158" s="1">
        <f>ROUNDUP((Q162-Q157)*0.6/4+Q157,0)</f>
        <v>263</v>
      </c>
      <c r="R158" s="1">
        <f t="shared" si="42"/>
        <v>77</v>
      </c>
      <c r="S158" s="1">
        <f t="shared" si="43"/>
        <v>50</v>
      </c>
      <c r="T158" s="1">
        <f>ROUNDUP((T162-T157)*0.6/4+T157,0)</f>
        <v>6</v>
      </c>
      <c r="U158" s="1">
        <f t="shared" si="44"/>
        <v>2</v>
      </c>
      <c r="V158" s="1" t="s">
        <v>382</v>
      </c>
      <c r="W158" s="1">
        <f t="shared" si="33"/>
        <v>2868</v>
      </c>
      <c r="X158" s="1">
        <f t="shared" si="45"/>
        <v>192</v>
      </c>
      <c r="Y158" s="1">
        <f t="shared" si="34"/>
        <v>111</v>
      </c>
      <c r="Z158" s="1">
        <f t="shared" si="35"/>
        <v>75</v>
      </c>
      <c r="AA158" s="1">
        <f t="shared" si="46"/>
        <v>5</v>
      </c>
      <c r="AB158" s="1">
        <f t="shared" si="36"/>
        <v>3</v>
      </c>
      <c r="AC158" s="1" t="s">
        <v>382</v>
      </c>
      <c r="AD158" s="1">
        <f t="shared" si="37"/>
        <v>2427</v>
      </c>
      <c r="AE158" s="1">
        <f t="shared" si="47"/>
        <v>212</v>
      </c>
      <c r="AF158" s="1">
        <f t="shared" si="38"/>
        <v>98</v>
      </c>
      <c r="AG158" s="1">
        <f t="shared" si="39"/>
        <v>58</v>
      </c>
      <c r="AH158" s="1">
        <f t="shared" si="32"/>
        <v>5</v>
      </c>
      <c r="AI158" s="1">
        <f t="shared" si="40"/>
        <v>3</v>
      </c>
    </row>
    <row r="159" spans="8:35" x14ac:dyDescent="0.25">
      <c r="H159" s="1" t="s">
        <v>380</v>
      </c>
      <c r="I159" s="1">
        <v>9992</v>
      </c>
      <c r="J159" s="1">
        <v>865</v>
      </c>
      <c r="K159" s="1">
        <v>337</v>
      </c>
      <c r="L159" s="1">
        <v>173</v>
      </c>
      <c r="M159" s="1">
        <v>15</v>
      </c>
      <c r="N159" s="1">
        <v>6</v>
      </c>
      <c r="O159" s="1" t="s">
        <v>140</v>
      </c>
      <c r="P159" s="1">
        <f t="shared" si="41"/>
        <v>2460</v>
      </c>
      <c r="Q159" s="1">
        <f>ROUNDUP((Q162-Q157)*0.6/4+Q158,0)</f>
        <v>298</v>
      </c>
      <c r="R159" s="1">
        <f t="shared" si="42"/>
        <v>87</v>
      </c>
      <c r="S159" s="1">
        <f t="shared" si="43"/>
        <v>58</v>
      </c>
      <c r="T159" s="1">
        <f>ROUNDUP((T162-T157)*0.6/4+T158,0)</f>
        <v>7</v>
      </c>
      <c r="U159" s="1">
        <f t="shared" si="44"/>
        <v>3</v>
      </c>
      <c r="V159" s="1" t="s">
        <v>140</v>
      </c>
      <c r="W159" s="1">
        <f t="shared" si="33"/>
        <v>3241</v>
      </c>
      <c r="X159" s="1">
        <f t="shared" si="45"/>
        <v>217</v>
      </c>
      <c r="Y159" s="1">
        <f t="shared" si="34"/>
        <v>125</v>
      </c>
      <c r="Z159" s="1">
        <f t="shared" si="35"/>
        <v>90</v>
      </c>
      <c r="AA159" s="1">
        <f t="shared" si="46"/>
        <v>6</v>
      </c>
      <c r="AB159" s="1">
        <f t="shared" si="36"/>
        <v>4</v>
      </c>
      <c r="AC159" s="1" t="s">
        <v>140</v>
      </c>
      <c r="AD159" s="1">
        <f t="shared" si="37"/>
        <v>2759</v>
      </c>
      <c r="AE159" s="1">
        <f t="shared" si="47"/>
        <v>241</v>
      </c>
      <c r="AF159" s="1">
        <f t="shared" si="38"/>
        <v>111</v>
      </c>
      <c r="AG159" s="1">
        <f t="shared" si="39"/>
        <v>69</v>
      </c>
      <c r="AH159" s="1">
        <f t="shared" si="32"/>
        <v>6</v>
      </c>
      <c r="AI159" s="1">
        <f t="shared" si="40"/>
        <v>3</v>
      </c>
    </row>
    <row r="160" spans="8:35" x14ac:dyDescent="0.25">
      <c r="H160" s="1" t="s">
        <v>136</v>
      </c>
      <c r="I160" s="1">
        <v>10922</v>
      </c>
      <c r="J160" s="1">
        <v>943</v>
      </c>
      <c r="K160" s="1">
        <v>378</v>
      </c>
      <c r="L160" s="1">
        <v>194</v>
      </c>
      <c r="M160" s="1">
        <v>16</v>
      </c>
      <c r="N160" s="1">
        <v>8</v>
      </c>
      <c r="O160" s="1" t="s">
        <v>161</v>
      </c>
      <c r="P160" s="1">
        <f t="shared" si="41"/>
        <v>2749</v>
      </c>
      <c r="Q160" s="1">
        <f>ROUNDUP((Q162-Q157)*0.6/4+Q159,0)</f>
        <v>333</v>
      </c>
      <c r="R160" s="1">
        <f t="shared" si="42"/>
        <v>97</v>
      </c>
      <c r="S160" s="1">
        <f t="shared" si="43"/>
        <v>67</v>
      </c>
      <c r="T160" s="1">
        <f>ROUNDUP((T162-T157)*0.6/4+T159,0)</f>
        <v>8</v>
      </c>
      <c r="U160" s="1">
        <f t="shared" si="44"/>
        <v>3</v>
      </c>
      <c r="V160" s="1" t="s">
        <v>161</v>
      </c>
      <c r="W160" s="1">
        <f t="shared" si="33"/>
        <v>3629</v>
      </c>
      <c r="X160" s="1">
        <f t="shared" si="45"/>
        <v>243</v>
      </c>
      <c r="Y160" s="1">
        <f t="shared" si="34"/>
        <v>140</v>
      </c>
      <c r="Z160" s="1">
        <f t="shared" si="35"/>
        <v>90</v>
      </c>
      <c r="AA160" s="1">
        <f t="shared" si="46"/>
        <v>6</v>
      </c>
      <c r="AB160" s="1">
        <f t="shared" si="36"/>
        <v>4</v>
      </c>
      <c r="AC160" s="1" t="s">
        <v>161</v>
      </c>
      <c r="AD160" s="1">
        <f t="shared" si="37"/>
        <v>3079</v>
      </c>
      <c r="AE160" s="1">
        <f t="shared" si="47"/>
        <v>269</v>
      </c>
      <c r="AF160" s="1">
        <f t="shared" si="38"/>
        <v>124</v>
      </c>
      <c r="AG160" s="1">
        <f t="shared" si="39"/>
        <v>81</v>
      </c>
      <c r="AH160" s="1">
        <f t="shared" si="32"/>
        <v>7</v>
      </c>
      <c r="AI160" s="1">
        <f t="shared" si="40"/>
        <v>4</v>
      </c>
    </row>
    <row r="161" spans="8:35" x14ac:dyDescent="0.25">
      <c r="H161" s="1" t="s">
        <v>137</v>
      </c>
      <c r="I161" s="1">
        <v>11851</v>
      </c>
      <c r="J161" s="1">
        <v>1021</v>
      </c>
      <c r="K161" s="1">
        <v>420</v>
      </c>
      <c r="L161" s="1">
        <v>215</v>
      </c>
      <c r="M161" s="1">
        <v>18</v>
      </c>
      <c r="N161" s="1">
        <v>8</v>
      </c>
      <c r="O161" s="1" t="s">
        <v>162</v>
      </c>
      <c r="P161" s="1">
        <f t="shared" si="41"/>
        <v>3037</v>
      </c>
      <c r="Q161" s="1">
        <f>ROUNDUP((Q162-Q157)*0.6/4+Q160,0)</f>
        <v>368</v>
      </c>
      <c r="R161" s="1">
        <f t="shared" si="42"/>
        <v>108</v>
      </c>
      <c r="S161" s="1">
        <f t="shared" si="43"/>
        <v>75</v>
      </c>
      <c r="T161" s="1">
        <f>ROUNDUP((T162-T157)*0.6/4+T160,0)</f>
        <v>9</v>
      </c>
      <c r="U161" s="1">
        <f t="shared" si="44"/>
        <v>3</v>
      </c>
      <c r="V161" s="1" t="s">
        <v>162</v>
      </c>
      <c r="W161" s="1">
        <f t="shared" si="33"/>
        <v>4003</v>
      </c>
      <c r="X161" s="1">
        <f t="shared" si="45"/>
        <v>268</v>
      </c>
      <c r="Y161" s="1">
        <f t="shared" si="34"/>
        <v>154</v>
      </c>
      <c r="Z161" s="1">
        <f t="shared" si="35"/>
        <v>105</v>
      </c>
      <c r="AA161" s="1">
        <f t="shared" si="46"/>
        <v>7</v>
      </c>
      <c r="AB161" s="1">
        <f t="shared" si="36"/>
        <v>5</v>
      </c>
      <c r="AC161" s="1" t="s">
        <v>162</v>
      </c>
      <c r="AD161" s="1">
        <f t="shared" si="37"/>
        <v>3400</v>
      </c>
      <c r="AE161" s="1">
        <f t="shared" si="47"/>
        <v>297</v>
      </c>
      <c r="AF161" s="1">
        <f t="shared" si="38"/>
        <v>136</v>
      </c>
      <c r="AG161" s="1">
        <f t="shared" si="39"/>
        <v>92</v>
      </c>
      <c r="AH161" s="1">
        <f t="shared" si="32"/>
        <v>8</v>
      </c>
      <c r="AI161" s="1">
        <f t="shared" si="40"/>
        <v>4</v>
      </c>
    </row>
    <row r="162" spans="8:35" x14ac:dyDescent="0.25">
      <c r="H162" s="1" t="s">
        <v>138</v>
      </c>
      <c r="I162" s="1">
        <v>12781</v>
      </c>
      <c r="J162" s="1">
        <v>1099</v>
      </c>
      <c r="K162" s="1">
        <v>461</v>
      </c>
      <c r="L162" s="1">
        <v>237</v>
      </c>
      <c r="M162" s="1">
        <v>21</v>
      </c>
      <c r="N162" s="1">
        <v>9</v>
      </c>
      <c r="O162" s="1" t="s">
        <v>59</v>
      </c>
      <c r="P162" s="6">
        <f t="shared" si="41"/>
        <v>3764</v>
      </c>
      <c r="Q162" s="7">
        <f>ROUNDUP(Q157*$C$58,0)</f>
        <v>456</v>
      </c>
      <c r="R162" s="8">
        <f t="shared" si="42"/>
        <v>133</v>
      </c>
      <c r="S162" s="6">
        <f t="shared" si="43"/>
        <v>83</v>
      </c>
      <c r="T162" s="7">
        <f>ROUNDUP(T157*$C$58,0)</f>
        <v>10</v>
      </c>
      <c r="U162" s="8">
        <f t="shared" si="44"/>
        <v>3</v>
      </c>
      <c r="V162" s="1" t="s">
        <v>59</v>
      </c>
      <c r="W162" s="6">
        <f t="shared" si="33"/>
        <v>4973</v>
      </c>
      <c r="X162" s="7">
        <f t="shared" si="45"/>
        <v>333</v>
      </c>
      <c r="Y162" s="8">
        <f t="shared" si="34"/>
        <v>191</v>
      </c>
      <c r="Z162" s="6">
        <f t="shared" si="35"/>
        <v>120</v>
      </c>
      <c r="AA162" s="7">
        <f t="shared" si="46"/>
        <v>8</v>
      </c>
      <c r="AB162" s="8">
        <f t="shared" si="36"/>
        <v>5</v>
      </c>
      <c r="AC162" s="1" t="s">
        <v>59</v>
      </c>
      <c r="AD162" s="6">
        <f t="shared" si="37"/>
        <v>4213</v>
      </c>
      <c r="AE162" s="7">
        <f t="shared" si="47"/>
        <v>368</v>
      </c>
      <c r="AF162" s="8">
        <f t="shared" si="38"/>
        <v>169</v>
      </c>
      <c r="AG162" s="6">
        <f t="shared" si="39"/>
        <v>104</v>
      </c>
      <c r="AH162" s="7">
        <f t="shared" si="32"/>
        <v>9</v>
      </c>
      <c r="AI162" s="8">
        <f t="shared" si="40"/>
        <v>5</v>
      </c>
    </row>
    <row r="163" spans="8:35" x14ac:dyDescent="0.25">
      <c r="H163" s="1" t="s">
        <v>57</v>
      </c>
      <c r="I163" s="6">
        <v>15260</v>
      </c>
      <c r="J163" s="7">
        <v>1307</v>
      </c>
      <c r="K163" s="8">
        <v>572</v>
      </c>
      <c r="L163" s="6">
        <v>295</v>
      </c>
      <c r="M163" s="7">
        <v>24</v>
      </c>
      <c r="N163" s="8">
        <v>11</v>
      </c>
      <c r="O163" s="1" t="s">
        <v>383</v>
      </c>
      <c r="P163" s="1">
        <f t="shared" si="41"/>
        <v>4217</v>
      </c>
      <c r="Q163" s="1">
        <f>ROUNDUP((Q167-Q162)*0.6/4+Q162,0)</f>
        <v>511</v>
      </c>
      <c r="R163" s="1">
        <f t="shared" si="42"/>
        <v>149</v>
      </c>
      <c r="S163" s="1">
        <f t="shared" si="43"/>
        <v>100</v>
      </c>
      <c r="T163" s="1">
        <f>ROUNDUP((T167-T162)*0.6/4+T162,0)</f>
        <v>12</v>
      </c>
      <c r="U163" s="1">
        <f t="shared" si="44"/>
        <v>4</v>
      </c>
      <c r="V163" s="1" t="s">
        <v>383</v>
      </c>
      <c r="W163" s="1">
        <f t="shared" si="33"/>
        <v>5571</v>
      </c>
      <c r="X163" s="1">
        <f t="shared" si="45"/>
        <v>373</v>
      </c>
      <c r="Y163" s="1">
        <f t="shared" si="34"/>
        <v>214</v>
      </c>
      <c r="Z163" s="1">
        <f t="shared" si="35"/>
        <v>135</v>
      </c>
      <c r="AA163" s="1">
        <f t="shared" si="46"/>
        <v>9</v>
      </c>
      <c r="AB163" s="1">
        <f t="shared" si="36"/>
        <v>6</v>
      </c>
      <c r="AC163" s="1" t="s">
        <v>383</v>
      </c>
      <c r="AD163" s="1">
        <f t="shared" si="37"/>
        <v>4716</v>
      </c>
      <c r="AE163" s="1">
        <f t="shared" si="47"/>
        <v>412</v>
      </c>
      <c r="AF163" s="1">
        <f t="shared" si="38"/>
        <v>189</v>
      </c>
      <c r="AG163" s="1">
        <f t="shared" si="39"/>
        <v>115</v>
      </c>
      <c r="AH163" s="1">
        <f t="shared" ref="AH163:AH187" si="48">ROUNDUP(T163/$B$2*$B$4,0)</f>
        <v>10</v>
      </c>
      <c r="AI163" s="1">
        <f t="shared" si="40"/>
        <v>5</v>
      </c>
    </row>
    <row r="164" spans="8:35" x14ac:dyDescent="0.25">
      <c r="H164" s="1" t="s">
        <v>261</v>
      </c>
      <c r="I164" s="1">
        <v>2553</v>
      </c>
      <c r="J164" s="1">
        <v>292</v>
      </c>
      <c r="K164" s="1">
        <v>83</v>
      </c>
      <c r="L164" s="1">
        <v>38</v>
      </c>
      <c r="M164" s="1">
        <v>5</v>
      </c>
      <c r="N164" s="1">
        <v>2</v>
      </c>
      <c r="O164" s="1" t="s">
        <v>142</v>
      </c>
      <c r="P164" s="1">
        <f t="shared" si="41"/>
        <v>4671</v>
      </c>
      <c r="Q164" s="1">
        <f>ROUNDUP((Q167-Q162)*0.6/4+Q163,0)</f>
        <v>566</v>
      </c>
      <c r="R164" s="1">
        <f t="shared" si="42"/>
        <v>165</v>
      </c>
      <c r="S164" s="1">
        <f t="shared" si="43"/>
        <v>116</v>
      </c>
      <c r="T164" s="1">
        <f>ROUNDUP((T167-T162)*0.6/4+T163,0)</f>
        <v>14</v>
      </c>
      <c r="U164" s="1">
        <f t="shared" si="44"/>
        <v>5</v>
      </c>
      <c r="V164" s="1" t="s">
        <v>142</v>
      </c>
      <c r="W164" s="1">
        <f t="shared" si="33"/>
        <v>6168</v>
      </c>
      <c r="X164" s="1">
        <f t="shared" si="45"/>
        <v>413</v>
      </c>
      <c r="Y164" s="1">
        <f t="shared" si="34"/>
        <v>237</v>
      </c>
      <c r="Z164" s="1">
        <f t="shared" si="35"/>
        <v>165</v>
      </c>
      <c r="AA164" s="1">
        <f t="shared" si="46"/>
        <v>11</v>
      </c>
      <c r="AB164" s="1">
        <f t="shared" si="36"/>
        <v>7</v>
      </c>
      <c r="AC164" s="1" t="s">
        <v>142</v>
      </c>
      <c r="AD164" s="1">
        <f t="shared" si="37"/>
        <v>5231</v>
      </c>
      <c r="AE164" s="1">
        <f t="shared" si="47"/>
        <v>457</v>
      </c>
      <c r="AF164" s="1">
        <f t="shared" si="38"/>
        <v>210</v>
      </c>
      <c r="AG164" s="1">
        <f t="shared" si="39"/>
        <v>138</v>
      </c>
      <c r="AH164" s="1">
        <f t="shared" si="48"/>
        <v>12</v>
      </c>
      <c r="AI164" s="1">
        <f t="shared" si="40"/>
        <v>6</v>
      </c>
    </row>
    <row r="165" spans="8:35" x14ac:dyDescent="0.25">
      <c r="H165" s="1" t="s">
        <v>262</v>
      </c>
      <c r="I165" s="1">
        <v>2996</v>
      </c>
      <c r="J165" s="1">
        <v>330</v>
      </c>
      <c r="K165" s="1">
        <v>97</v>
      </c>
      <c r="L165" s="1">
        <v>43</v>
      </c>
      <c r="M165" s="1">
        <v>5</v>
      </c>
      <c r="N165" s="1">
        <v>2</v>
      </c>
      <c r="O165" s="1" t="s">
        <v>143</v>
      </c>
      <c r="P165" s="1">
        <f t="shared" si="41"/>
        <v>5125</v>
      </c>
      <c r="Q165" s="1">
        <f>ROUNDUP((Q167-Q162)*0.6/4+Q164,0)</f>
        <v>621</v>
      </c>
      <c r="R165" s="1">
        <f t="shared" si="42"/>
        <v>181</v>
      </c>
      <c r="S165" s="1">
        <f t="shared" si="43"/>
        <v>133</v>
      </c>
      <c r="T165" s="1">
        <f>ROUNDUP((T167-T162)*0.6/4+T164,0)</f>
        <v>16</v>
      </c>
      <c r="U165" s="1">
        <f t="shared" si="44"/>
        <v>5</v>
      </c>
      <c r="V165" s="1" t="s">
        <v>143</v>
      </c>
      <c r="W165" s="1">
        <f t="shared" si="33"/>
        <v>6765</v>
      </c>
      <c r="X165" s="1">
        <f t="shared" si="45"/>
        <v>453</v>
      </c>
      <c r="Y165" s="1">
        <f t="shared" si="34"/>
        <v>260</v>
      </c>
      <c r="Z165" s="1">
        <f t="shared" si="35"/>
        <v>180</v>
      </c>
      <c r="AA165" s="1">
        <f t="shared" si="46"/>
        <v>12</v>
      </c>
      <c r="AB165" s="1">
        <f t="shared" si="36"/>
        <v>7</v>
      </c>
      <c r="AC165" s="1" t="s">
        <v>143</v>
      </c>
      <c r="AD165" s="1">
        <f t="shared" si="37"/>
        <v>5735</v>
      </c>
      <c r="AE165" s="1">
        <f t="shared" si="47"/>
        <v>501</v>
      </c>
      <c r="AF165" s="1">
        <f t="shared" si="38"/>
        <v>230</v>
      </c>
      <c r="AG165" s="1">
        <f t="shared" si="39"/>
        <v>149</v>
      </c>
      <c r="AH165" s="1">
        <f t="shared" si="48"/>
        <v>13</v>
      </c>
      <c r="AI165" s="1">
        <f t="shared" si="40"/>
        <v>6</v>
      </c>
    </row>
    <row r="166" spans="8:35" x14ac:dyDescent="0.25">
      <c r="H166" s="1" t="s">
        <v>263</v>
      </c>
      <c r="I166" s="1">
        <v>3439</v>
      </c>
      <c r="J166" s="1">
        <v>368</v>
      </c>
      <c r="K166" s="1">
        <v>110</v>
      </c>
      <c r="L166" s="1">
        <v>50</v>
      </c>
      <c r="M166" s="1">
        <v>6</v>
      </c>
      <c r="N166" s="1">
        <v>2</v>
      </c>
      <c r="O166" s="1" t="s">
        <v>144</v>
      </c>
      <c r="P166" s="1">
        <f t="shared" si="41"/>
        <v>5579</v>
      </c>
      <c r="Q166" s="1">
        <f>ROUNDUP((Q167-Q162)*0.6/4+Q165,0)</f>
        <v>676</v>
      </c>
      <c r="R166" s="1">
        <f t="shared" si="42"/>
        <v>197</v>
      </c>
      <c r="S166" s="1">
        <f t="shared" si="43"/>
        <v>149</v>
      </c>
      <c r="T166" s="1">
        <f>ROUNDUP((T167-T162)*0.6/4+T165,0)</f>
        <v>18</v>
      </c>
      <c r="U166" s="1">
        <f t="shared" si="44"/>
        <v>6</v>
      </c>
      <c r="V166" s="1" t="s">
        <v>144</v>
      </c>
      <c r="W166" s="1">
        <f t="shared" si="33"/>
        <v>7363</v>
      </c>
      <c r="X166" s="1">
        <f t="shared" si="45"/>
        <v>493</v>
      </c>
      <c r="Y166" s="1">
        <f t="shared" si="34"/>
        <v>283</v>
      </c>
      <c r="Z166" s="1">
        <f t="shared" si="35"/>
        <v>210</v>
      </c>
      <c r="AA166" s="1">
        <f t="shared" si="46"/>
        <v>14</v>
      </c>
      <c r="AB166" s="1">
        <f t="shared" si="36"/>
        <v>9</v>
      </c>
      <c r="AC166" s="1" t="s">
        <v>144</v>
      </c>
      <c r="AD166" s="1">
        <f t="shared" si="37"/>
        <v>6238</v>
      </c>
      <c r="AE166" s="1">
        <f t="shared" si="47"/>
        <v>545</v>
      </c>
      <c r="AF166" s="1">
        <f t="shared" si="38"/>
        <v>250</v>
      </c>
      <c r="AG166" s="1">
        <f t="shared" si="39"/>
        <v>172</v>
      </c>
      <c r="AH166" s="1">
        <f t="shared" si="48"/>
        <v>15</v>
      </c>
      <c r="AI166" s="1">
        <f t="shared" si="40"/>
        <v>7</v>
      </c>
    </row>
    <row r="167" spans="8:35" x14ac:dyDescent="0.25">
      <c r="H167" s="1" t="s">
        <v>264</v>
      </c>
      <c r="I167" s="1">
        <v>3881</v>
      </c>
      <c r="J167" s="1">
        <v>406</v>
      </c>
      <c r="K167" s="1">
        <v>124</v>
      </c>
      <c r="L167" s="1">
        <v>56</v>
      </c>
      <c r="M167" s="1">
        <v>6</v>
      </c>
      <c r="N167" s="1">
        <v>3</v>
      </c>
      <c r="O167" s="1" t="s">
        <v>60</v>
      </c>
      <c r="P167" s="6">
        <f t="shared" si="41"/>
        <v>6776</v>
      </c>
      <c r="Q167" s="7">
        <f>ROUNDUP(Q162*$C$59,0)</f>
        <v>821</v>
      </c>
      <c r="R167" s="8">
        <f t="shared" si="42"/>
        <v>240</v>
      </c>
      <c r="S167" s="6">
        <f t="shared" si="43"/>
        <v>149</v>
      </c>
      <c r="T167" s="7">
        <f>ROUNDUP(T162*$C$59,0)</f>
        <v>18</v>
      </c>
      <c r="U167" s="8">
        <f t="shared" si="44"/>
        <v>6</v>
      </c>
      <c r="V167" s="1" t="s">
        <v>60</v>
      </c>
      <c r="W167" s="6">
        <f t="shared" si="33"/>
        <v>8931</v>
      </c>
      <c r="X167" s="7">
        <f t="shared" si="45"/>
        <v>598</v>
      </c>
      <c r="Y167" s="8">
        <f t="shared" si="34"/>
        <v>343</v>
      </c>
      <c r="Z167" s="6">
        <f t="shared" si="35"/>
        <v>210</v>
      </c>
      <c r="AA167" s="7">
        <f t="shared" si="46"/>
        <v>14</v>
      </c>
      <c r="AB167" s="8">
        <f t="shared" si="36"/>
        <v>9</v>
      </c>
      <c r="AC167" s="1" t="s">
        <v>60</v>
      </c>
      <c r="AD167" s="6">
        <f t="shared" si="37"/>
        <v>7578</v>
      </c>
      <c r="AE167" s="7">
        <f t="shared" si="47"/>
        <v>662</v>
      </c>
      <c r="AF167" s="8">
        <f t="shared" si="38"/>
        <v>304</v>
      </c>
      <c r="AG167" s="6">
        <f t="shared" si="39"/>
        <v>172</v>
      </c>
      <c r="AH167" s="7">
        <f t="shared" si="48"/>
        <v>15</v>
      </c>
      <c r="AI167" s="8">
        <f t="shared" si="40"/>
        <v>7</v>
      </c>
    </row>
    <row r="168" spans="8:35" x14ac:dyDescent="0.25">
      <c r="H168" s="1" t="s">
        <v>265</v>
      </c>
      <c r="I168" s="6">
        <v>5064</v>
      </c>
      <c r="J168" s="7">
        <v>506</v>
      </c>
      <c r="K168" s="8">
        <v>162</v>
      </c>
      <c r="L168" s="6">
        <v>71</v>
      </c>
      <c r="M168" s="7">
        <v>8</v>
      </c>
      <c r="N168" s="8">
        <v>3</v>
      </c>
      <c r="O168" s="1" t="s">
        <v>384</v>
      </c>
      <c r="P168" s="1">
        <f t="shared" si="41"/>
        <v>7386</v>
      </c>
      <c r="Q168" s="1">
        <f>ROUNDUP((Q172-Q167)*0.6/4+Q167,0)</f>
        <v>895</v>
      </c>
      <c r="R168" s="1">
        <f t="shared" si="42"/>
        <v>261</v>
      </c>
      <c r="S168" s="1">
        <f t="shared" si="43"/>
        <v>166</v>
      </c>
      <c r="T168" s="1">
        <f>ROUNDUP((T172-T167)*0.6/4+T167,0)</f>
        <v>20</v>
      </c>
      <c r="U168" s="1">
        <f t="shared" si="44"/>
        <v>6</v>
      </c>
      <c r="V168" s="1" t="s">
        <v>384</v>
      </c>
      <c r="W168" s="1">
        <f t="shared" si="33"/>
        <v>9737</v>
      </c>
      <c r="X168" s="1">
        <f t="shared" si="45"/>
        <v>652</v>
      </c>
      <c r="Y168" s="1">
        <f t="shared" si="34"/>
        <v>374</v>
      </c>
      <c r="Z168" s="1">
        <f t="shared" si="35"/>
        <v>224</v>
      </c>
      <c r="AA168" s="1">
        <f t="shared" si="46"/>
        <v>15</v>
      </c>
      <c r="AB168" s="1">
        <f t="shared" si="36"/>
        <v>9</v>
      </c>
      <c r="AC168" s="1" t="s">
        <v>384</v>
      </c>
      <c r="AD168" s="1">
        <f t="shared" si="37"/>
        <v>8264</v>
      </c>
      <c r="AE168" s="1">
        <f t="shared" si="47"/>
        <v>722</v>
      </c>
      <c r="AF168" s="1">
        <f t="shared" si="38"/>
        <v>331</v>
      </c>
      <c r="AG168" s="1">
        <f t="shared" si="39"/>
        <v>195</v>
      </c>
      <c r="AH168" s="1">
        <f t="shared" si="48"/>
        <v>17</v>
      </c>
      <c r="AI168" s="1">
        <f t="shared" si="40"/>
        <v>8</v>
      </c>
    </row>
    <row r="169" spans="8:35" x14ac:dyDescent="0.25">
      <c r="H169" s="1" t="s">
        <v>266</v>
      </c>
      <c r="I169" s="1">
        <v>5664</v>
      </c>
      <c r="J169" s="1">
        <v>548</v>
      </c>
      <c r="K169" s="1">
        <v>181</v>
      </c>
      <c r="L169" s="1">
        <v>83</v>
      </c>
      <c r="M169" s="1">
        <v>8</v>
      </c>
      <c r="N169" s="1">
        <v>3</v>
      </c>
      <c r="O169" s="1" t="s">
        <v>146</v>
      </c>
      <c r="P169" s="1">
        <f t="shared" si="41"/>
        <v>7997</v>
      </c>
      <c r="Q169" s="1">
        <f>ROUNDUP((Q172-Q167)*0.6/4+Q168,0)</f>
        <v>969</v>
      </c>
      <c r="R169" s="1">
        <f t="shared" si="42"/>
        <v>283</v>
      </c>
      <c r="S169" s="1">
        <f t="shared" si="43"/>
        <v>182</v>
      </c>
      <c r="T169" s="1">
        <f>ROUNDUP((T172-T167)*0.6/4+T168,0)</f>
        <v>22</v>
      </c>
      <c r="U169" s="1">
        <f t="shared" si="44"/>
        <v>7</v>
      </c>
      <c r="V169" s="1" t="s">
        <v>146</v>
      </c>
      <c r="W169" s="1">
        <f t="shared" si="33"/>
        <v>10543</v>
      </c>
      <c r="X169" s="1">
        <f t="shared" si="45"/>
        <v>706</v>
      </c>
      <c r="Y169" s="1">
        <f t="shared" si="34"/>
        <v>405</v>
      </c>
      <c r="Z169" s="1">
        <f t="shared" si="35"/>
        <v>254</v>
      </c>
      <c r="AA169" s="1">
        <f t="shared" si="46"/>
        <v>17</v>
      </c>
      <c r="AB169" s="1">
        <f t="shared" si="36"/>
        <v>10</v>
      </c>
      <c r="AC169" s="1" t="s">
        <v>146</v>
      </c>
      <c r="AD169" s="1">
        <f t="shared" si="37"/>
        <v>8940</v>
      </c>
      <c r="AE169" s="1">
        <f t="shared" si="47"/>
        <v>781</v>
      </c>
      <c r="AF169" s="1">
        <f t="shared" si="38"/>
        <v>358</v>
      </c>
      <c r="AG169" s="1">
        <f t="shared" si="39"/>
        <v>207</v>
      </c>
      <c r="AH169" s="1">
        <f t="shared" si="48"/>
        <v>18</v>
      </c>
      <c r="AI169" s="1">
        <f t="shared" si="40"/>
        <v>9</v>
      </c>
    </row>
    <row r="170" spans="8:35" x14ac:dyDescent="0.25">
      <c r="H170" s="1" t="s">
        <v>267</v>
      </c>
      <c r="I170" s="1">
        <v>6264</v>
      </c>
      <c r="J170" s="1">
        <v>590</v>
      </c>
      <c r="K170" s="1">
        <v>202</v>
      </c>
      <c r="L170" s="1">
        <v>95</v>
      </c>
      <c r="M170" s="1">
        <v>9</v>
      </c>
      <c r="N170" s="1">
        <v>4</v>
      </c>
      <c r="O170" s="1" t="s">
        <v>147</v>
      </c>
      <c r="P170" s="1">
        <f t="shared" si="41"/>
        <v>8608</v>
      </c>
      <c r="Q170" s="1">
        <f>ROUNDUP((Q172-Q167)*0.6/4+Q169,0)</f>
        <v>1043</v>
      </c>
      <c r="R170" s="1">
        <f t="shared" si="42"/>
        <v>304</v>
      </c>
      <c r="S170" s="1">
        <f t="shared" si="43"/>
        <v>199</v>
      </c>
      <c r="T170" s="1">
        <f>ROUNDUP((T172-T167)*0.6/4+T169,0)</f>
        <v>24</v>
      </c>
      <c r="U170" s="1">
        <f t="shared" si="44"/>
        <v>7</v>
      </c>
      <c r="V170" s="1" t="s">
        <v>147</v>
      </c>
      <c r="W170" s="1">
        <f t="shared" si="33"/>
        <v>11350</v>
      </c>
      <c r="X170" s="1">
        <f t="shared" si="45"/>
        <v>760</v>
      </c>
      <c r="Y170" s="1">
        <f t="shared" si="34"/>
        <v>436</v>
      </c>
      <c r="Z170" s="1">
        <f t="shared" si="35"/>
        <v>269</v>
      </c>
      <c r="AA170" s="1">
        <f t="shared" si="46"/>
        <v>18</v>
      </c>
      <c r="AB170" s="1">
        <f t="shared" si="36"/>
        <v>11</v>
      </c>
      <c r="AC170" s="1" t="s">
        <v>147</v>
      </c>
      <c r="AD170" s="1">
        <f t="shared" si="37"/>
        <v>9626</v>
      </c>
      <c r="AE170" s="1">
        <f t="shared" si="47"/>
        <v>841</v>
      </c>
      <c r="AF170" s="1">
        <f t="shared" si="38"/>
        <v>386</v>
      </c>
      <c r="AG170" s="1">
        <f t="shared" si="39"/>
        <v>229</v>
      </c>
      <c r="AH170" s="1">
        <f t="shared" si="48"/>
        <v>20</v>
      </c>
      <c r="AI170" s="1">
        <f t="shared" si="40"/>
        <v>10</v>
      </c>
    </row>
    <row r="171" spans="8:35" x14ac:dyDescent="0.25">
      <c r="H171" s="1" t="s">
        <v>268</v>
      </c>
      <c r="I171" s="1">
        <v>6863</v>
      </c>
      <c r="J171" s="1">
        <v>632</v>
      </c>
      <c r="K171" s="1">
        <v>222</v>
      </c>
      <c r="L171" s="1">
        <v>107</v>
      </c>
      <c r="M171" s="1">
        <v>10</v>
      </c>
      <c r="N171" s="1">
        <v>4</v>
      </c>
      <c r="O171" s="1" t="s">
        <v>148</v>
      </c>
      <c r="P171" s="1">
        <f t="shared" si="41"/>
        <v>9218</v>
      </c>
      <c r="Q171" s="1">
        <f>ROUNDUP((Q172-Q167)*0.6/4+Q170,0)</f>
        <v>1117</v>
      </c>
      <c r="R171" s="1">
        <f t="shared" si="42"/>
        <v>326</v>
      </c>
      <c r="S171" s="1">
        <f t="shared" si="43"/>
        <v>215</v>
      </c>
      <c r="T171" s="1">
        <f>ROUNDUP((T172-T167)*0.6/4+T170,0)</f>
        <v>26</v>
      </c>
      <c r="U171" s="1">
        <f t="shared" si="44"/>
        <v>8</v>
      </c>
      <c r="V171" s="1" t="s">
        <v>148</v>
      </c>
      <c r="W171" s="1">
        <f t="shared" si="33"/>
        <v>12156</v>
      </c>
      <c r="X171" s="1">
        <f t="shared" si="45"/>
        <v>814</v>
      </c>
      <c r="Y171" s="1">
        <f t="shared" si="34"/>
        <v>467</v>
      </c>
      <c r="Z171" s="1">
        <f t="shared" si="35"/>
        <v>284</v>
      </c>
      <c r="AA171" s="1">
        <f t="shared" si="46"/>
        <v>19</v>
      </c>
      <c r="AB171" s="1">
        <f t="shared" si="36"/>
        <v>11</v>
      </c>
      <c r="AC171" s="1" t="s">
        <v>148</v>
      </c>
      <c r="AD171" s="1">
        <f t="shared" si="37"/>
        <v>10313</v>
      </c>
      <c r="AE171" s="1">
        <f t="shared" si="47"/>
        <v>901</v>
      </c>
      <c r="AF171" s="1">
        <f t="shared" si="38"/>
        <v>413</v>
      </c>
      <c r="AG171" s="1">
        <f t="shared" si="39"/>
        <v>241</v>
      </c>
      <c r="AH171" s="1">
        <f t="shared" si="48"/>
        <v>21</v>
      </c>
      <c r="AI171" s="1">
        <f t="shared" si="40"/>
        <v>10</v>
      </c>
    </row>
    <row r="172" spans="8:35" x14ac:dyDescent="0.25">
      <c r="H172" s="1" t="s">
        <v>269</v>
      </c>
      <c r="I172" s="1">
        <v>7463</v>
      </c>
      <c r="J172" s="1">
        <v>675</v>
      </c>
      <c r="K172" s="1">
        <v>241</v>
      </c>
      <c r="L172" s="1">
        <v>119</v>
      </c>
      <c r="M172" s="1">
        <v>11</v>
      </c>
      <c r="N172" s="1">
        <v>4</v>
      </c>
      <c r="O172" s="1" t="s">
        <v>61</v>
      </c>
      <c r="P172" s="6">
        <f t="shared" si="41"/>
        <v>10844</v>
      </c>
      <c r="Q172" s="7">
        <f>ROUNDUP(Q167*$C$60,0)</f>
        <v>1314</v>
      </c>
      <c r="R172" s="8">
        <f t="shared" si="42"/>
        <v>383</v>
      </c>
      <c r="S172" s="6">
        <f t="shared" si="43"/>
        <v>240</v>
      </c>
      <c r="T172" s="7">
        <f>ROUNDUP(T167*$C$60,0)</f>
        <v>29</v>
      </c>
      <c r="U172" s="8">
        <f t="shared" si="44"/>
        <v>9</v>
      </c>
      <c r="V172" s="1" t="s">
        <v>61</v>
      </c>
      <c r="W172" s="6">
        <f t="shared" si="33"/>
        <v>14292</v>
      </c>
      <c r="X172" s="7">
        <f t="shared" si="45"/>
        <v>957</v>
      </c>
      <c r="Y172" s="8">
        <f t="shared" si="34"/>
        <v>549</v>
      </c>
      <c r="Z172" s="6">
        <f t="shared" si="35"/>
        <v>329</v>
      </c>
      <c r="AA172" s="7">
        <f t="shared" si="46"/>
        <v>22</v>
      </c>
      <c r="AB172" s="8">
        <f t="shared" si="36"/>
        <v>13</v>
      </c>
      <c r="AC172" s="1" t="s">
        <v>61</v>
      </c>
      <c r="AD172" s="6">
        <f t="shared" si="37"/>
        <v>12122</v>
      </c>
      <c r="AE172" s="7">
        <f t="shared" si="47"/>
        <v>1059</v>
      </c>
      <c r="AF172" s="8">
        <f t="shared" si="38"/>
        <v>485</v>
      </c>
      <c r="AG172" s="6">
        <f t="shared" si="39"/>
        <v>275</v>
      </c>
      <c r="AH172" s="7">
        <f t="shared" si="48"/>
        <v>24</v>
      </c>
      <c r="AI172" s="8">
        <f t="shared" si="40"/>
        <v>11</v>
      </c>
    </row>
    <row r="173" spans="8:35" x14ac:dyDescent="0.25">
      <c r="H173" s="1" t="s">
        <v>270</v>
      </c>
      <c r="I173" s="6">
        <v>9063</v>
      </c>
      <c r="J173" s="7">
        <v>786</v>
      </c>
      <c r="K173" s="8">
        <v>295</v>
      </c>
      <c r="L173" s="6">
        <v>151</v>
      </c>
      <c r="M173" s="7">
        <v>14</v>
      </c>
      <c r="N173" s="8">
        <v>6</v>
      </c>
      <c r="O173" s="1" t="s">
        <v>296</v>
      </c>
      <c r="P173" s="1">
        <f t="shared" si="41"/>
        <v>11339</v>
      </c>
      <c r="Q173" s="1">
        <f>ROUNDUP((Q177-Q172)*0.6/4+Q172,0)</f>
        <v>1374</v>
      </c>
      <c r="R173" s="1">
        <f t="shared" si="42"/>
        <v>401</v>
      </c>
      <c r="S173" s="1">
        <f t="shared" si="43"/>
        <v>256</v>
      </c>
      <c r="T173" s="1">
        <f>ROUNDUP((T177-T172)*0.6/4+T172,0)</f>
        <v>31</v>
      </c>
      <c r="U173" s="1">
        <f t="shared" si="44"/>
        <v>10</v>
      </c>
      <c r="V173" s="1" t="s">
        <v>296</v>
      </c>
      <c r="W173" s="1">
        <f t="shared" si="33"/>
        <v>14949</v>
      </c>
      <c r="X173" s="1">
        <f t="shared" si="45"/>
        <v>1001</v>
      </c>
      <c r="Y173" s="1">
        <f t="shared" si="34"/>
        <v>574</v>
      </c>
      <c r="Z173" s="1">
        <f t="shared" si="35"/>
        <v>344</v>
      </c>
      <c r="AA173" s="1">
        <f t="shared" si="46"/>
        <v>23</v>
      </c>
      <c r="AB173" s="1">
        <f t="shared" si="36"/>
        <v>14</v>
      </c>
      <c r="AC173" s="1" t="s">
        <v>296</v>
      </c>
      <c r="AD173" s="1">
        <f t="shared" si="37"/>
        <v>12682</v>
      </c>
      <c r="AE173" s="1">
        <f t="shared" si="47"/>
        <v>1108</v>
      </c>
      <c r="AF173" s="1">
        <f t="shared" si="38"/>
        <v>508</v>
      </c>
      <c r="AG173" s="1">
        <f t="shared" si="39"/>
        <v>287</v>
      </c>
      <c r="AH173" s="1">
        <f t="shared" si="48"/>
        <v>25</v>
      </c>
      <c r="AI173" s="1">
        <f t="shared" si="40"/>
        <v>12</v>
      </c>
    </row>
    <row r="174" spans="8:35" x14ac:dyDescent="0.25">
      <c r="H174" s="1" t="s">
        <v>271</v>
      </c>
      <c r="I174" s="1">
        <v>9992</v>
      </c>
      <c r="J174" s="1">
        <v>865</v>
      </c>
      <c r="K174" s="1">
        <v>337</v>
      </c>
      <c r="L174" s="1">
        <v>173</v>
      </c>
      <c r="M174" s="1">
        <v>15</v>
      </c>
      <c r="N174" s="1">
        <v>6</v>
      </c>
      <c r="O174" s="1" t="s">
        <v>297</v>
      </c>
      <c r="P174" s="1">
        <f t="shared" si="41"/>
        <v>11834</v>
      </c>
      <c r="Q174" s="1">
        <f>ROUNDUP((Q177-Q172)*0.6/4+Q173,0)</f>
        <v>1434</v>
      </c>
      <c r="R174" s="1">
        <f t="shared" si="42"/>
        <v>418</v>
      </c>
      <c r="S174" s="1">
        <f t="shared" si="43"/>
        <v>273</v>
      </c>
      <c r="T174" s="1">
        <f>ROUNDUP((T177-T172)*0.6/4+T173,0)</f>
        <v>33</v>
      </c>
      <c r="U174" s="1">
        <f t="shared" si="44"/>
        <v>10</v>
      </c>
      <c r="V174" s="1" t="s">
        <v>297</v>
      </c>
      <c r="W174" s="1">
        <f t="shared" si="33"/>
        <v>15606</v>
      </c>
      <c r="X174" s="1">
        <f t="shared" si="45"/>
        <v>1045</v>
      </c>
      <c r="Y174" s="1">
        <f t="shared" si="34"/>
        <v>600</v>
      </c>
      <c r="Z174" s="1">
        <f t="shared" si="35"/>
        <v>374</v>
      </c>
      <c r="AA174" s="1">
        <f t="shared" si="46"/>
        <v>25</v>
      </c>
      <c r="AB174" s="1">
        <f t="shared" si="36"/>
        <v>15</v>
      </c>
      <c r="AC174" s="1" t="s">
        <v>297</v>
      </c>
      <c r="AD174" s="1">
        <f t="shared" si="37"/>
        <v>13232</v>
      </c>
      <c r="AE174" s="1">
        <f t="shared" si="47"/>
        <v>1156</v>
      </c>
      <c r="AF174" s="1">
        <f t="shared" si="38"/>
        <v>530</v>
      </c>
      <c r="AG174" s="1">
        <f t="shared" si="39"/>
        <v>310</v>
      </c>
      <c r="AH174" s="1">
        <f t="shared" si="48"/>
        <v>27</v>
      </c>
      <c r="AI174" s="1">
        <f t="shared" si="40"/>
        <v>13</v>
      </c>
    </row>
    <row r="175" spans="8:35" x14ac:dyDescent="0.25">
      <c r="H175" s="1" t="s">
        <v>272</v>
      </c>
      <c r="I175" s="1">
        <v>10922</v>
      </c>
      <c r="J175" s="1">
        <v>943</v>
      </c>
      <c r="K175" s="1">
        <v>378</v>
      </c>
      <c r="L175" s="1">
        <v>194</v>
      </c>
      <c r="M175" s="1">
        <v>16</v>
      </c>
      <c r="N175" s="1">
        <v>8</v>
      </c>
      <c r="O175" s="1" t="s">
        <v>298</v>
      </c>
      <c r="P175" s="1">
        <f t="shared" si="41"/>
        <v>12330</v>
      </c>
      <c r="Q175" s="1">
        <f>ROUNDUP((Q177-Q172)*0.6/4+Q174,0)</f>
        <v>1494</v>
      </c>
      <c r="R175" s="1">
        <f t="shared" si="42"/>
        <v>436</v>
      </c>
      <c r="S175" s="1">
        <f t="shared" si="43"/>
        <v>289</v>
      </c>
      <c r="T175" s="1">
        <f>ROUNDUP((T177-T172)*0.6/4+T174,0)</f>
        <v>35</v>
      </c>
      <c r="U175" s="1">
        <f t="shared" si="44"/>
        <v>11</v>
      </c>
      <c r="V175" s="1" t="s">
        <v>298</v>
      </c>
      <c r="W175" s="1">
        <f t="shared" si="33"/>
        <v>16248</v>
      </c>
      <c r="X175" s="1">
        <f t="shared" si="45"/>
        <v>1088</v>
      </c>
      <c r="Y175" s="1">
        <f t="shared" si="34"/>
        <v>624</v>
      </c>
      <c r="Z175" s="1">
        <f t="shared" si="35"/>
        <v>389</v>
      </c>
      <c r="AA175" s="1">
        <f t="shared" si="46"/>
        <v>26</v>
      </c>
      <c r="AB175" s="1">
        <f t="shared" si="36"/>
        <v>15</v>
      </c>
      <c r="AC175" s="1" t="s">
        <v>298</v>
      </c>
      <c r="AD175" s="1">
        <f t="shared" si="37"/>
        <v>13781</v>
      </c>
      <c r="AE175" s="1">
        <f t="shared" si="47"/>
        <v>1204</v>
      </c>
      <c r="AF175" s="1">
        <f t="shared" si="38"/>
        <v>552</v>
      </c>
      <c r="AG175" s="1">
        <f t="shared" si="39"/>
        <v>332</v>
      </c>
      <c r="AH175" s="1">
        <f t="shared" si="48"/>
        <v>29</v>
      </c>
      <c r="AI175" s="1">
        <f t="shared" si="40"/>
        <v>14</v>
      </c>
    </row>
    <row r="176" spans="8:35" x14ac:dyDescent="0.25">
      <c r="H176" s="1" t="s">
        <v>273</v>
      </c>
      <c r="I176" s="1">
        <v>11851</v>
      </c>
      <c r="J176" s="1">
        <v>1021</v>
      </c>
      <c r="K176" s="1">
        <v>420</v>
      </c>
      <c r="L176" s="1">
        <v>215</v>
      </c>
      <c r="M176" s="1">
        <v>18</v>
      </c>
      <c r="N176" s="1">
        <v>8</v>
      </c>
      <c r="O176" s="1" t="s">
        <v>299</v>
      </c>
      <c r="P176" s="1">
        <f t="shared" si="41"/>
        <v>12825</v>
      </c>
      <c r="Q176" s="1">
        <f>ROUNDUP((Q177-Q172)*0.6/4+Q175,0)</f>
        <v>1554</v>
      </c>
      <c r="R176" s="1">
        <f t="shared" si="42"/>
        <v>453</v>
      </c>
      <c r="S176" s="1">
        <f t="shared" si="43"/>
        <v>306</v>
      </c>
      <c r="T176" s="1">
        <f>ROUNDUP((T177-T172)*0.6/4+T175,0)</f>
        <v>37</v>
      </c>
      <c r="U176" s="1">
        <f t="shared" si="44"/>
        <v>11</v>
      </c>
      <c r="V176" s="1" t="s">
        <v>299</v>
      </c>
      <c r="W176" s="1">
        <f t="shared" si="33"/>
        <v>16905</v>
      </c>
      <c r="X176" s="1">
        <f t="shared" si="45"/>
        <v>1132</v>
      </c>
      <c r="Y176" s="1">
        <f t="shared" si="34"/>
        <v>650</v>
      </c>
      <c r="Z176" s="1">
        <f t="shared" si="35"/>
        <v>404</v>
      </c>
      <c r="AA176" s="1">
        <f t="shared" si="46"/>
        <v>27</v>
      </c>
      <c r="AB176" s="1">
        <f t="shared" si="36"/>
        <v>16</v>
      </c>
      <c r="AC176" s="1" t="s">
        <v>299</v>
      </c>
      <c r="AD176" s="1">
        <f t="shared" si="37"/>
        <v>14342</v>
      </c>
      <c r="AE176" s="1">
        <f t="shared" si="47"/>
        <v>1253</v>
      </c>
      <c r="AF176" s="1">
        <f t="shared" si="38"/>
        <v>574</v>
      </c>
      <c r="AG176" s="1">
        <f t="shared" si="39"/>
        <v>344</v>
      </c>
      <c r="AH176" s="1">
        <f t="shared" si="48"/>
        <v>30</v>
      </c>
      <c r="AI176" s="1">
        <f t="shared" si="40"/>
        <v>14</v>
      </c>
    </row>
    <row r="177" spans="8:35" x14ac:dyDescent="0.25">
      <c r="H177" s="1" t="s">
        <v>274</v>
      </c>
      <c r="I177" s="1">
        <v>12781</v>
      </c>
      <c r="J177" s="1">
        <v>1099</v>
      </c>
      <c r="K177" s="1">
        <v>461</v>
      </c>
      <c r="L177" s="1">
        <v>237</v>
      </c>
      <c r="M177" s="1">
        <v>21</v>
      </c>
      <c r="N177" s="1">
        <v>9</v>
      </c>
      <c r="O177" s="1" t="s">
        <v>300</v>
      </c>
      <c r="P177" s="6">
        <f t="shared" si="41"/>
        <v>14104</v>
      </c>
      <c r="Q177" s="7">
        <f>ROUNDUP(Q172*$C$61,0)</f>
        <v>1709</v>
      </c>
      <c r="R177" s="8">
        <f t="shared" si="42"/>
        <v>498</v>
      </c>
      <c r="S177" s="6">
        <f t="shared" si="43"/>
        <v>314</v>
      </c>
      <c r="T177" s="7">
        <f>ROUNDUP(T172*$C$61,0)</f>
        <v>38</v>
      </c>
      <c r="U177" s="8">
        <f t="shared" si="44"/>
        <v>12</v>
      </c>
      <c r="V177" s="1" t="s">
        <v>300</v>
      </c>
      <c r="W177" s="6">
        <f t="shared" si="33"/>
        <v>18592</v>
      </c>
      <c r="X177" s="7">
        <f t="shared" si="45"/>
        <v>1245</v>
      </c>
      <c r="Y177" s="8">
        <f t="shared" si="34"/>
        <v>714</v>
      </c>
      <c r="Z177" s="6">
        <f t="shared" si="35"/>
        <v>419</v>
      </c>
      <c r="AA177" s="7">
        <f t="shared" si="46"/>
        <v>28</v>
      </c>
      <c r="AB177" s="8">
        <f t="shared" si="36"/>
        <v>17</v>
      </c>
      <c r="AC177" s="1" t="s">
        <v>300</v>
      </c>
      <c r="AD177" s="6">
        <f t="shared" si="37"/>
        <v>15773</v>
      </c>
      <c r="AE177" s="7">
        <f t="shared" si="47"/>
        <v>1378</v>
      </c>
      <c r="AF177" s="8">
        <f t="shared" si="38"/>
        <v>631</v>
      </c>
      <c r="AG177" s="6">
        <f t="shared" si="39"/>
        <v>355</v>
      </c>
      <c r="AH177" s="7">
        <f t="shared" si="48"/>
        <v>31</v>
      </c>
      <c r="AI177" s="8">
        <f t="shared" si="40"/>
        <v>15</v>
      </c>
    </row>
    <row r="178" spans="8:35" x14ac:dyDescent="0.25">
      <c r="H178" s="1" t="s">
        <v>387</v>
      </c>
      <c r="I178" s="6">
        <v>15260</v>
      </c>
      <c r="J178" s="7">
        <v>1307</v>
      </c>
      <c r="K178" s="8">
        <v>572</v>
      </c>
      <c r="L178" s="6">
        <v>295</v>
      </c>
      <c r="M178" s="7">
        <v>24</v>
      </c>
      <c r="N178" s="8">
        <v>11</v>
      </c>
      <c r="O178" s="1" t="s">
        <v>301</v>
      </c>
      <c r="P178" s="1">
        <f t="shared" si="41"/>
        <v>14739</v>
      </c>
      <c r="Q178" s="1">
        <f>ROUNDUP((Q182-Q177)*0.6/4+Q177,0)</f>
        <v>1786</v>
      </c>
      <c r="R178" s="1">
        <f t="shared" si="42"/>
        <v>521</v>
      </c>
      <c r="S178" s="1">
        <f t="shared" si="43"/>
        <v>331</v>
      </c>
      <c r="T178" s="1">
        <f>ROUNDUP((T182-T177)*0.6/4+T177,0)</f>
        <v>40</v>
      </c>
      <c r="U178" s="1">
        <f t="shared" si="44"/>
        <v>12</v>
      </c>
      <c r="V178" s="1" t="s">
        <v>301</v>
      </c>
      <c r="W178" s="1">
        <f t="shared" si="33"/>
        <v>19429</v>
      </c>
      <c r="X178" s="1">
        <f t="shared" si="45"/>
        <v>1301</v>
      </c>
      <c r="Y178" s="1">
        <f t="shared" si="34"/>
        <v>746</v>
      </c>
      <c r="Z178" s="1">
        <f t="shared" si="35"/>
        <v>448</v>
      </c>
      <c r="AA178" s="1">
        <f t="shared" si="46"/>
        <v>30</v>
      </c>
      <c r="AB178" s="1">
        <f t="shared" si="36"/>
        <v>18</v>
      </c>
      <c r="AC178" s="1" t="s">
        <v>301</v>
      </c>
      <c r="AD178" s="1">
        <f t="shared" si="37"/>
        <v>16482</v>
      </c>
      <c r="AE178" s="1">
        <f t="shared" si="47"/>
        <v>1440</v>
      </c>
      <c r="AF178" s="1">
        <f t="shared" si="38"/>
        <v>660</v>
      </c>
      <c r="AG178" s="1">
        <f t="shared" si="39"/>
        <v>378</v>
      </c>
      <c r="AH178" s="1">
        <f t="shared" si="48"/>
        <v>33</v>
      </c>
      <c r="AI178" s="1">
        <f t="shared" si="40"/>
        <v>16</v>
      </c>
    </row>
    <row r="179" spans="8:35" x14ac:dyDescent="0.25">
      <c r="H179" s="1" t="s">
        <v>381</v>
      </c>
      <c r="I179" s="6">
        <v>1438</v>
      </c>
      <c r="J179" s="7">
        <v>173</v>
      </c>
      <c r="K179" s="8">
        <v>58</v>
      </c>
      <c r="L179" s="6">
        <v>22</v>
      </c>
      <c r="M179" s="7">
        <v>3</v>
      </c>
      <c r="N179" s="8">
        <v>2</v>
      </c>
      <c r="O179" s="1" t="s">
        <v>302</v>
      </c>
      <c r="P179" s="1">
        <f t="shared" si="41"/>
        <v>15375</v>
      </c>
      <c r="Q179" s="1">
        <f>ROUNDUP((Q182-Q177)*0.6/4+Q178,0)</f>
        <v>1863</v>
      </c>
      <c r="R179" s="1">
        <f t="shared" si="42"/>
        <v>543</v>
      </c>
      <c r="S179" s="1">
        <f t="shared" si="43"/>
        <v>347</v>
      </c>
      <c r="T179" s="1">
        <f>ROUNDUP((T182-T177)*0.6/4+T178,0)</f>
        <v>42</v>
      </c>
      <c r="U179" s="1">
        <f t="shared" si="44"/>
        <v>13</v>
      </c>
      <c r="V179" s="1" t="s">
        <v>302</v>
      </c>
      <c r="W179" s="1">
        <f t="shared" si="33"/>
        <v>20265</v>
      </c>
      <c r="X179" s="1">
        <f t="shared" si="45"/>
        <v>1357</v>
      </c>
      <c r="Y179" s="1">
        <f t="shared" si="34"/>
        <v>779</v>
      </c>
      <c r="Z179" s="1">
        <f t="shared" si="35"/>
        <v>463</v>
      </c>
      <c r="AA179" s="1">
        <f t="shared" si="46"/>
        <v>31</v>
      </c>
      <c r="AB179" s="1">
        <f t="shared" si="36"/>
        <v>18</v>
      </c>
      <c r="AC179" s="1" t="s">
        <v>302</v>
      </c>
      <c r="AD179" s="1">
        <f t="shared" si="37"/>
        <v>17192</v>
      </c>
      <c r="AE179" s="1">
        <f t="shared" si="47"/>
        <v>1502</v>
      </c>
      <c r="AF179" s="1">
        <f t="shared" si="38"/>
        <v>688</v>
      </c>
      <c r="AG179" s="1">
        <f t="shared" si="39"/>
        <v>390</v>
      </c>
      <c r="AH179" s="1">
        <f t="shared" si="48"/>
        <v>34</v>
      </c>
      <c r="AI179" s="1">
        <f t="shared" si="40"/>
        <v>16</v>
      </c>
    </row>
    <row r="180" spans="8:35" x14ac:dyDescent="0.25">
      <c r="H180" s="1" t="s">
        <v>382</v>
      </c>
      <c r="I180" s="1">
        <v>1739</v>
      </c>
      <c r="J180" s="1">
        <v>198</v>
      </c>
      <c r="K180" s="1">
        <v>69</v>
      </c>
      <c r="L180" s="1">
        <v>26</v>
      </c>
      <c r="M180" s="1">
        <v>3</v>
      </c>
      <c r="N180" s="1">
        <v>2</v>
      </c>
      <c r="O180" s="1" t="s">
        <v>303</v>
      </c>
      <c r="P180" s="1">
        <f t="shared" si="41"/>
        <v>16010</v>
      </c>
      <c r="Q180" s="1">
        <f>ROUNDUP((Q182-Q177)*0.6/4+Q179,0)</f>
        <v>1940</v>
      </c>
      <c r="R180" s="1">
        <f t="shared" si="42"/>
        <v>566</v>
      </c>
      <c r="S180" s="1">
        <f t="shared" si="43"/>
        <v>364</v>
      </c>
      <c r="T180" s="1">
        <f>ROUNDUP((T182-T177)*0.6/4+T179,0)</f>
        <v>44</v>
      </c>
      <c r="U180" s="1">
        <f t="shared" si="44"/>
        <v>13</v>
      </c>
      <c r="V180" s="1" t="s">
        <v>303</v>
      </c>
      <c r="W180" s="1">
        <f t="shared" si="33"/>
        <v>21101</v>
      </c>
      <c r="X180" s="1">
        <f t="shared" si="45"/>
        <v>1413</v>
      </c>
      <c r="Y180" s="1">
        <f t="shared" si="34"/>
        <v>811</v>
      </c>
      <c r="Z180" s="1">
        <f t="shared" si="35"/>
        <v>493</v>
      </c>
      <c r="AA180" s="1">
        <f t="shared" si="46"/>
        <v>33</v>
      </c>
      <c r="AB180" s="1">
        <f t="shared" si="36"/>
        <v>19</v>
      </c>
      <c r="AC180" s="1" t="s">
        <v>303</v>
      </c>
      <c r="AD180" s="1">
        <f t="shared" si="37"/>
        <v>17902</v>
      </c>
      <c r="AE180" s="1">
        <f t="shared" si="47"/>
        <v>1564</v>
      </c>
      <c r="AF180" s="1">
        <f t="shared" si="38"/>
        <v>717</v>
      </c>
      <c r="AG180" s="1">
        <f t="shared" si="39"/>
        <v>413</v>
      </c>
      <c r="AH180" s="1">
        <f t="shared" si="48"/>
        <v>36</v>
      </c>
      <c r="AI180" s="1">
        <f t="shared" si="40"/>
        <v>17</v>
      </c>
    </row>
    <row r="181" spans="8:35" x14ac:dyDescent="0.25">
      <c r="H181" s="1" t="s">
        <v>140</v>
      </c>
      <c r="I181" s="1">
        <v>2040</v>
      </c>
      <c r="J181" s="1">
        <v>223</v>
      </c>
      <c r="K181" s="1">
        <v>81</v>
      </c>
      <c r="L181" s="1">
        <v>30</v>
      </c>
      <c r="M181" s="1">
        <v>3</v>
      </c>
      <c r="N181" s="1">
        <v>2</v>
      </c>
      <c r="O181" s="1" t="s">
        <v>304</v>
      </c>
      <c r="P181" s="1">
        <f t="shared" si="41"/>
        <v>16646</v>
      </c>
      <c r="Q181" s="1">
        <f>ROUNDUP((Q182-Q177)*0.6/4+Q180,0)</f>
        <v>2017</v>
      </c>
      <c r="R181" s="1">
        <f t="shared" si="42"/>
        <v>588</v>
      </c>
      <c r="S181" s="1">
        <f t="shared" si="43"/>
        <v>380</v>
      </c>
      <c r="T181" s="1">
        <f>ROUNDUP((T182-T177)*0.6/4+T180,0)</f>
        <v>46</v>
      </c>
      <c r="U181" s="1">
        <f t="shared" si="44"/>
        <v>14</v>
      </c>
      <c r="V181" s="1" t="s">
        <v>304</v>
      </c>
      <c r="W181" s="1">
        <f t="shared" si="33"/>
        <v>21938</v>
      </c>
      <c r="X181" s="1">
        <f t="shared" si="45"/>
        <v>1469</v>
      </c>
      <c r="Y181" s="1">
        <f t="shared" si="34"/>
        <v>843</v>
      </c>
      <c r="Z181" s="1">
        <f t="shared" si="35"/>
        <v>508</v>
      </c>
      <c r="AA181" s="1">
        <f t="shared" si="46"/>
        <v>34</v>
      </c>
      <c r="AB181" s="1">
        <f t="shared" si="36"/>
        <v>20</v>
      </c>
      <c r="AC181" s="1" t="s">
        <v>304</v>
      </c>
      <c r="AD181" s="1">
        <f t="shared" si="37"/>
        <v>18611</v>
      </c>
      <c r="AE181" s="1">
        <f t="shared" si="47"/>
        <v>1626</v>
      </c>
      <c r="AF181" s="1">
        <f t="shared" si="38"/>
        <v>745</v>
      </c>
      <c r="AG181" s="1">
        <f t="shared" si="39"/>
        <v>435</v>
      </c>
      <c r="AH181" s="1">
        <f t="shared" si="48"/>
        <v>38</v>
      </c>
      <c r="AI181" s="1">
        <f t="shared" si="40"/>
        <v>18</v>
      </c>
    </row>
    <row r="182" spans="8:35" x14ac:dyDescent="0.25">
      <c r="H182" s="1" t="s">
        <v>161</v>
      </c>
      <c r="I182" s="1">
        <v>2341</v>
      </c>
      <c r="J182" s="1">
        <v>249</v>
      </c>
      <c r="K182" s="1">
        <v>92</v>
      </c>
      <c r="L182" s="1">
        <v>34</v>
      </c>
      <c r="M182" s="1">
        <v>5</v>
      </c>
      <c r="N182" s="1">
        <v>2</v>
      </c>
      <c r="O182" s="1" t="s">
        <v>305</v>
      </c>
      <c r="P182" s="6">
        <f t="shared" si="41"/>
        <v>18337</v>
      </c>
      <c r="Q182" s="7">
        <f>ROUNDUP(Q177*$C$62,0)</f>
        <v>2222</v>
      </c>
      <c r="R182" s="8">
        <f t="shared" si="42"/>
        <v>648</v>
      </c>
      <c r="S182" s="6">
        <f t="shared" si="43"/>
        <v>413</v>
      </c>
      <c r="T182" s="7">
        <f>ROUNDUP(T177*$C$62,0)</f>
        <v>50</v>
      </c>
      <c r="U182" s="8">
        <f t="shared" si="44"/>
        <v>15</v>
      </c>
      <c r="V182" s="1" t="s">
        <v>305</v>
      </c>
      <c r="W182" s="6">
        <f t="shared" si="33"/>
        <v>24163</v>
      </c>
      <c r="X182" s="7">
        <f t="shared" si="45"/>
        <v>1618</v>
      </c>
      <c r="Y182" s="8">
        <f t="shared" si="34"/>
        <v>928</v>
      </c>
      <c r="Z182" s="6">
        <f t="shared" si="35"/>
        <v>553</v>
      </c>
      <c r="AA182" s="7">
        <f t="shared" si="46"/>
        <v>37</v>
      </c>
      <c r="AB182" s="8">
        <f t="shared" si="36"/>
        <v>22</v>
      </c>
      <c r="AC182" s="1" t="s">
        <v>305</v>
      </c>
      <c r="AD182" s="6">
        <f t="shared" si="37"/>
        <v>20500</v>
      </c>
      <c r="AE182" s="7">
        <f t="shared" si="47"/>
        <v>1791</v>
      </c>
      <c r="AF182" s="8">
        <f t="shared" si="38"/>
        <v>820</v>
      </c>
      <c r="AG182" s="6">
        <f t="shared" si="39"/>
        <v>470</v>
      </c>
      <c r="AH182" s="7">
        <f t="shared" si="48"/>
        <v>41</v>
      </c>
      <c r="AI182" s="8">
        <f t="shared" si="40"/>
        <v>19</v>
      </c>
    </row>
    <row r="183" spans="8:35" x14ac:dyDescent="0.25">
      <c r="H183" s="1" t="s">
        <v>162</v>
      </c>
      <c r="I183" s="1">
        <v>2643</v>
      </c>
      <c r="J183" s="1">
        <v>274</v>
      </c>
      <c r="K183" s="1">
        <v>104</v>
      </c>
      <c r="L183" s="1">
        <v>38</v>
      </c>
      <c r="M183" s="1">
        <v>5</v>
      </c>
      <c r="N183" s="1">
        <v>2</v>
      </c>
      <c r="O183" s="1" t="s">
        <v>306</v>
      </c>
      <c r="P183" s="1">
        <f t="shared" si="41"/>
        <v>19171</v>
      </c>
      <c r="Q183" s="1">
        <f>ROUNDUP((Q187-Q182)*0.6/4+Q182,0)</f>
        <v>2323</v>
      </c>
      <c r="R183" s="1">
        <f t="shared" si="42"/>
        <v>677</v>
      </c>
      <c r="S183" s="1">
        <f t="shared" si="43"/>
        <v>438</v>
      </c>
      <c r="T183" s="1">
        <f>ROUNDUP((T187-T182)*0.6/4+T182,0)</f>
        <v>53</v>
      </c>
      <c r="U183" s="1">
        <f t="shared" si="44"/>
        <v>16</v>
      </c>
      <c r="V183" s="1" t="s">
        <v>306</v>
      </c>
      <c r="W183" s="1">
        <f t="shared" si="33"/>
        <v>25268</v>
      </c>
      <c r="X183" s="1">
        <f t="shared" si="45"/>
        <v>1692</v>
      </c>
      <c r="Y183" s="1">
        <f t="shared" si="34"/>
        <v>971</v>
      </c>
      <c r="Z183" s="1">
        <f t="shared" si="35"/>
        <v>583</v>
      </c>
      <c r="AA183" s="1">
        <f t="shared" si="46"/>
        <v>39</v>
      </c>
      <c r="AB183" s="1">
        <f t="shared" si="36"/>
        <v>23</v>
      </c>
      <c r="AC183" s="1" t="s">
        <v>306</v>
      </c>
      <c r="AD183" s="1">
        <f t="shared" si="37"/>
        <v>21427</v>
      </c>
      <c r="AE183" s="1">
        <f t="shared" si="47"/>
        <v>1872</v>
      </c>
      <c r="AF183" s="1">
        <f t="shared" si="38"/>
        <v>858</v>
      </c>
      <c r="AG183" s="1">
        <f t="shared" si="39"/>
        <v>493</v>
      </c>
      <c r="AH183" s="1">
        <f t="shared" si="48"/>
        <v>43</v>
      </c>
      <c r="AI183" s="1">
        <f t="shared" si="40"/>
        <v>20</v>
      </c>
    </row>
    <row r="184" spans="8:35" x14ac:dyDescent="0.25">
      <c r="H184" s="1" t="s">
        <v>59</v>
      </c>
      <c r="I184" s="6">
        <v>3446</v>
      </c>
      <c r="J184" s="7">
        <v>341</v>
      </c>
      <c r="K184" s="8">
        <v>135</v>
      </c>
      <c r="L184" s="6">
        <v>49</v>
      </c>
      <c r="M184" s="7">
        <v>5</v>
      </c>
      <c r="N184" s="8">
        <v>3</v>
      </c>
      <c r="O184" s="1" t="s">
        <v>307</v>
      </c>
      <c r="P184" s="1">
        <f t="shared" si="41"/>
        <v>20004</v>
      </c>
      <c r="Q184" s="1">
        <f>ROUNDUP((Q187-Q182)*0.6/4+Q183,0)</f>
        <v>2424</v>
      </c>
      <c r="R184" s="1">
        <f t="shared" si="42"/>
        <v>707</v>
      </c>
      <c r="S184" s="1">
        <f t="shared" si="43"/>
        <v>463</v>
      </c>
      <c r="T184" s="1">
        <f>ROUNDUP((T187-T182)*0.6/4+T183,0)</f>
        <v>56</v>
      </c>
      <c r="U184" s="1">
        <f t="shared" si="44"/>
        <v>17</v>
      </c>
      <c r="V184" s="1" t="s">
        <v>307</v>
      </c>
      <c r="W184" s="1">
        <f t="shared" si="33"/>
        <v>26373</v>
      </c>
      <c r="X184" s="1">
        <f t="shared" si="45"/>
        <v>1766</v>
      </c>
      <c r="Y184" s="1">
        <f t="shared" si="34"/>
        <v>1013</v>
      </c>
      <c r="Z184" s="1">
        <f t="shared" si="35"/>
        <v>613</v>
      </c>
      <c r="AA184" s="1">
        <f t="shared" si="46"/>
        <v>41</v>
      </c>
      <c r="AB184" s="1">
        <f t="shared" si="36"/>
        <v>24</v>
      </c>
      <c r="AC184" s="1" t="s">
        <v>307</v>
      </c>
      <c r="AD184" s="1">
        <f t="shared" si="37"/>
        <v>22366</v>
      </c>
      <c r="AE184" s="1">
        <f t="shared" si="47"/>
        <v>1954</v>
      </c>
      <c r="AF184" s="1">
        <f t="shared" si="38"/>
        <v>895</v>
      </c>
      <c r="AG184" s="1">
        <f t="shared" si="39"/>
        <v>527</v>
      </c>
      <c r="AH184" s="1">
        <f t="shared" si="48"/>
        <v>46</v>
      </c>
      <c r="AI184" s="1">
        <f t="shared" si="40"/>
        <v>22</v>
      </c>
    </row>
    <row r="185" spans="8:35" x14ac:dyDescent="0.25">
      <c r="H185" s="1" t="s">
        <v>383</v>
      </c>
      <c r="I185" s="1">
        <v>3855</v>
      </c>
      <c r="J185" s="1">
        <v>370</v>
      </c>
      <c r="K185" s="1">
        <v>152</v>
      </c>
      <c r="L185" s="1">
        <v>57</v>
      </c>
      <c r="M185" s="1">
        <v>6</v>
      </c>
      <c r="N185" s="1">
        <v>3</v>
      </c>
      <c r="O185" s="1" t="s">
        <v>308</v>
      </c>
      <c r="P185" s="1">
        <f t="shared" si="41"/>
        <v>20838</v>
      </c>
      <c r="Q185" s="1">
        <f>ROUNDUP((Q187-Q182)*0.6/4+Q184,0)</f>
        <v>2525</v>
      </c>
      <c r="R185" s="1">
        <f t="shared" si="42"/>
        <v>736</v>
      </c>
      <c r="S185" s="1">
        <f t="shared" si="43"/>
        <v>487</v>
      </c>
      <c r="T185" s="1">
        <f>ROUNDUP((T187-T182)*0.6/4+T184,0)</f>
        <v>59</v>
      </c>
      <c r="U185" s="1">
        <f t="shared" si="44"/>
        <v>18</v>
      </c>
      <c r="V185" s="1" t="s">
        <v>308</v>
      </c>
      <c r="W185" s="1">
        <f t="shared" si="33"/>
        <v>27463</v>
      </c>
      <c r="X185" s="1">
        <f t="shared" si="45"/>
        <v>1839</v>
      </c>
      <c r="Y185" s="1">
        <f t="shared" si="34"/>
        <v>1055</v>
      </c>
      <c r="Z185" s="1">
        <f t="shared" si="35"/>
        <v>643</v>
      </c>
      <c r="AA185" s="1">
        <f t="shared" si="46"/>
        <v>43</v>
      </c>
      <c r="AB185" s="1">
        <f t="shared" si="36"/>
        <v>25</v>
      </c>
      <c r="AC185" s="1" t="s">
        <v>308</v>
      </c>
      <c r="AD185" s="1">
        <f t="shared" si="37"/>
        <v>23293</v>
      </c>
      <c r="AE185" s="1">
        <f t="shared" si="47"/>
        <v>2035</v>
      </c>
      <c r="AF185" s="1">
        <f t="shared" si="38"/>
        <v>932</v>
      </c>
      <c r="AG185" s="1">
        <f t="shared" si="39"/>
        <v>550</v>
      </c>
      <c r="AH185" s="1">
        <f t="shared" si="48"/>
        <v>48</v>
      </c>
      <c r="AI185" s="1">
        <f t="shared" si="40"/>
        <v>22</v>
      </c>
    </row>
    <row r="186" spans="8:35" x14ac:dyDescent="0.25">
      <c r="H186" s="1" t="s">
        <v>142</v>
      </c>
      <c r="I186" s="1">
        <v>4263</v>
      </c>
      <c r="J186" s="1">
        <v>399</v>
      </c>
      <c r="K186" s="1">
        <v>168</v>
      </c>
      <c r="L186" s="1">
        <v>65</v>
      </c>
      <c r="M186" s="1">
        <v>7</v>
      </c>
      <c r="N186" s="1">
        <v>4</v>
      </c>
      <c r="O186" s="1" t="s">
        <v>309</v>
      </c>
      <c r="P186" s="1">
        <f t="shared" si="41"/>
        <v>21671</v>
      </c>
      <c r="Q186" s="1">
        <f>ROUNDUP((Q187-Q182)*0.6/4+Q185,0)</f>
        <v>2626</v>
      </c>
      <c r="R186" s="1">
        <f t="shared" si="42"/>
        <v>765</v>
      </c>
      <c r="S186" s="1">
        <f t="shared" si="43"/>
        <v>512</v>
      </c>
      <c r="T186" s="1">
        <f>ROUNDUP((T187-T182)*0.6/4+T185,0)</f>
        <v>62</v>
      </c>
      <c r="U186" s="1">
        <f t="shared" si="44"/>
        <v>19</v>
      </c>
      <c r="V186" s="1" t="s">
        <v>309</v>
      </c>
      <c r="W186" s="1">
        <f t="shared" si="33"/>
        <v>28568</v>
      </c>
      <c r="X186" s="1">
        <f t="shared" si="45"/>
        <v>1913</v>
      </c>
      <c r="Y186" s="1">
        <f t="shared" si="34"/>
        <v>1097</v>
      </c>
      <c r="Z186" s="1">
        <f t="shared" si="35"/>
        <v>687</v>
      </c>
      <c r="AA186" s="1">
        <f t="shared" si="46"/>
        <v>46</v>
      </c>
      <c r="AB186" s="1">
        <f t="shared" si="36"/>
        <v>27</v>
      </c>
      <c r="AC186" s="1" t="s">
        <v>309</v>
      </c>
      <c r="AD186" s="1">
        <f t="shared" si="37"/>
        <v>24231</v>
      </c>
      <c r="AE186" s="1">
        <f t="shared" si="47"/>
        <v>2117</v>
      </c>
      <c r="AF186" s="1">
        <f t="shared" si="38"/>
        <v>970</v>
      </c>
      <c r="AG186" s="1">
        <f t="shared" si="39"/>
        <v>573</v>
      </c>
      <c r="AH186" s="1">
        <f t="shared" si="48"/>
        <v>50</v>
      </c>
      <c r="AI186" s="1">
        <f t="shared" si="40"/>
        <v>23</v>
      </c>
    </row>
    <row r="187" spans="8:35" x14ac:dyDescent="0.25">
      <c r="H187" s="1" t="s">
        <v>143</v>
      </c>
      <c r="I187" s="1">
        <v>4671</v>
      </c>
      <c r="J187" s="1">
        <v>427</v>
      </c>
      <c r="K187" s="1">
        <v>185</v>
      </c>
      <c r="L187" s="1">
        <v>73</v>
      </c>
      <c r="M187" s="1">
        <v>7</v>
      </c>
      <c r="N187" s="1">
        <v>4</v>
      </c>
      <c r="O187" s="22" t="s">
        <v>388</v>
      </c>
      <c r="P187" s="6">
        <f t="shared" si="41"/>
        <v>23842</v>
      </c>
      <c r="Q187" s="7">
        <f>ROUNDUP(Q182*$C$63,0)</f>
        <v>2889</v>
      </c>
      <c r="R187" s="8">
        <f t="shared" si="42"/>
        <v>842</v>
      </c>
      <c r="S187" s="6">
        <f t="shared" si="43"/>
        <v>537</v>
      </c>
      <c r="T187" s="7">
        <f>ROUNDUP(T182*$C$63,0)</f>
        <v>65</v>
      </c>
      <c r="U187" s="8">
        <f t="shared" si="44"/>
        <v>19</v>
      </c>
      <c r="V187" s="22" t="s">
        <v>388</v>
      </c>
      <c r="W187" s="6">
        <f t="shared" si="33"/>
        <v>31420</v>
      </c>
      <c r="X187" s="7">
        <f t="shared" si="45"/>
        <v>2104</v>
      </c>
      <c r="Y187" s="8">
        <f t="shared" si="34"/>
        <v>1207</v>
      </c>
      <c r="Z187" s="6">
        <f t="shared" si="35"/>
        <v>717</v>
      </c>
      <c r="AA187" s="7">
        <f t="shared" si="46"/>
        <v>48</v>
      </c>
      <c r="AB187" s="8">
        <f t="shared" si="36"/>
        <v>28</v>
      </c>
      <c r="AC187" s="22" t="s">
        <v>388</v>
      </c>
      <c r="AD187" s="6">
        <f t="shared" si="37"/>
        <v>26658</v>
      </c>
      <c r="AE187" s="7">
        <f t="shared" si="47"/>
        <v>2329</v>
      </c>
      <c r="AF187" s="8">
        <f t="shared" si="38"/>
        <v>1067</v>
      </c>
      <c r="AG187" s="6">
        <f t="shared" si="39"/>
        <v>607</v>
      </c>
      <c r="AH187" s="7">
        <f t="shared" si="48"/>
        <v>53</v>
      </c>
      <c r="AI187" s="8">
        <f t="shared" si="40"/>
        <v>25</v>
      </c>
    </row>
    <row r="188" spans="8:35" x14ac:dyDescent="0.25">
      <c r="H188" s="1" t="s">
        <v>144</v>
      </c>
      <c r="I188" s="1">
        <v>5079</v>
      </c>
      <c r="J188" s="1">
        <v>455</v>
      </c>
      <c r="K188" s="1">
        <v>201</v>
      </c>
      <c r="L188" s="1">
        <v>81</v>
      </c>
      <c r="M188" s="1">
        <v>8</v>
      </c>
      <c r="N188" s="1">
        <v>4</v>
      </c>
    </row>
    <row r="189" spans="8:35" x14ac:dyDescent="0.25">
      <c r="H189" s="1" t="s">
        <v>60</v>
      </c>
      <c r="I189" s="6">
        <v>6168</v>
      </c>
      <c r="J189" s="7">
        <v>531</v>
      </c>
      <c r="K189" s="8">
        <v>246</v>
      </c>
      <c r="L189" s="6">
        <v>103</v>
      </c>
      <c r="M189" s="7">
        <v>10</v>
      </c>
      <c r="N189" s="8">
        <v>6</v>
      </c>
      <c r="U189" s="23"/>
    </row>
    <row r="190" spans="8:35" x14ac:dyDescent="0.25">
      <c r="H190" s="1" t="s">
        <v>384</v>
      </c>
      <c r="I190" s="1">
        <v>6801</v>
      </c>
      <c r="J190" s="1">
        <v>584</v>
      </c>
      <c r="K190" s="1">
        <v>281</v>
      </c>
      <c r="L190" s="1">
        <v>118</v>
      </c>
      <c r="M190" s="1">
        <v>10</v>
      </c>
      <c r="N190" s="1">
        <v>6</v>
      </c>
      <c r="U190" s="23"/>
    </row>
    <row r="191" spans="8:35" x14ac:dyDescent="0.25">
      <c r="H191" s="1" t="s">
        <v>146</v>
      </c>
      <c r="I191" s="1">
        <v>7433</v>
      </c>
      <c r="J191" s="1">
        <v>637</v>
      </c>
      <c r="K191" s="1">
        <v>316</v>
      </c>
      <c r="L191" s="1">
        <v>133</v>
      </c>
      <c r="M191" s="1">
        <v>12</v>
      </c>
      <c r="N191" s="1">
        <v>7</v>
      </c>
      <c r="U191" s="23"/>
    </row>
    <row r="192" spans="8:35" x14ac:dyDescent="0.25">
      <c r="H192" s="1" t="s">
        <v>147</v>
      </c>
      <c r="I192" s="1">
        <v>8066</v>
      </c>
      <c r="J192" s="1">
        <v>690</v>
      </c>
      <c r="K192" s="1">
        <v>350</v>
      </c>
      <c r="L192" s="1">
        <v>147</v>
      </c>
      <c r="M192" s="1">
        <v>13</v>
      </c>
      <c r="N192" s="1">
        <v>7</v>
      </c>
      <c r="U192" s="23"/>
    </row>
    <row r="193" spans="8:21" x14ac:dyDescent="0.25">
      <c r="H193" s="1" t="s">
        <v>148</v>
      </c>
      <c r="I193" s="1">
        <v>8698</v>
      </c>
      <c r="J193" s="1">
        <v>742</v>
      </c>
      <c r="K193" s="1">
        <v>385</v>
      </c>
      <c r="L193" s="1">
        <v>162</v>
      </c>
      <c r="M193" s="1">
        <v>14</v>
      </c>
      <c r="N193" s="1">
        <v>9</v>
      </c>
      <c r="U193" s="23"/>
    </row>
    <row r="194" spans="8:21" x14ac:dyDescent="0.25">
      <c r="H194" s="1" t="s">
        <v>61</v>
      </c>
      <c r="I194" s="6">
        <v>10385</v>
      </c>
      <c r="J194" s="7">
        <v>883</v>
      </c>
      <c r="K194" s="8">
        <v>477</v>
      </c>
      <c r="L194" s="6">
        <v>201</v>
      </c>
      <c r="M194" s="7">
        <v>17</v>
      </c>
      <c r="N194" s="8">
        <v>9</v>
      </c>
      <c r="U194" s="23"/>
    </row>
    <row r="195" spans="8:21" x14ac:dyDescent="0.25">
      <c r="H195" s="1" t="s">
        <v>296</v>
      </c>
      <c r="U195" s="23"/>
    </row>
    <row r="196" spans="8:21" x14ac:dyDescent="0.25">
      <c r="H196" s="1" t="s">
        <v>297</v>
      </c>
      <c r="U196" s="23"/>
    </row>
    <row r="197" spans="8:21" x14ac:dyDescent="0.25">
      <c r="H197" s="1" t="s">
        <v>298</v>
      </c>
      <c r="U197" s="23"/>
    </row>
    <row r="198" spans="8:21" x14ac:dyDescent="0.25">
      <c r="H198" s="1" t="s">
        <v>299</v>
      </c>
      <c r="U198" s="23"/>
    </row>
    <row r="199" spans="8:21" x14ac:dyDescent="0.25">
      <c r="H199" s="1" t="s">
        <v>300</v>
      </c>
      <c r="U199" s="23"/>
    </row>
    <row r="200" spans="8:21" x14ac:dyDescent="0.25">
      <c r="H200" s="1" t="s">
        <v>301</v>
      </c>
      <c r="U200" s="23"/>
    </row>
    <row r="201" spans="8:21" x14ac:dyDescent="0.25">
      <c r="H201" s="1" t="s">
        <v>302</v>
      </c>
      <c r="U201" s="23"/>
    </row>
    <row r="202" spans="8:21" x14ac:dyDescent="0.25">
      <c r="H202" s="1" t="s">
        <v>303</v>
      </c>
      <c r="U202" s="23"/>
    </row>
    <row r="203" spans="8:21" x14ac:dyDescent="0.25">
      <c r="H203" s="1" t="s">
        <v>304</v>
      </c>
      <c r="U203" s="23"/>
    </row>
    <row r="204" spans="8:21" x14ac:dyDescent="0.25">
      <c r="H204" s="1" t="s">
        <v>305</v>
      </c>
      <c r="U204" s="23"/>
    </row>
    <row r="205" spans="8:21" x14ac:dyDescent="0.25">
      <c r="H205" s="1" t="s">
        <v>306</v>
      </c>
      <c r="U205" s="23"/>
    </row>
    <row r="206" spans="8:21" x14ac:dyDescent="0.25">
      <c r="H206" s="1" t="s">
        <v>307</v>
      </c>
      <c r="U206" s="23"/>
    </row>
    <row r="207" spans="8:21" x14ac:dyDescent="0.25">
      <c r="H207" s="1" t="s">
        <v>308</v>
      </c>
      <c r="U207" s="23"/>
    </row>
    <row r="208" spans="8:21" x14ac:dyDescent="0.25">
      <c r="H208" s="1" t="s">
        <v>309</v>
      </c>
      <c r="U208" s="23"/>
    </row>
    <row r="209" spans="8:21" x14ac:dyDescent="0.25">
      <c r="H209" s="22" t="s">
        <v>388</v>
      </c>
      <c r="U209" s="23"/>
    </row>
    <row r="210" spans="8:21" x14ac:dyDescent="0.25">
      <c r="U210" s="23"/>
    </row>
    <row r="211" spans="8:21" x14ac:dyDescent="0.25">
      <c r="U211" s="23"/>
    </row>
    <row r="212" spans="8:21" x14ac:dyDescent="0.25">
      <c r="U212" s="23"/>
    </row>
    <row r="213" spans="8:21" x14ac:dyDescent="0.25">
      <c r="U213" s="23"/>
    </row>
    <row r="214" spans="8:21" x14ac:dyDescent="0.25">
      <c r="U214" s="23"/>
    </row>
    <row r="215" spans="8:21" x14ac:dyDescent="0.25">
      <c r="U215" s="23"/>
    </row>
    <row r="216" spans="8:21" x14ac:dyDescent="0.25">
      <c r="U216" s="23"/>
    </row>
    <row r="217" spans="8:21" x14ac:dyDescent="0.25">
      <c r="U217" s="23"/>
    </row>
    <row r="218" spans="8:21" x14ac:dyDescent="0.25">
      <c r="U218" s="23"/>
    </row>
    <row r="219" spans="8:21" x14ac:dyDescent="0.25">
      <c r="U219" s="23"/>
    </row>
    <row r="220" spans="8:21" x14ac:dyDescent="0.25">
      <c r="U220" s="23"/>
    </row>
    <row r="221" spans="8:21" x14ac:dyDescent="0.25">
      <c r="U221" s="23"/>
    </row>
    <row r="222" spans="8:21" x14ac:dyDescent="0.25">
      <c r="U222" s="23"/>
    </row>
    <row r="223" spans="8:21" x14ac:dyDescent="0.25">
      <c r="U223" s="23"/>
    </row>
    <row r="224" spans="8:21" x14ac:dyDescent="0.25">
      <c r="U224" s="23"/>
    </row>
    <row r="225" spans="21:21" x14ac:dyDescent="0.25">
      <c r="U225" s="23"/>
    </row>
    <row r="226" spans="21:21" x14ac:dyDescent="0.25">
      <c r="U226" s="23"/>
    </row>
    <row r="227" spans="21:21" x14ac:dyDescent="0.25">
      <c r="U227" s="23"/>
    </row>
    <row r="228" spans="21:21" x14ac:dyDescent="0.25">
      <c r="U228" s="23"/>
    </row>
    <row r="229" spans="21:21" x14ac:dyDescent="0.25">
      <c r="U229" s="23"/>
    </row>
    <row r="230" spans="21:21" x14ac:dyDescent="0.25">
      <c r="U230" s="23"/>
    </row>
    <row r="231" spans="21:21" x14ac:dyDescent="0.25">
      <c r="U231" s="23"/>
    </row>
    <row r="232" spans="21:21" x14ac:dyDescent="0.25">
      <c r="U232" s="23"/>
    </row>
    <row r="233" spans="21:21" x14ac:dyDescent="0.25">
      <c r="U233" s="23"/>
    </row>
    <row r="234" spans="21:21" x14ac:dyDescent="0.25">
      <c r="U234" s="23"/>
    </row>
    <row r="235" spans="21:21" x14ac:dyDescent="0.25">
      <c r="U235" s="23"/>
    </row>
    <row r="236" spans="21:21" x14ac:dyDescent="0.25">
      <c r="U236" s="23"/>
    </row>
    <row r="237" spans="21:21" x14ac:dyDescent="0.25">
      <c r="U237" s="23"/>
    </row>
    <row r="238" spans="21:21" x14ac:dyDescent="0.25">
      <c r="U238" s="23"/>
    </row>
    <row r="239" spans="21:21" x14ac:dyDescent="0.25">
      <c r="U239" s="23"/>
    </row>
    <row r="240" spans="21:21" x14ac:dyDescent="0.25">
      <c r="U240" s="23"/>
    </row>
    <row r="241" spans="21:21" x14ac:dyDescent="0.25">
      <c r="U241" s="23"/>
    </row>
    <row r="242" spans="21:21" x14ac:dyDescent="0.25">
      <c r="U242" s="23"/>
    </row>
    <row r="243" spans="21:21" x14ac:dyDescent="0.25">
      <c r="U243" s="23"/>
    </row>
    <row r="244" spans="21:21" x14ac:dyDescent="0.25">
      <c r="U244" s="23"/>
    </row>
    <row r="245" spans="21:21" x14ac:dyDescent="0.25">
      <c r="U245" s="23"/>
    </row>
    <row r="246" spans="21:21" x14ac:dyDescent="0.25">
      <c r="U246" s="23"/>
    </row>
    <row r="247" spans="21:21" x14ac:dyDescent="0.25">
      <c r="U247" s="23"/>
    </row>
    <row r="248" spans="21:21" x14ac:dyDescent="0.25">
      <c r="U248" s="23"/>
    </row>
    <row r="249" spans="21:21" x14ac:dyDescent="0.25">
      <c r="U249" s="23"/>
    </row>
    <row r="250" spans="21:21" x14ac:dyDescent="0.25">
      <c r="U250" s="23"/>
    </row>
    <row r="251" spans="21:21" x14ac:dyDescent="0.25">
      <c r="U251" s="23"/>
    </row>
    <row r="252" spans="21:21" x14ac:dyDescent="0.25">
      <c r="U252" s="23"/>
    </row>
    <row r="253" spans="21:21" x14ac:dyDescent="0.25">
      <c r="U253" s="23"/>
    </row>
    <row r="254" spans="21:21" x14ac:dyDescent="0.25">
      <c r="U254" s="23"/>
    </row>
    <row r="255" spans="21:21" x14ac:dyDescent="0.25">
      <c r="U255" s="23"/>
    </row>
    <row r="256" spans="21:21" x14ac:dyDescent="0.25">
      <c r="U256" s="23"/>
    </row>
    <row r="257" spans="6:21" x14ac:dyDescent="0.25">
      <c r="U257" s="23"/>
    </row>
    <row r="258" spans="6:21" x14ac:dyDescent="0.25">
      <c r="U258" s="23"/>
    </row>
    <row r="259" spans="6:21" x14ac:dyDescent="0.25">
      <c r="U259" s="23"/>
    </row>
    <row r="260" spans="6:21" x14ac:dyDescent="0.25">
      <c r="U260" s="23"/>
    </row>
    <row r="261" spans="6:21" x14ac:dyDescent="0.25">
      <c r="U261" s="23"/>
    </row>
    <row r="262" spans="6:21" x14ac:dyDescent="0.25">
      <c r="U262" s="23"/>
    </row>
    <row r="263" spans="6:21" x14ac:dyDescent="0.25">
      <c r="U263" s="23"/>
    </row>
    <row r="264" spans="6:21" x14ac:dyDescent="0.25">
      <c r="U264" s="23"/>
    </row>
    <row r="265" spans="6:21" x14ac:dyDescent="0.25">
      <c r="U265" s="23"/>
    </row>
    <row r="266" spans="6:21" x14ac:dyDescent="0.25">
      <c r="U266" s="23"/>
    </row>
    <row r="267" spans="6:21" x14ac:dyDescent="0.25">
      <c r="U267" s="23"/>
    </row>
    <row r="268" spans="6:21" x14ac:dyDescent="0.25">
      <c r="F268" s="1" t="s">
        <v>120</v>
      </c>
      <c r="G268" s="1">
        <v>492</v>
      </c>
      <c r="H268" s="1">
        <f>(H271-H266)*0.6/4+H267</f>
        <v>0</v>
      </c>
    </row>
    <row r="269" spans="6:21" x14ac:dyDescent="0.25">
      <c r="F269" s="1" t="s">
        <v>157</v>
      </c>
      <c r="G269" s="1">
        <v>551</v>
      </c>
      <c r="H269" s="1">
        <f>(H271-H266)*0.6/4+H268</f>
        <v>0</v>
      </c>
    </row>
    <row r="270" spans="6:21" x14ac:dyDescent="0.25">
      <c r="F270" s="1" t="s">
        <v>158</v>
      </c>
      <c r="G270" s="1">
        <v>610</v>
      </c>
      <c r="H270" s="1">
        <f>(H271-H266)*0.6/4+H269</f>
        <v>0</v>
      </c>
    </row>
    <row r="271" spans="6:21" x14ac:dyDescent="0.25">
      <c r="F271" s="1" t="s">
        <v>51</v>
      </c>
      <c r="G271" s="7">
        <v>768</v>
      </c>
      <c r="H271" s="7">
        <f>H266*2</f>
        <v>0</v>
      </c>
    </row>
    <row r="272" spans="6:21" x14ac:dyDescent="0.25">
      <c r="F272" s="1" t="s">
        <v>121</v>
      </c>
      <c r="G272" s="1">
        <v>832</v>
      </c>
      <c r="H272" s="1">
        <f>(H276-H271)*0.6/4+H271</f>
        <v>0</v>
      </c>
    </row>
    <row r="273" spans="6:8" x14ac:dyDescent="0.25">
      <c r="F273" s="1" t="s">
        <v>122</v>
      </c>
      <c r="G273" s="1">
        <v>896</v>
      </c>
      <c r="H273" s="1">
        <f>(H276-H271)*0.6/4+H272</f>
        <v>0</v>
      </c>
    </row>
    <row r="274" spans="6:8" x14ac:dyDescent="0.25">
      <c r="F274" s="1" t="s">
        <v>123</v>
      </c>
      <c r="G274" s="1">
        <v>960</v>
      </c>
      <c r="H274" s="1">
        <f>(H276-H271)*0.6/4+H273</f>
        <v>0</v>
      </c>
    </row>
    <row r="275" spans="6:8" x14ac:dyDescent="0.25">
      <c r="F275" s="1" t="s">
        <v>124</v>
      </c>
      <c r="G275" s="1">
        <v>1024</v>
      </c>
      <c r="H275" s="1">
        <f>(H276-H271)*0.6/4+H274</f>
        <v>0</v>
      </c>
    </row>
    <row r="276" spans="6:8" x14ac:dyDescent="0.25">
      <c r="F276" s="1" t="s">
        <v>52</v>
      </c>
      <c r="G276" s="7">
        <v>1195</v>
      </c>
      <c r="H276" s="7">
        <f>H271*1.8</f>
        <v>0</v>
      </c>
    </row>
    <row r="277" spans="6:8" x14ac:dyDescent="0.25">
      <c r="F277" s="1" t="s">
        <v>125</v>
      </c>
      <c r="G277" s="1">
        <v>1313</v>
      </c>
      <c r="H277" s="1">
        <f>(H281-H276)*0.6/4+H276</f>
        <v>0</v>
      </c>
    </row>
    <row r="278" spans="6:8" x14ac:dyDescent="0.25">
      <c r="F278" s="1" t="s">
        <v>126</v>
      </c>
      <c r="G278" s="1">
        <v>1432</v>
      </c>
      <c r="H278" s="1">
        <f>(H281-H276)*0.6/4+H277</f>
        <v>0</v>
      </c>
    </row>
    <row r="279" spans="6:8" x14ac:dyDescent="0.25">
      <c r="F279" s="1" t="s">
        <v>127</v>
      </c>
      <c r="G279" s="1">
        <v>1550</v>
      </c>
      <c r="H279" s="1">
        <f>(H281-H276)*0.6/4+H278</f>
        <v>0</v>
      </c>
    </row>
    <row r="280" spans="6:8" x14ac:dyDescent="0.25">
      <c r="F280" s="1" t="s">
        <v>128</v>
      </c>
      <c r="G280" s="1">
        <v>1669</v>
      </c>
      <c r="H280" s="1">
        <f>(H281-H276)*0.6/4+H279</f>
        <v>0</v>
      </c>
    </row>
    <row r="281" spans="6:8" x14ac:dyDescent="0.25">
      <c r="F281" s="1" t="s">
        <v>53</v>
      </c>
      <c r="G281" s="7">
        <v>1985</v>
      </c>
      <c r="H281" s="7">
        <f>H276*1.6</f>
        <v>0</v>
      </c>
    </row>
    <row r="282" spans="6:8" x14ac:dyDescent="0.25">
      <c r="F282" s="22" t="s">
        <v>226</v>
      </c>
      <c r="H282" s="1">
        <f>(H286-H281)*0.6/4+H281</f>
        <v>0</v>
      </c>
    </row>
    <row r="283" spans="6:8" x14ac:dyDescent="0.25">
      <c r="F283" s="22" t="s">
        <v>227</v>
      </c>
      <c r="H283" s="1">
        <f>(H286-H281)*0.6/4+H282</f>
        <v>0</v>
      </c>
    </row>
    <row r="284" spans="6:8" x14ac:dyDescent="0.25">
      <c r="F284" s="22" t="s">
        <v>228</v>
      </c>
      <c r="H284" s="1">
        <f>(H286-H281)*0.6/4+H283</f>
        <v>0</v>
      </c>
    </row>
    <row r="285" spans="6:8" x14ac:dyDescent="0.25">
      <c r="F285" s="22" t="s">
        <v>229</v>
      </c>
      <c r="H285" s="1">
        <f>(H286-H281)*0.6/4+H284</f>
        <v>0</v>
      </c>
    </row>
    <row r="286" spans="6:8" x14ac:dyDescent="0.25">
      <c r="F286" s="22" t="s">
        <v>230</v>
      </c>
      <c r="H286" s="7">
        <f>H281*1.4</f>
        <v>0</v>
      </c>
    </row>
    <row r="287" spans="6:8" x14ac:dyDescent="0.25">
      <c r="F287" s="22" t="s">
        <v>231</v>
      </c>
      <c r="H287" s="1">
        <f>(H291-H286)*0.6/4+H286</f>
        <v>0</v>
      </c>
    </row>
    <row r="288" spans="6:8" x14ac:dyDescent="0.25">
      <c r="F288" s="22" t="s">
        <v>232</v>
      </c>
      <c r="H288" s="1">
        <f>(H291-H286)*0.6/4+H287</f>
        <v>0</v>
      </c>
    </row>
    <row r="289" spans="6:8" x14ac:dyDescent="0.25">
      <c r="F289" s="22" t="s">
        <v>233</v>
      </c>
      <c r="H289" s="1">
        <f>(H291-H286)*0.6/4+H288</f>
        <v>0</v>
      </c>
    </row>
    <row r="290" spans="6:8" x14ac:dyDescent="0.25">
      <c r="F290" s="22" t="s">
        <v>234</v>
      </c>
      <c r="H290" s="1">
        <f>(H291-H286)*0.6/4+H289</f>
        <v>0</v>
      </c>
    </row>
    <row r="291" spans="6:8" x14ac:dyDescent="0.25">
      <c r="F291" s="22" t="s">
        <v>235</v>
      </c>
      <c r="H291" s="7">
        <f>H286*1.2</f>
        <v>0</v>
      </c>
    </row>
    <row r="292" spans="6:8" x14ac:dyDescent="0.25">
      <c r="F292" s="22" t="s">
        <v>236</v>
      </c>
      <c r="H292" s="1">
        <f>(H296-H291)*0.6/4+H291</f>
        <v>0</v>
      </c>
    </row>
    <row r="293" spans="6:8" x14ac:dyDescent="0.25">
      <c r="F293" s="22" t="s">
        <v>237</v>
      </c>
      <c r="H293" s="1">
        <f>(H296-H291)*0.6/4+H292</f>
        <v>0</v>
      </c>
    </row>
    <row r="294" spans="6:8" x14ac:dyDescent="0.25">
      <c r="F294" s="22" t="s">
        <v>238</v>
      </c>
      <c r="H294" s="1">
        <f>(H296-H291)*0.6/4+H293</f>
        <v>0</v>
      </c>
    </row>
    <row r="295" spans="6:8" x14ac:dyDescent="0.25">
      <c r="F295" s="22" t="s">
        <v>239</v>
      </c>
      <c r="H295" s="1">
        <f>(H296-H291)*0.6/4+H294</f>
        <v>0</v>
      </c>
    </row>
    <row r="296" spans="6:8" x14ac:dyDescent="0.25">
      <c r="F296" s="22" t="s">
        <v>240</v>
      </c>
      <c r="H296" s="7">
        <f>H291*1.2</f>
        <v>0</v>
      </c>
    </row>
    <row r="297" spans="6:8" x14ac:dyDescent="0.25">
      <c r="F297" s="22" t="s">
        <v>241</v>
      </c>
      <c r="H297" s="1">
        <f>(H301-H296)*0.6/4+H296</f>
        <v>0</v>
      </c>
    </row>
    <row r="298" spans="6:8" x14ac:dyDescent="0.25">
      <c r="F298" s="22" t="s">
        <v>242</v>
      </c>
      <c r="H298" s="1">
        <f>(H301-H296)*0.6/4+H297</f>
        <v>0</v>
      </c>
    </row>
    <row r="299" spans="6:8" x14ac:dyDescent="0.25">
      <c r="F299" s="22" t="s">
        <v>243</v>
      </c>
      <c r="H299" s="1">
        <f>(H301-H296)*0.6/4+H298</f>
        <v>0</v>
      </c>
    </row>
    <row r="300" spans="6:8" x14ac:dyDescent="0.25">
      <c r="F300" s="22" t="s">
        <v>244</v>
      </c>
      <c r="H300" s="1">
        <f>(H301-H296)*0.6/4+H299</f>
        <v>0</v>
      </c>
    </row>
    <row r="301" spans="6:8" x14ac:dyDescent="0.25">
      <c r="F301" s="22" t="s">
        <v>245</v>
      </c>
      <c r="H301" s="7">
        <f>H296*1.2</f>
        <v>0</v>
      </c>
    </row>
    <row r="302" spans="6:8" x14ac:dyDescent="0.25">
      <c r="F302" s="22" t="s">
        <v>246</v>
      </c>
      <c r="H302" s="1">
        <f>(H306-H301)*0.6/4+H301</f>
        <v>0</v>
      </c>
    </row>
    <row r="303" spans="6:8" x14ac:dyDescent="0.25">
      <c r="F303" s="22" t="s">
        <v>247</v>
      </c>
      <c r="H303" s="1">
        <f>(H306-H301)*0.6/4+H302</f>
        <v>0</v>
      </c>
    </row>
    <row r="304" spans="6:8" x14ac:dyDescent="0.25">
      <c r="F304" s="22" t="s">
        <v>248</v>
      </c>
      <c r="H304" s="1">
        <f>(H306-H301)*0.6/4+H303</f>
        <v>0</v>
      </c>
    </row>
    <row r="305" spans="6:8" x14ac:dyDescent="0.25">
      <c r="F305" s="22" t="s">
        <v>249</v>
      </c>
      <c r="H305" s="1">
        <f>(H306-H301)*0.6/4+H304</f>
        <v>0</v>
      </c>
    </row>
    <row r="306" spans="6:8" x14ac:dyDescent="0.25">
      <c r="F306" s="22" t="s">
        <v>250</v>
      </c>
      <c r="H306" s="7">
        <f>H301*1.2</f>
        <v>0</v>
      </c>
    </row>
    <row r="307" spans="6:8" x14ac:dyDescent="0.25">
      <c r="F307" s="22" t="s">
        <v>251</v>
      </c>
      <c r="H307" s="1">
        <f>(H311-H306)*0.6/4+H306</f>
        <v>0</v>
      </c>
    </row>
    <row r="308" spans="6:8" x14ac:dyDescent="0.25">
      <c r="F308" s="22" t="s">
        <v>252</v>
      </c>
      <c r="H308" s="1">
        <f>(H311-H306)*0.6/4+H307</f>
        <v>0</v>
      </c>
    </row>
    <row r="309" spans="6:8" x14ac:dyDescent="0.25">
      <c r="F309" s="22" t="s">
        <v>253</v>
      </c>
      <c r="H309" s="1">
        <f>(H311-H306)*0.6/4+H308</f>
        <v>0</v>
      </c>
    </row>
    <row r="310" spans="6:8" x14ac:dyDescent="0.25">
      <c r="F310" s="22" t="s">
        <v>254</v>
      </c>
      <c r="H310" s="1">
        <f>(H311-H306)*0.6/4+H309</f>
        <v>0</v>
      </c>
    </row>
    <row r="311" spans="6:8" x14ac:dyDescent="0.25">
      <c r="F311" s="22" t="s">
        <v>255</v>
      </c>
      <c r="H311" s="7">
        <f>H306*1.2</f>
        <v>0</v>
      </c>
    </row>
    <row r="312" spans="6:8" x14ac:dyDescent="0.25">
      <c r="F312" s="22" t="s">
        <v>256</v>
      </c>
      <c r="H312" s="1">
        <f>(H316-H311)*0.6/4+H311</f>
        <v>0</v>
      </c>
    </row>
    <row r="313" spans="6:8" x14ac:dyDescent="0.25">
      <c r="F313" s="22" t="s">
        <v>257</v>
      </c>
      <c r="H313" s="1">
        <f>(H316-H311)*0.6/4+H312</f>
        <v>0</v>
      </c>
    </row>
    <row r="314" spans="6:8" x14ac:dyDescent="0.25">
      <c r="F314" s="22" t="s">
        <v>258</v>
      </c>
      <c r="H314" s="1">
        <f>(H316-H311)*0.6/4+H313</f>
        <v>0</v>
      </c>
    </row>
    <row r="315" spans="6:8" x14ac:dyDescent="0.25">
      <c r="F315" s="22" t="s">
        <v>259</v>
      </c>
      <c r="H315" s="1">
        <f>(H316-H311)*0.6/4+H314</f>
        <v>0</v>
      </c>
    </row>
    <row r="316" spans="6:8" x14ac:dyDescent="0.25">
      <c r="F316" s="22" t="s">
        <v>260</v>
      </c>
      <c r="H316" s="7">
        <f>H311*1.2</f>
        <v>0</v>
      </c>
    </row>
    <row r="317" spans="6:8" x14ac:dyDescent="0.25">
      <c r="F317" s="1" t="s">
        <v>54</v>
      </c>
      <c r="G317" s="7">
        <v>305</v>
      </c>
      <c r="H317" s="7">
        <v>305</v>
      </c>
    </row>
    <row r="318" spans="6:8" x14ac:dyDescent="0.25">
      <c r="F318" s="1" t="s">
        <v>129</v>
      </c>
      <c r="G318" s="1">
        <v>350</v>
      </c>
      <c r="H318" s="1">
        <f>(H322-H317)*0.6/4+H317</f>
        <v>350.75</v>
      </c>
    </row>
    <row r="319" spans="6:8" x14ac:dyDescent="0.25">
      <c r="F319" s="1" t="s">
        <v>130</v>
      </c>
      <c r="G319" s="1">
        <v>395</v>
      </c>
      <c r="H319" s="1">
        <f>(H322-H317)*0.6/4+H318</f>
        <v>396.5</v>
      </c>
    </row>
    <row r="320" spans="6:8" x14ac:dyDescent="0.25">
      <c r="F320" s="1" t="s">
        <v>159</v>
      </c>
      <c r="G320" s="1">
        <v>440</v>
      </c>
      <c r="H320" s="1">
        <f>(H322-H317)*0.6/4+H319</f>
        <v>442.25</v>
      </c>
    </row>
    <row r="321" spans="6:8" x14ac:dyDescent="0.25">
      <c r="F321" s="1" t="s">
        <v>160</v>
      </c>
      <c r="G321" s="1">
        <v>485</v>
      </c>
      <c r="H321" s="1">
        <f>(H322-H317)*0.6/4+H320</f>
        <v>488</v>
      </c>
    </row>
    <row r="322" spans="6:8" x14ac:dyDescent="0.25">
      <c r="F322" s="1" t="s">
        <v>55</v>
      </c>
      <c r="G322" s="7">
        <v>607</v>
      </c>
      <c r="H322" s="7">
        <f>H317*2</f>
        <v>610</v>
      </c>
    </row>
    <row r="323" spans="6:8" x14ac:dyDescent="0.25">
      <c r="F323" s="1" t="s">
        <v>131</v>
      </c>
      <c r="G323" s="1">
        <v>657</v>
      </c>
      <c r="H323" s="1">
        <f>(H327-H322)*0.6/4+H322</f>
        <v>683.2</v>
      </c>
    </row>
    <row r="324" spans="6:8" x14ac:dyDescent="0.25">
      <c r="F324" s="1" t="s">
        <v>132</v>
      </c>
      <c r="G324" s="1">
        <v>708</v>
      </c>
      <c r="H324" s="1">
        <f>(H327-H322)*0.6/4+H323</f>
        <v>756.40000000000009</v>
      </c>
    </row>
    <row r="325" spans="6:8" x14ac:dyDescent="0.25">
      <c r="F325" s="1" t="s">
        <v>133</v>
      </c>
      <c r="G325" s="1">
        <v>759</v>
      </c>
      <c r="H325" s="1">
        <f>(H327-H322)*0.6/4+H324</f>
        <v>829.60000000000014</v>
      </c>
    </row>
    <row r="326" spans="6:8" x14ac:dyDescent="0.25">
      <c r="F326" s="1" t="s">
        <v>134</v>
      </c>
      <c r="G326" s="1">
        <v>810</v>
      </c>
      <c r="H326" s="1">
        <f>(H327-H322)*0.6/4+H325</f>
        <v>902.80000000000018</v>
      </c>
    </row>
    <row r="327" spans="6:8" x14ac:dyDescent="0.25">
      <c r="F327" s="1" t="s">
        <v>56</v>
      </c>
      <c r="G327" s="7">
        <v>944</v>
      </c>
      <c r="H327" s="7">
        <f>H322*1.8</f>
        <v>1098</v>
      </c>
    </row>
    <row r="328" spans="6:8" x14ac:dyDescent="0.25">
      <c r="F328" s="1" t="s">
        <v>135</v>
      </c>
      <c r="G328" s="1">
        <v>1038</v>
      </c>
      <c r="H328" s="1">
        <f>(H332-H327)*0.6/4+H327</f>
        <v>1196.82</v>
      </c>
    </row>
    <row r="329" spans="6:8" x14ac:dyDescent="0.25">
      <c r="F329" s="1" t="s">
        <v>136</v>
      </c>
      <c r="G329" s="1">
        <v>1131</v>
      </c>
      <c r="H329" s="1">
        <f>(H332-H327)*0.6/4+H328</f>
        <v>1295.6399999999999</v>
      </c>
    </row>
    <row r="330" spans="6:8" x14ac:dyDescent="0.25">
      <c r="F330" s="1" t="s">
        <v>137</v>
      </c>
      <c r="G330" s="1">
        <v>1225</v>
      </c>
      <c r="H330" s="1">
        <f>(H332-H327)*0.6/4+H329</f>
        <v>1394.4599999999998</v>
      </c>
    </row>
    <row r="331" spans="6:8" x14ac:dyDescent="0.25">
      <c r="F331" s="1" t="s">
        <v>138</v>
      </c>
      <c r="G331" s="1">
        <v>1319</v>
      </c>
      <c r="H331" s="1">
        <f>(H332-H327)*0.6/4+H330</f>
        <v>1493.2799999999997</v>
      </c>
    </row>
    <row r="332" spans="6:8" x14ac:dyDescent="0.25">
      <c r="F332" s="1" t="s">
        <v>57</v>
      </c>
      <c r="G332" s="7">
        <v>1569</v>
      </c>
      <c r="H332" s="7">
        <f>H327*1.6</f>
        <v>1756.8000000000002</v>
      </c>
    </row>
    <row r="333" spans="6:8" x14ac:dyDescent="0.25">
      <c r="F333" s="22" t="s">
        <v>261</v>
      </c>
      <c r="H333" s="1">
        <f>(H337-H332)*0.6/4+H332</f>
        <v>1862.2080000000001</v>
      </c>
    </row>
    <row r="334" spans="6:8" x14ac:dyDescent="0.25">
      <c r="F334" s="22" t="s">
        <v>262</v>
      </c>
      <c r="H334" s="1">
        <f>(H337-H332)*0.6/4+H333</f>
        <v>1967.616</v>
      </c>
    </row>
    <row r="335" spans="6:8" x14ac:dyDescent="0.25">
      <c r="F335" s="22" t="s">
        <v>263</v>
      </c>
      <c r="H335" s="1">
        <f>(H337-H332)*0.6/4+H334</f>
        <v>2073.0239999999999</v>
      </c>
    </row>
    <row r="336" spans="6:8" x14ac:dyDescent="0.25">
      <c r="F336" s="22" t="s">
        <v>264</v>
      </c>
      <c r="H336" s="1">
        <f>(H337-H332)*0.6/4+H335</f>
        <v>2178.4319999999998</v>
      </c>
    </row>
    <row r="337" spans="6:8" x14ac:dyDescent="0.25">
      <c r="F337" s="22" t="s">
        <v>265</v>
      </c>
      <c r="H337" s="7">
        <f>H332*1.4</f>
        <v>2459.52</v>
      </c>
    </row>
    <row r="338" spans="6:8" x14ac:dyDescent="0.25">
      <c r="F338" s="22" t="s">
        <v>266</v>
      </c>
      <c r="H338" s="1">
        <f>(H342-H337)*0.6/4+H337</f>
        <v>2533.3056000000001</v>
      </c>
    </row>
    <row r="339" spans="6:8" x14ac:dyDescent="0.25">
      <c r="F339" s="22" t="s">
        <v>267</v>
      </c>
      <c r="H339" s="1">
        <f>(H342-H337)*0.6/4+H338</f>
        <v>2607.0912000000003</v>
      </c>
    </row>
    <row r="340" spans="6:8" x14ac:dyDescent="0.25">
      <c r="F340" s="22" t="s">
        <v>268</v>
      </c>
      <c r="H340" s="1">
        <f>(H342-H337)*0.6/4+H339</f>
        <v>2680.8768000000005</v>
      </c>
    </row>
    <row r="341" spans="6:8" x14ac:dyDescent="0.25">
      <c r="F341" s="22" t="s">
        <v>269</v>
      </c>
      <c r="H341" s="1">
        <f>(H342-H337)*0.6/4+H340</f>
        <v>2754.6624000000006</v>
      </c>
    </row>
    <row r="342" spans="6:8" x14ac:dyDescent="0.25">
      <c r="F342" s="22" t="s">
        <v>270</v>
      </c>
      <c r="H342" s="7">
        <f>H337*1.2</f>
        <v>2951.424</v>
      </c>
    </row>
    <row r="343" spans="6:8" x14ac:dyDescent="0.25">
      <c r="F343" s="22" t="s">
        <v>271</v>
      </c>
      <c r="H343" s="1">
        <f>(H347-H342)*0.6/4+H342</f>
        <v>3039.9667199999999</v>
      </c>
    </row>
    <row r="344" spans="6:8" x14ac:dyDescent="0.25">
      <c r="F344" s="22" t="s">
        <v>272</v>
      </c>
      <c r="H344" s="1">
        <f>(H347-H342)*0.6/4+H343</f>
        <v>3128.5094399999998</v>
      </c>
    </row>
    <row r="345" spans="6:8" x14ac:dyDescent="0.25">
      <c r="F345" s="22" t="s">
        <v>273</v>
      </c>
      <c r="H345" s="1">
        <f>(H347-H342)*0.6/4+H344</f>
        <v>3217.0521599999997</v>
      </c>
    </row>
    <row r="346" spans="6:8" x14ac:dyDescent="0.25">
      <c r="F346" s="22" t="s">
        <v>274</v>
      </c>
      <c r="H346" s="1">
        <f>(H347-H342)*0.6/4+H345</f>
        <v>3305.5948799999996</v>
      </c>
    </row>
    <row r="347" spans="6:8" x14ac:dyDescent="0.25">
      <c r="F347" s="22" t="s">
        <v>275</v>
      </c>
      <c r="H347" s="7">
        <f>H342*1.2</f>
        <v>3541.7087999999999</v>
      </c>
    </row>
    <row r="348" spans="6:8" x14ac:dyDescent="0.25">
      <c r="F348" s="22" t="s">
        <v>276</v>
      </c>
      <c r="H348" s="1">
        <f>(H352-H347)*0.6/4+H347</f>
        <v>3647.9600639999999</v>
      </c>
    </row>
    <row r="349" spans="6:8" x14ac:dyDescent="0.25">
      <c r="F349" s="22" t="s">
        <v>277</v>
      </c>
      <c r="H349" s="1">
        <f>(H352-H347)*0.6/4+H348</f>
        <v>3754.2113279999999</v>
      </c>
    </row>
    <row r="350" spans="6:8" x14ac:dyDescent="0.25">
      <c r="F350" s="22" t="s">
        <v>278</v>
      </c>
      <c r="H350" s="1">
        <f>(H352-H347)*0.6/4+H349</f>
        <v>3860.4625919999999</v>
      </c>
    </row>
    <row r="351" spans="6:8" x14ac:dyDescent="0.25">
      <c r="F351" s="22" t="s">
        <v>279</v>
      </c>
      <c r="H351" s="1">
        <f>(H352-H347)*0.6/4+H350</f>
        <v>3966.7138559999999</v>
      </c>
    </row>
    <row r="352" spans="6:8" x14ac:dyDescent="0.25">
      <c r="F352" s="22" t="s">
        <v>280</v>
      </c>
      <c r="H352" s="7">
        <f>H347*1.2</f>
        <v>4250.0505599999997</v>
      </c>
    </row>
    <row r="353" spans="6:8" x14ac:dyDescent="0.25">
      <c r="F353" s="22" t="s">
        <v>281</v>
      </c>
      <c r="H353" s="1">
        <f>(H357-H352)*0.6/4+H352</f>
        <v>4377.5520767999997</v>
      </c>
    </row>
    <row r="354" spans="6:8" x14ac:dyDescent="0.25">
      <c r="F354" s="22" t="s">
        <v>282</v>
      </c>
      <c r="H354" s="1">
        <f>(H357-H352)*0.6/4+H353</f>
        <v>4505.0535935999997</v>
      </c>
    </row>
    <row r="355" spans="6:8" x14ac:dyDescent="0.25">
      <c r="F355" s="22" t="s">
        <v>283</v>
      </c>
      <c r="H355" s="1">
        <f>(H357-H352)*0.6/4+H354</f>
        <v>4632.5551103999996</v>
      </c>
    </row>
    <row r="356" spans="6:8" x14ac:dyDescent="0.25">
      <c r="F356" s="22" t="s">
        <v>284</v>
      </c>
      <c r="H356" s="1">
        <f>(H357-H352)*0.6/4+H355</f>
        <v>4760.0566271999996</v>
      </c>
    </row>
    <row r="357" spans="6:8" x14ac:dyDescent="0.25">
      <c r="F357" s="22" t="s">
        <v>285</v>
      </c>
      <c r="H357" s="7">
        <f>H352*1.2</f>
        <v>5100.0606719999996</v>
      </c>
    </row>
    <row r="358" spans="6:8" x14ac:dyDescent="0.25">
      <c r="F358" s="22" t="s">
        <v>286</v>
      </c>
      <c r="H358" s="1">
        <f>(H362-H357)*0.6/4+H357</f>
        <v>5253.0624921599992</v>
      </c>
    </row>
    <row r="359" spans="6:8" x14ac:dyDescent="0.25">
      <c r="F359" s="22" t="s">
        <v>287</v>
      </c>
      <c r="H359" s="1">
        <f>(H362-H357)*0.6/4+H358</f>
        <v>5406.0643123199989</v>
      </c>
    </row>
    <row r="360" spans="6:8" x14ac:dyDescent="0.25">
      <c r="F360" s="22" t="s">
        <v>288</v>
      </c>
      <c r="H360" s="1">
        <f>(H362-H357)*0.6/4+H359</f>
        <v>5559.0661324799985</v>
      </c>
    </row>
    <row r="361" spans="6:8" x14ac:dyDescent="0.25">
      <c r="F361" s="22" t="s">
        <v>289</v>
      </c>
      <c r="H361" s="1">
        <f>(H362-H357)*0.6/4+H360</f>
        <v>5712.0679526399981</v>
      </c>
    </row>
    <row r="362" spans="6:8" x14ac:dyDescent="0.25">
      <c r="F362" s="22" t="s">
        <v>290</v>
      </c>
      <c r="H362" s="7">
        <f>H357*1.2</f>
        <v>6120.0728063999995</v>
      </c>
    </row>
    <row r="363" spans="6:8" x14ac:dyDescent="0.25">
      <c r="F363" s="22" t="s">
        <v>291</v>
      </c>
      <c r="H363" s="1">
        <f>(H367-H362)*0.6/4+H362</f>
        <v>6303.6749905919996</v>
      </c>
    </row>
    <row r="364" spans="6:8" x14ac:dyDescent="0.25">
      <c r="F364" s="22" t="s">
        <v>292</v>
      </c>
      <c r="H364" s="1">
        <f>(H367-H362)*0.6/4+H363</f>
        <v>6487.2771747839997</v>
      </c>
    </row>
    <row r="365" spans="6:8" x14ac:dyDescent="0.25">
      <c r="F365" s="22" t="s">
        <v>293</v>
      </c>
      <c r="H365" s="1">
        <f>(H367-H362)*0.6/4+H364</f>
        <v>6670.8793589759998</v>
      </c>
    </row>
    <row r="366" spans="6:8" x14ac:dyDescent="0.25">
      <c r="F366" s="22" t="s">
        <v>294</v>
      </c>
      <c r="H366" s="1">
        <f>(H367-H362)*0.6/4+H365</f>
        <v>6854.4815431679999</v>
      </c>
    </row>
    <row r="367" spans="6:8" x14ac:dyDescent="0.25">
      <c r="F367" s="22" t="s">
        <v>295</v>
      </c>
      <c r="H367" s="7">
        <f>H362*1.2</f>
        <v>7344.0873676799993</v>
      </c>
    </row>
    <row r="368" spans="6:8" x14ac:dyDescent="0.25">
      <c r="F368" s="1" t="s">
        <v>58</v>
      </c>
      <c r="G368" s="7">
        <v>254</v>
      </c>
      <c r="H368" s="7">
        <v>254</v>
      </c>
    </row>
    <row r="369" spans="6:8" x14ac:dyDescent="0.25">
      <c r="F369" s="1" t="s">
        <v>139</v>
      </c>
      <c r="G369" s="1">
        <v>292</v>
      </c>
      <c r="H369" s="1">
        <f>(H373-H368)*0.6/4+H368</f>
        <v>292.10000000000002</v>
      </c>
    </row>
    <row r="370" spans="6:8" x14ac:dyDescent="0.25">
      <c r="F370" s="1" t="s">
        <v>140</v>
      </c>
      <c r="G370" s="1">
        <v>329</v>
      </c>
      <c r="H370" s="1">
        <f>(H373-H368)*0.6/4+H369</f>
        <v>330.20000000000005</v>
      </c>
    </row>
    <row r="371" spans="6:8" x14ac:dyDescent="0.25">
      <c r="F371" s="1" t="s">
        <v>161</v>
      </c>
      <c r="G371" s="1">
        <v>367</v>
      </c>
      <c r="H371" s="1">
        <f>(H373-H368)*0.6/4+H370</f>
        <v>368.30000000000007</v>
      </c>
    </row>
    <row r="372" spans="6:8" x14ac:dyDescent="0.25">
      <c r="F372" s="1" t="s">
        <v>162</v>
      </c>
      <c r="G372" s="1">
        <v>405</v>
      </c>
      <c r="H372" s="1">
        <f>(H373-H368)*0.6/4+H371</f>
        <v>406.40000000000009</v>
      </c>
    </row>
    <row r="373" spans="6:8" x14ac:dyDescent="0.25">
      <c r="F373" s="1" t="s">
        <v>59</v>
      </c>
      <c r="G373" s="7">
        <v>506</v>
      </c>
      <c r="H373" s="7">
        <f>H368*2</f>
        <v>508</v>
      </c>
    </row>
    <row r="374" spans="6:8" x14ac:dyDescent="0.25">
      <c r="F374" s="1" t="s">
        <v>141</v>
      </c>
      <c r="G374" s="1">
        <v>548</v>
      </c>
      <c r="H374" s="1">
        <f>(H378-H373)*0.6/4+H373</f>
        <v>568.96</v>
      </c>
    </row>
    <row r="375" spans="6:8" x14ac:dyDescent="0.25">
      <c r="F375" s="1" t="s">
        <v>142</v>
      </c>
      <c r="G375" s="1">
        <v>591</v>
      </c>
      <c r="H375" s="1">
        <f>(H378-H373)*0.6/4+H374</f>
        <v>629.92000000000007</v>
      </c>
    </row>
    <row r="376" spans="6:8" x14ac:dyDescent="0.25">
      <c r="F376" s="1" t="s">
        <v>143</v>
      </c>
      <c r="G376" s="1">
        <v>633</v>
      </c>
      <c r="H376" s="1">
        <f>(H378-H373)*0.6/4+H375</f>
        <v>690.88000000000011</v>
      </c>
    </row>
    <row r="377" spans="6:8" x14ac:dyDescent="0.25">
      <c r="F377" s="1" t="s">
        <v>144</v>
      </c>
      <c r="G377" s="1">
        <v>675</v>
      </c>
      <c r="H377" s="1">
        <f>(H378-H373)*0.6/4+H376</f>
        <v>751.84000000000015</v>
      </c>
    </row>
    <row r="378" spans="6:8" x14ac:dyDescent="0.25">
      <c r="F378" s="1" t="s">
        <v>60</v>
      </c>
      <c r="G378" s="7">
        <v>787</v>
      </c>
      <c r="H378" s="7">
        <f>H373*1.8</f>
        <v>914.4</v>
      </c>
    </row>
    <row r="379" spans="6:8" x14ac:dyDescent="0.25">
      <c r="F379" s="1" t="s">
        <v>145</v>
      </c>
      <c r="G379" s="1">
        <v>865</v>
      </c>
      <c r="H379" s="1">
        <f>(H383-H378)*0.6/4+H378</f>
        <v>996.69599999999991</v>
      </c>
    </row>
    <row r="380" spans="6:8" x14ac:dyDescent="0.25">
      <c r="F380" s="1" t="s">
        <v>146</v>
      </c>
      <c r="G380" s="1">
        <v>943</v>
      </c>
      <c r="H380" s="1">
        <f>(H383-H378)*0.6/4+H379</f>
        <v>1078.992</v>
      </c>
    </row>
    <row r="381" spans="6:8" x14ac:dyDescent="0.25">
      <c r="F381" s="1" t="s">
        <v>147</v>
      </c>
      <c r="G381" s="1">
        <v>1021</v>
      </c>
      <c r="H381" s="1">
        <f>(H383-H378)*0.6/4+H380</f>
        <v>1161.288</v>
      </c>
    </row>
    <row r="382" spans="6:8" x14ac:dyDescent="0.25">
      <c r="F382" s="1" t="s">
        <v>148</v>
      </c>
      <c r="G382" s="1">
        <v>1099</v>
      </c>
      <c r="H382" s="1">
        <f>(H383-H378)*0.6/4+H381</f>
        <v>1243.5840000000001</v>
      </c>
    </row>
    <row r="383" spans="6:8" x14ac:dyDescent="0.25">
      <c r="F383" s="1" t="s">
        <v>61</v>
      </c>
      <c r="G383" s="7">
        <v>1307</v>
      </c>
      <c r="H383" s="7">
        <f>H378*1.6</f>
        <v>1463.04</v>
      </c>
    </row>
    <row r="384" spans="6:8" x14ac:dyDescent="0.25">
      <c r="F384" s="22" t="s">
        <v>296</v>
      </c>
      <c r="H384" s="1">
        <f>(H388-H383)*0.6/4+H383</f>
        <v>1550.8224</v>
      </c>
    </row>
    <row r="385" spans="6:8" x14ac:dyDescent="0.25">
      <c r="F385" s="22" t="s">
        <v>297</v>
      </c>
      <c r="H385" s="1">
        <f>(H388-H383)*0.6/4+H384</f>
        <v>1638.6048000000001</v>
      </c>
    </row>
    <row r="386" spans="6:8" x14ac:dyDescent="0.25">
      <c r="F386" s="22" t="s">
        <v>298</v>
      </c>
      <c r="H386" s="1">
        <f>(H388-H383)*0.6/4+H385</f>
        <v>1726.3872000000001</v>
      </c>
    </row>
    <row r="387" spans="6:8" x14ac:dyDescent="0.25">
      <c r="F387" s="22" t="s">
        <v>299</v>
      </c>
      <c r="H387" s="1">
        <f>(H388-H383)*0.6/4+H386</f>
        <v>1814.1696000000002</v>
      </c>
    </row>
    <row r="388" spans="6:8" x14ac:dyDescent="0.25">
      <c r="F388" s="22" t="s">
        <v>300</v>
      </c>
      <c r="H388" s="7">
        <f>H383*1.4</f>
        <v>2048.2559999999999</v>
      </c>
    </row>
    <row r="389" spans="6:8" x14ac:dyDescent="0.25">
      <c r="F389" s="22" t="s">
        <v>301</v>
      </c>
      <c r="H389" s="1">
        <f>(H393-H388)*0.6/4+H388</f>
        <v>2109.7036799999996</v>
      </c>
    </row>
    <row r="390" spans="6:8" x14ac:dyDescent="0.25">
      <c r="F390" s="22" t="s">
        <v>302</v>
      </c>
      <c r="H390" s="1">
        <f>(H393-H388)*0.6/4+H389</f>
        <v>2171.1513599999994</v>
      </c>
    </row>
    <row r="391" spans="6:8" x14ac:dyDescent="0.25">
      <c r="F391" s="22" t="s">
        <v>303</v>
      </c>
      <c r="H391" s="1">
        <f>(H393-H388)*0.6/4+H390</f>
        <v>2232.5990399999991</v>
      </c>
    </row>
    <row r="392" spans="6:8" x14ac:dyDescent="0.25">
      <c r="F392" s="22" t="s">
        <v>304</v>
      </c>
      <c r="H392" s="1">
        <f>(H393-H388)*0.6/4+H391</f>
        <v>2294.0467199999989</v>
      </c>
    </row>
    <row r="393" spans="6:8" x14ac:dyDescent="0.25">
      <c r="F393" s="22" t="s">
        <v>305</v>
      </c>
      <c r="H393" s="7">
        <f>H388*1.2</f>
        <v>2457.9071999999996</v>
      </c>
    </row>
    <row r="394" spans="6:8" x14ac:dyDescent="0.25">
      <c r="F394" s="22" t="s">
        <v>306</v>
      </c>
      <c r="H394" s="1">
        <f>(H398-H393)*0.6/4+H393</f>
        <v>2531.6444159999996</v>
      </c>
    </row>
    <row r="395" spans="6:8" x14ac:dyDescent="0.25">
      <c r="F395" s="22" t="s">
        <v>307</v>
      </c>
      <c r="H395" s="1">
        <f>(H398-H393)*0.6/4+H394</f>
        <v>2605.3816319999996</v>
      </c>
    </row>
    <row r="396" spans="6:8" x14ac:dyDescent="0.25">
      <c r="F396" s="22" t="s">
        <v>308</v>
      </c>
      <c r="H396" s="1">
        <f>(H398-H393)*0.6/4+H395</f>
        <v>2679.1188479999996</v>
      </c>
    </row>
    <row r="397" spans="6:8" x14ac:dyDescent="0.25">
      <c r="F397" s="22" t="s">
        <v>309</v>
      </c>
      <c r="H397" s="1">
        <f>(H398-H393)*0.6/4+H396</f>
        <v>2752.8560639999996</v>
      </c>
    </row>
    <row r="398" spans="6:8" x14ac:dyDescent="0.25">
      <c r="F398" s="22" t="s">
        <v>310</v>
      </c>
      <c r="H398" s="7">
        <f>H393*1.2</f>
        <v>2949.4886399999996</v>
      </c>
    </row>
    <row r="399" spans="6:8" x14ac:dyDescent="0.25">
      <c r="F399" s="22" t="s">
        <v>311</v>
      </c>
      <c r="H399" s="1">
        <f>(H403-H398)*0.6/4+H398</f>
        <v>3037.9732991999995</v>
      </c>
    </row>
    <row r="400" spans="6:8" x14ac:dyDescent="0.25">
      <c r="F400" s="22" t="s">
        <v>312</v>
      </c>
      <c r="H400" s="1">
        <f>(H403-H398)*0.6/4+H399</f>
        <v>3126.4579583999994</v>
      </c>
    </row>
    <row r="401" spans="6:8" x14ac:dyDescent="0.25">
      <c r="F401" s="22" t="s">
        <v>313</v>
      </c>
      <c r="H401" s="1">
        <f>(H403-H398)*0.6/4+H400</f>
        <v>3214.9426175999993</v>
      </c>
    </row>
    <row r="402" spans="6:8" x14ac:dyDescent="0.25">
      <c r="F402" s="22" t="s">
        <v>314</v>
      </c>
      <c r="H402" s="1">
        <f>(H403-H398)*0.6/4+H401</f>
        <v>3303.4272767999992</v>
      </c>
    </row>
    <row r="403" spans="6:8" x14ac:dyDescent="0.25">
      <c r="F403" s="22" t="s">
        <v>315</v>
      </c>
      <c r="H403" s="7">
        <f>H398*1.2</f>
        <v>3539.3863679999995</v>
      </c>
    </row>
    <row r="404" spans="6:8" x14ac:dyDescent="0.25">
      <c r="F404" s="22" t="s">
        <v>316</v>
      </c>
      <c r="H404" s="1">
        <f>(H408-H403)*0.6/4+H403</f>
        <v>3645.5679590399996</v>
      </c>
    </row>
    <row r="405" spans="6:8" x14ac:dyDescent="0.25">
      <c r="F405" s="22" t="s">
        <v>317</v>
      </c>
      <c r="H405" s="1">
        <f>(H408-H403)*0.6/4+H404</f>
        <v>3751.7495500799996</v>
      </c>
    </row>
    <row r="406" spans="6:8" x14ac:dyDescent="0.25">
      <c r="F406" s="22" t="s">
        <v>318</v>
      </c>
      <c r="H406" s="1">
        <f>(H408-H403)*0.6/4+H405</f>
        <v>3857.9311411199997</v>
      </c>
    </row>
    <row r="407" spans="6:8" x14ac:dyDescent="0.25">
      <c r="F407" s="22" t="s">
        <v>319</v>
      </c>
      <c r="H407" s="1">
        <f>(H408-H403)*0.6/4+H406</f>
        <v>3964.1127321599997</v>
      </c>
    </row>
    <row r="408" spans="6:8" x14ac:dyDescent="0.25">
      <c r="F408" s="22" t="s">
        <v>320</v>
      </c>
      <c r="H408" s="7">
        <f>H403*1.2</f>
        <v>4247.2636415999996</v>
      </c>
    </row>
    <row r="409" spans="6:8" x14ac:dyDescent="0.25">
      <c r="F409" s="22" t="s">
        <v>321</v>
      </c>
      <c r="H409" s="1">
        <f>(H413-H408)*0.6/4+H408</f>
        <v>4374.6815508479995</v>
      </c>
    </row>
    <row r="410" spans="6:8" x14ac:dyDescent="0.25">
      <c r="F410" s="22" t="s">
        <v>322</v>
      </c>
      <c r="H410" s="1">
        <f>(H413-H408)*0.6/4+H409</f>
        <v>4502.0994600959993</v>
      </c>
    </row>
    <row r="411" spans="6:8" x14ac:dyDescent="0.25">
      <c r="F411" s="22" t="s">
        <v>323</v>
      </c>
      <c r="H411" s="1">
        <f>(H413-H408)*0.6/4+H410</f>
        <v>4629.5173693439992</v>
      </c>
    </row>
    <row r="412" spans="6:8" x14ac:dyDescent="0.25">
      <c r="F412" s="22" t="s">
        <v>324</v>
      </c>
      <c r="H412" s="1">
        <f>(H413-H408)*0.6/4+H411</f>
        <v>4756.9352785919991</v>
      </c>
    </row>
    <row r="413" spans="6:8" x14ac:dyDescent="0.25">
      <c r="F413" s="22" t="s">
        <v>325</v>
      </c>
      <c r="H413" s="7">
        <f>H408*1.2</f>
        <v>5096.7163699199991</v>
      </c>
    </row>
    <row r="414" spans="6:8" x14ac:dyDescent="0.25">
      <c r="F414" s="22" t="s">
        <v>326</v>
      </c>
      <c r="H414" s="1">
        <f>(H418-H413)*0.6/4+H413</f>
        <v>5249.6178610175994</v>
      </c>
    </row>
    <row r="415" spans="6:8" x14ac:dyDescent="0.25">
      <c r="F415" s="22" t="s">
        <v>327</v>
      </c>
      <c r="H415" s="1">
        <f>(H418-H413)*0.6/4+H414</f>
        <v>5402.5193521151996</v>
      </c>
    </row>
    <row r="416" spans="6:8" x14ac:dyDescent="0.25">
      <c r="F416" s="22" t="s">
        <v>328</v>
      </c>
      <c r="H416" s="1">
        <f>(H418-H413)*0.6/4+H415</f>
        <v>5555.4208432127998</v>
      </c>
    </row>
    <row r="417" spans="6:8" x14ac:dyDescent="0.25">
      <c r="F417" s="22" t="s">
        <v>329</v>
      </c>
      <c r="H417" s="1">
        <f>(H418-H413)*0.6/4+H416</f>
        <v>5708.3223343104</v>
      </c>
    </row>
    <row r="418" spans="6:8" x14ac:dyDescent="0.25">
      <c r="F418" s="22" t="s">
        <v>330</v>
      </c>
      <c r="H418" s="7">
        <f>H413*1.2</f>
        <v>6116.0596439039991</v>
      </c>
    </row>
  </sheetData>
  <phoneticPr fontId="1" type="noConversion"/>
  <conditionalFormatting sqref="L4">
    <cfRule type="expression" dxfId="44" priority="13">
      <formula>L4="Client"</formula>
    </cfRule>
  </conditionalFormatting>
  <conditionalFormatting sqref="J4:K4 M4:T4">
    <cfRule type="cellIs" dxfId="43" priority="39" operator="equal">
      <formula>"Server"</formula>
    </cfRule>
    <cfRule type="cellIs" dxfId="42" priority="40" operator="equal">
      <formula>"Client"</formula>
    </cfRule>
  </conditionalFormatting>
  <conditionalFormatting sqref="J4:K4 M4:T4">
    <cfRule type="expression" dxfId="41" priority="36">
      <formula>J4="Excluded"</formula>
    </cfRule>
    <cfRule type="expression" dxfId="40" priority="37">
      <formula>J4="Server"</formula>
    </cfRule>
    <cfRule type="expression" dxfId="39" priority="38">
      <formula>J4="Both"</formula>
    </cfRule>
  </conditionalFormatting>
  <conditionalFormatting sqref="J4:K4 M4:T4">
    <cfRule type="expression" dxfId="38" priority="35">
      <formula>J4="Client"</formula>
    </cfRule>
  </conditionalFormatting>
  <conditionalFormatting sqref="A4:B4 D4:E4">
    <cfRule type="expression" dxfId="37" priority="31">
      <formula>A4="Excluded"</formula>
    </cfRule>
    <cfRule type="expression" dxfId="36" priority="32">
      <formula>A4="Server"</formula>
    </cfRule>
    <cfRule type="expression" dxfId="35" priority="33">
      <formula>A4="Both"</formula>
    </cfRule>
  </conditionalFormatting>
  <conditionalFormatting sqref="A4:B4 D4:E4">
    <cfRule type="expression" dxfId="34" priority="34">
      <formula>A4="Client"</formula>
    </cfRule>
  </conditionalFormatting>
  <conditionalFormatting sqref="A5:B5 D5:E5">
    <cfRule type="duplicateValues" dxfId="33" priority="29"/>
    <cfRule type="duplicateValues" dxfId="32" priority="30"/>
  </conditionalFormatting>
  <conditionalFormatting sqref="C5">
    <cfRule type="duplicateValues" dxfId="31" priority="19"/>
    <cfRule type="duplicateValues" dxfId="30" priority="20"/>
  </conditionalFormatting>
  <conditionalFormatting sqref="F5:I5">
    <cfRule type="duplicateValues" dxfId="29" priority="41"/>
    <cfRule type="duplicateValues" dxfId="28" priority="42"/>
  </conditionalFormatting>
  <dataValidations count="1">
    <dataValidation type="list" allowBlank="1" showInputMessage="1" showErrorMessage="1" sqref="A4:T4 V4:AD4" xr:uid="{00000000-0002-0000-0300-000000000000}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X397"/>
  <sheetViews>
    <sheetView workbookViewId="0">
      <selection activeCell="M22" sqref="M22"/>
    </sheetView>
  </sheetViews>
  <sheetFormatPr defaultRowHeight="14.4" x14ac:dyDescent="0.25"/>
  <sheetData>
    <row r="1" spans="4:24" x14ac:dyDescent="0.25">
      <c r="E1" t="s">
        <v>418</v>
      </c>
      <c r="F1" s="10"/>
      <c r="I1" s="10"/>
      <c r="L1" t="s">
        <v>406</v>
      </c>
    </row>
    <row r="2" spans="4:24" x14ac:dyDescent="0.25">
      <c r="D2" s="1" t="s">
        <v>419</v>
      </c>
      <c r="E2" s="6">
        <v>15135</v>
      </c>
      <c r="F2" s="7">
        <v>1834</v>
      </c>
      <c r="G2" s="8">
        <v>535</v>
      </c>
      <c r="H2" s="6">
        <v>223</v>
      </c>
      <c r="I2" s="7">
        <v>27</v>
      </c>
      <c r="J2" s="8">
        <v>8</v>
      </c>
      <c r="K2" s="1" t="s">
        <v>407</v>
      </c>
      <c r="L2" s="6">
        <v>15135</v>
      </c>
      <c r="M2" s="7">
        <v>1834</v>
      </c>
      <c r="N2" s="8">
        <v>535</v>
      </c>
      <c r="O2" s="6">
        <v>223</v>
      </c>
      <c r="P2" s="7">
        <v>27</v>
      </c>
      <c r="Q2" s="8">
        <v>8</v>
      </c>
      <c r="R2" s="1"/>
      <c r="S2" s="6"/>
      <c r="T2" s="7"/>
      <c r="U2" s="8"/>
      <c r="V2" s="6"/>
      <c r="W2" s="7"/>
      <c r="X2" s="8"/>
    </row>
    <row r="3" spans="4:24" x14ac:dyDescent="0.25">
      <c r="D3" s="1" t="s">
        <v>420</v>
      </c>
      <c r="E3" s="1">
        <v>16274</v>
      </c>
      <c r="F3" s="1">
        <v>1972</v>
      </c>
      <c r="G3" s="1">
        <v>575</v>
      </c>
      <c r="H3" s="1">
        <v>248</v>
      </c>
      <c r="I3" s="1">
        <v>30</v>
      </c>
      <c r="J3" s="1">
        <v>9</v>
      </c>
      <c r="K3" s="1" t="s">
        <v>408</v>
      </c>
      <c r="L3" s="1">
        <v>16274</v>
      </c>
      <c r="M3" s="1">
        <v>1972</v>
      </c>
      <c r="N3" s="1">
        <v>575</v>
      </c>
      <c r="O3" s="1">
        <v>248</v>
      </c>
      <c r="P3" s="1">
        <v>30</v>
      </c>
      <c r="Q3" s="1">
        <v>9</v>
      </c>
      <c r="R3" s="1"/>
      <c r="S3" s="1"/>
      <c r="T3" s="1"/>
      <c r="U3" s="1"/>
      <c r="V3" s="1"/>
      <c r="W3" s="1"/>
      <c r="X3" s="1"/>
    </row>
    <row r="4" spans="4:24" x14ac:dyDescent="0.25">
      <c r="D4" s="1" t="s">
        <v>98</v>
      </c>
      <c r="E4" s="1">
        <v>17413</v>
      </c>
      <c r="F4" s="1">
        <v>2110</v>
      </c>
      <c r="G4" s="1">
        <v>615</v>
      </c>
      <c r="H4" s="1">
        <v>273</v>
      </c>
      <c r="I4" s="1">
        <v>33</v>
      </c>
      <c r="J4" s="1">
        <v>10</v>
      </c>
      <c r="K4" s="1" t="s">
        <v>98</v>
      </c>
      <c r="L4" s="1">
        <v>17413</v>
      </c>
      <c r="M4" s="1">
        <v>2110</v>
      </c>
      <c r="N4" s="1">
        <v>615</v>
      </c>
      <c r="O4" s="1">
        <v>273</v>
      </c>
      <c r="P4" s="1">
        <v>33</v>
      </c>
      <c r="Q4" s="1">
        <v>10</v>
      </c>
      <c r="R4" s="1"/>
      <c r="S4" s="1"/>
      <c r="T4" s="1"/>
      <c r="U4" s="1"/>
      <c r="V4" s="1"/>
      <c r="W4" s="1"/>
      <c r="X4" s="1"/>
    </row>
    <row r="5" spans="4:24" x14ac:dyDescent="0.25">
      <c r="D5" s="1" t="s">
        <v>150</v>
      </c>
      <c r="E5" s="1">
        <v>18552</v>
      </c>
      <c r="F5" s="1">
        <v>2248</v>
      </c>
      <c r="G5" s="1">
        <v>655</v>
      </c>
      <c r="H5" s="1">
        <v>298</v>
      </c>
      <c r="I5" s="1">
        <v>36</v>
      </c>
      <c r="J5" s="1">
        <v>11</v>
      </c>
      <c r="K5" s="1" t="s">
        <v>150</v>
      </c>
      <c r="L5" s="1">
        <v>18552</v>
      </c>
      <c r="M5" s="1">
        <v>2248</v>
      </c>
      <c r="N5" s="1">
        <v>655</v>
      </c>
      <c r="O5" s="1">
        <v>298</v>
      </c>
      <c r="P5" s="1">
        <v>36</v>
      </c>
      <c r="Q5" s="1">
        <v>11</v>
      </c>
      <c r="R5" s="1"/>
      <c r="S5" s="1"/>
      <c r="T5" s="1"/>
      <c r="U5" s="1"/>
      <c r="V5" s="1"/>
      <c r="W5" s="1"/>
      <c r="X5" s="1"/>
    </row>
    <row r="6" spans="4:24" x14ac:dyDescent="0.25">
      <c r="D6" s="1" t="s">
        <v>151</v>
      </c>
      <c r="E6" s="1">
        <v>19691</v>
      </c>
      <c r="F6" s="1">
        <v>2386</v>
      </c>
      <c r="G6" s="1">
        <v>695</v>
      </c>
      <c r="H6" s="1">
        <v>322</v>
      </c>
      <c r="I6" s="1">
        <v>39</v>
      </c>
      <c r="J6" s="1">
        <v>12</v>
      </c>
      <c r="K6" s="1" t="s">
        <v>151</v>
      </c>
      <c r="L6" s="1">
        <v>19691</v>
      </c>
      <c r="M6" s="1">
        <v>2386</v>
      </c>
      <c r="N6" s="1">
        <v>695</v>
      </c>
      <c r="O6" s="1">
        <v>322</v>
      </c>
      <c r="P6" s="1">
        <v>39</v>
      </c>
      <c r="Q6" s="1">
        <v>12</v>
      </c>
      <c r="R6" s="1"/>
      <c r="S6" s="1"/>
      <c r="T6" s="1"/>
      <c r="U6" s="1"/>
      <c r="V6" s="1"/>
      <c r="W6" s="1"/>
      <c r="X6" s="1"/>
    </row>
    <row r="7" spans="4:24" x14ac:dyDescent="0.25">
      <c r="D7" s="1" t="s">
        <v>421</v>
      </c>
      <c r="E7" s="6">
        <v>22703</v>
      </c>
      <c r="F7" s="7">
        <v>2751</v>
      </c>
      <c r="G7" s="8">
        <v>802</v>
      </c>
      <c r="H7" s="6">
        <v>339</v>
      </c>
      <c r="I7" s="7">
        <v>41</v>
      </c>
      <c r="J7" s="8">
        <v>12</v>
      </c>
      <c r="K7" s="1" t="s">
        <v>409</v>
      </c>
      <c r="L7" s="6">
        <v>22703</v>
      </c>
      <c r="M7" s="7">
        <v>2751</v>
      </c>
      <c r="N7" s="8">
        <v>802</v>
      </c>
      <c r="O7" s="6">
        <v>339</v>
      </c>
      <c r="P7" s="7">
        <v>41</v>
      </c>
      <c r="Q7" s="8">
        <v>12</v>
      </c>
      <c r="R7" s="1"/>
      <c r="S7" s="6"/>
      <c r="T7" s="7"/>
      <c r="U7" s="8"/>
      <c r="V7" s="6"/>
      <c r="W7" s="7"/>
      <c r="X7" s="8"/>
    </row>
    <row r="8" spans="4:24" x14ac:dyDescent="0.25">
      <c r="D8" s="1" t="s">
        <v>422</v>
      </c>
      <c r="E8" s="1">
        <v>23974</v>
      </c>
      <c r="F8" s="1">
        <v>2905</v>
      </c>
      <c r="G8" s="1">
        <v>847</v>
      </c>
      <c r="H8" s="1">
        <v>364</v>
      </c>
      <c r="I8" s="1">
        <v>44</v>
      </c>
      <c r="J8" s="1">
        <v>13</v>
      </c>
      <c r="K8" s="1" t="s">
        <v>410</v>
      </c>
      <c r="L8" s="1">
        <v>23974</v>
      </c>
      <c r="M8" s="1">
        <v>2905</v>
      </c>
      <c r="N8" s="1">
        <v>847</v>
      </c>
      <c r="O8" s="1">
        <v>364</v>
      </c>
      <c r="P8" s="1">
        <v>44</v>
      </c>
      <c r="Q8" s="1">
        <v>13</v>
      </c>
      <c r="R8" s="1"/>
      <c r="S8" s="1"/>
      <c r="T8" s="1"/>
      <c r="U8" s="1"/>
      <c r="V8" s="1"/>
      <c r="W8" s="1"/>
      <c r="X8" s="1"/>
    </row>
    <row r="9" spans="4:24" x14ac:dyDescent="0.25">
      <c r="D9" s="1" t="s">
        <v>100</v>
      </c>
      <c r="E9" s="1">
        <v>25245</v>
      </c>
      <c r="F9" s="1">
        <v>3059</v>
      </c>
      <c r="G9" s="1">
        <v>891</v>
      </c>
      <c r="H9" s="1">
        <v>388</v>
      </c>
      <c r="I9" s="1">
        <v>47</v>
      </c>
      <c r="J9" s="1">
        <v>14</v>
      </c>
      <c r="K9" s="1" t="s">
        <v>100</v>
      </c>
      <c r="L9" s="1">
        <v>25245</v>
      </c>
      <c r="M9" s="1">
        <v>3059</v>
      </c>
      <c r="N9" s="1">
        <v>891</v>
      </c>
      <c r="O9" s="1">
        <v>388</v>
      </c>
      <c r="P9" s="1">
        <v>47</v>
      </c>
      <c r="Q9" s="1">
        <v>14</v>
      </c>
      <c r="R9" s="1"/>
      <c r="S9" s="1"/>
      <c r="T9" s="1"/>
      <c r="U9" s="1"/>
      <c r="V9" s="1"/>
      <c r="W9" s="1"/>
      <c r="X9" s="1"/>
    </row>
    <row r="10" spans="4:24" x14ac:dyDescent="0.25">
      <c r="D10" s="1" t="s">
        <v>101</v>
      </c>
      <c r="E10" s="1">
        <v>26516</v>
      </c>
      <c r="F10" s="1">
        <v>3213</v>
      </c>
      <c r="G10" s="1">
        <v>936</v>
      </c>
      <c r="H10" s="1">
        <v>413</v>
      </c>
      <c r="I10" s="1">
        <v>50</v>
      </c>
      <c r="J10" s="1">
        <v>15</v>
      </c>
      <c r="K10" s="1" t="s">
        <v>101</v>
      </c>
      <c r="L10" s="1">
        <v>26516</v>
      </c>
      <c r="M10" s="1">
        <v>3213</v>
      </c>
      <c r="N10" s="1">
        <v>936</v>
      </c>
      <c r="O10" s="1">
        <v>413</v>
      </c>
      <c r="P10" s="1">
        <v>50</v>
      </c>
      <c r="Q10" s="1">
        <v>15</v>
      </c>
      <c r="R10" s="1"/>
      <c r="S10" s="1"/>
      <c r="T10" s="1"/>
      <c r="U10" s="1"/>
      <c r="V10" s="1"/>
      <c r="W10" s="1"/>
      <c r="X10" s="1"/>
    </row>
    <row r="11" spans="4:24" x14ac:dyDescent="0.25">
      <c r="D11" s="1" t="s">
        <v>102</v>
      </c>
      <c r="E11" s="1">
        <v>27786</v>
      </c>
      <c r="F11" s="1">
        <v>3367</v>
      </c>
      <c r="G11" s="1">
        <v>981</v>
      </c>
      <c r="H11" s="1">
        <v>438</v>
      </c>
      <c r="I11" s="1">
        <v>53</v>
      </c>
      <c r="J11" s="1">
        <v>16</v>
      </c>
      <c r="K11" s="1" t="s">
        <v>102</v>
      </c>
      <c r="L11" s="1">
        <v>27786</v>
      </c>
      <c r="M11" s="1">
        <v>3367</v>
      </c>
      <c r="N11" s="1">
        <v>981</v>
      </c>
      <c r="O11" s="1">
        <v>438</v>
      </c>
      <c r="P11" s="1">
        <v>53</v>
      </c>
      <c r="Q11" s="1">
        <v>16</v>
      </c>
      <c r="R11" s="1"/>
      <c r="S11" s="1"/>
      <c r="T11" s="1"/>
      <c r="U11" s="1"/>
      <c r="V11" s="1"/>
      <c r="W11" s="1"/>
      <c r="X11" s="1"/>
    </row>
    <row r="12" spans="4:24" x14ac:dyDescent="0.25">
      <c r="D12" s="1" t="s">
        <v>42</v>
      </c>
      <c r="E12" s="6">
        <v>31153</v>
      </c>
      <c r="F12" s="7">
        <v>3775</v>
      </c>
      <c r="G12" s="8">
        <v>1100</v>
      </c>
      <c r="H12" s="6">
        <v>471</v>
      </c>
      <c r="I12" s="7">
        <v>57</v>
      </c>
      <c r="J12" s="8">
        <v>17</v>
      </c>
      <c r="K12" s="1" t="s">
        <v>42</v>
      </c>
      <c r="L12" s="6">
        <v>31153</v>
      </c>
      <c r="M12" s="7">
        <v>3775</v>
      </c>
      <c r="N12" s="8">
        <v>1100</v>
      </c>
      <c r="O12" s="6">
        <v>471</v>
      </c>
      <c r="P12" s="7">
        <v>57</v>
      </c>
      <c r="Q12" s="8">
        <v>17</v>
      </c>
      <c r="R12" s="1"/>
      <c r="S12" s="6"/>
      <c r="T12" s="7"/>
      <c r="U12" s="8"/>
      <c r="V12" s="6"/>
      <c r="W12" s="7"/>
      <c r="X12" s="8"/>
    </row>
    <row r="13" spans="4:24" x14ac:dyDescent="0.25">
      <c r="D13" s="1" t="s">
        <v>423</v>
      </c>
      <c r="E13" s="1">
        <v>34058</v>
      </c>
      <c r="F13" s="1">
        <v>4127</v>
      </c>
      <c r="G13" s="1">
        <v>1203</v>
      </c>
      <c r="H13" s="1">
        <v>520</v>
      </c>
      <c r="I13" s="1">
        <v>63</v>
      </c>
      <c r="J13" s="1">
        <v>19</v>
      </c>
      <c r="K13" s="1" t="s">
        <v>411</v>
      </c>
      <c r="L13" s="1">
        <v>34058</v>
      </c>
      <c r="M13" s="1">
        <v>4127</v>
      </c>
      <c r="N13" s="1">
        <v>1203</v>
      </c>
      <c r="O13" s="1">
        <v>520</v>
      </c>
      <c r="P13" s="1">
        <v>63</v>
      </c>
      <c r="Q13" s="1">
        <v>19</v>
      </c>
      <c r="R13" s="1"/>
      <c r="S13" s="1"/>
      <c r="T13" s="1"/>
      <c r="U13" s="1"/>
      <c r="V13" s="1"/>
      <c r="W13" s="1"/>
      <c r="X13" s="1"/>
    </row>
    <row r="14" spans="4:24" x14ac:dyDescent="0.25">
      <c r="D14" s="1" t="s">
        <v>104</v>
      </c>
      <c r="E14" s="1">
        <v>36963</v>
      </c>
      <c r="F14" s="1">
        <v>4479</v>
      </c>
      <c r="G14" s="1">
        <v>1305</v>
      </c>
      <c r="H14" s="1">
        <v>570</v>
      </c>
      <c r="I14" s="1">
        <v>69</v>
      </c>
      <c r="J14" s="1">
        <v>21</v>
      </c>
      <c r="K14" s="1" t="s">
        <v>104</v>
      </c>
      <c r="L14" s="1">
        <v>36963</v>
      </c>
      <c r="M14" s="1">
        <v>4479</v>
      </c>
      <c r="N14" s="1">
        <v>1305</v>
      </c>
      <c r="O14" s="1">
        <v>570</v>
      </c>
      <c r="P14" s="1">
        <v>69</v>
      </c>
      <c r="Q14" s="1">
        <v>21</v>
      </c>
      <c r="R14" s="1"/>
      <c r="S14" s="1"/>
      <c r="T14" s="1"/>
      <c r="U14" s="1"/>
      <c r="V14" s="1"/>
      <c r="W14" s="1"/>
      <c r="X14" s="1"/>
    </row>
    <row r="15" spans="4:24" x14ac:dyDescent="0.25">
      <c r="D15" s="1" t="s">
        <v>105</v>
      </c>
      <c r="E15" s="1">
        <v>39868</v>
      </c>
      <c r="F15" s="1">
        <v>4831</v>
      </c>
      <c r="G15" s="1">
        <v>1408</v>
      </c>
      <c r="H15" s="1">
        <v>619</v>
      </c>
      <c r="I15" s="1">
        <v>75</v>
      </c>
      <c r="J15" s="1">
        <v>22</v>
      </c>
      <c r="K15" s="1" t="s">
        <v>105</v>
      </c>
      <c r="L15" s="1">
        <v>39868</v>
      </c>
      <c r="M15" s="1">
        <v>4831</v>
      </c>
      <c r="N15" s="1">
        <v>1408</v>
      </c>
      <c r="O15" s="1">
        <v>619</v>
      </c>
      <c r="P15" s="1">
        <v>75</v>
      </c>
      <c r="Q15" s="1">
        <v>22</v>
      </c>
      <c r="R15" s="1"/>
      <c r="S15" s="1"/>
      <c r="T15" s="1"/>
      <c r="U15" s="1"/>
      <c r="V15" s="1"/>
      <c r="W15" s="1"/>
      <c r="X15" s="1"/>
    </row>
    <row r="16" spans="4:24" x14ac:dyDescent="0.25">
      <c r="D16" s="1" t="s">
        <v>106</v>
      </c>
      <c r="E16" s="1">
        <v>42773</v>
      </c>
      <c r="F16" s="1">
        <v>5183</v>
      </c>
      <c r="G16" s="1">
        <v>1510</v>
      </c>
      <c r="H16" s="1">
        <v>669</v>
      </c>
      <c r="I16" s="1">
        <v>81</v>
      </c>
      <c r="J16" s="1">
        <v>24</v>
      </c>
      <c r="K16" s="1" t="s">
        <v>106</v>
      </c>
      <c r="L16" s="1">
        <v>42773</v>
      </c>
      <c r="M16" s="1">
        <v>5183</v>
      </c>
      <c r="N16" s="1">
        <v>1510</v>
      </c>
      <c r="O16" s="1">
        <v>669</v>
      </c>
      <c r="P16" s="1">
        <v>81</v>
      </c>
      <c r="Q16" s="1">
        <v>24</v>
      </c>
      <c r="R16" s="1"/>
      <c r="S16" s="1"/>
      <c r="T16" s="1"/>
      <c r="U16" s="1"/>
      <c r="V16" s="1"/>
      <c r="W16" s="1"/>
      <c r="X16" s="1"/>
    </row>
    <row r="17" spans="4:24" x14ac:dyDescent="0.25">
      <c r="D17" s="1" t="s">
        <v>43</v>
      </c>
      <c r="E17" s="6">
        <v>50472</v>
      </c>
      <c r="F17" s="7">
        <v>6116</v>
      </c>
      <c r="G17" s="8">
        <v>1782</v>
      </c>
      <c r="H17" s="6">
        <v>768</v>
      </c>
      <c r="I17" s="7">
        <v>93</v>
      </c>
      <c r="J17" s="8">
        <v>28</v>
      </c>
      <c r="K17" s="1" t="s">
        <v>43</v>
      </c>
      <c r="L17" s="6">
        <v>50472</v>
      </c>
      <c r="M17" s="7">
        <v>6116</v>
      </c>
      <c r="N17" s="8">
        <v>1782</v>
      </c>
      <c r="O17" s="6">
        <v>768</v>
      </c>
      <c r="P17" s="7">
        <v>93</v>
      </c>
      <c r="Q17" s="8">
        <v>28</v>
      </c>
      <c r="R17" s="1"/>
      <c r="S17" s="6"/>
      <c r="T17" s="7"/>
      <c r="U17" s="8"/>
      <c r="V17" s="6"/>
      <c r="W17" s="7"/>
      <c r="X17" s="8"/>
    </row>
    <row r="18" spans="4:24" x14ac:dyDescent="0.25">
      <c r="D18" s="1" t="s">
        <v>424</v>
      </c>
      <c r="E18" s="1">
        <v>53154</v>
      </c>
      <c r="F18" s="1">
        <v>6441</v>
      </c>
      <c r="G18" s="1">
        <v>1877</v>
      </c>
      <c r="H18" s="1">
        <v>809</v>
      </c>
      <c r="I18" s="1">
        <v>98</v>
      </c>
      <c r="J18" s="1">
        <v>29</v>
      </c>
      <c r="K18" s="1" t="s">
        <v>412</v>
      </c>
      <c r="L18" s="1">
        <v>52643</v>
      </c>
      <c r="M18" s="1">
        <v>6379</v>
      </c>
      <c r="N18" s="1">
        <v>1858</v>
      </c>
      <c r="O18" s="1">
        <v>809</v>
      </c>
      <c r="P18" s="1">
        <v>98</v>
      </c>
      <c r="Q18" s="1">
        <v>29</v>
      </c>
      <c r="R18" s="1"/>
      <c r="S18" s="1"/>
      <c r="T18" s="1"/>
      <c r="U18" s="1"/>
      <c r="V18" s="1"/>
      <c r="W18" s="1"/>
      <c r="X18" s="1"/>
    </row>
    <row r="19" spans="4:24" x14ac:dyDescent="0.25">
      <c r="D19" s="1" t="s">
        <v>182</v>
      </c>
      <c r="E19" s="1">
        <v>55836</v>
      </c>
      <c r="F19" s="1">
        <v>6766</v>
      </c>
      <c r="G19" s="1">
        <v>1971</v>
      </c>
      <c r="H19" s="1">
        <v>850</v>
      </c>
      <c r="I19" s="1">
        <v>103</v>
      </c>
      <c r="J19" s="1">
        <v>30</v>
      </c>
      <c r="K19" s="1" t="s">
        <v>182</v>
      </c>
      <c r="L19" s="1">
        <v>54813</v>
      </c>
      <c r="M19" s="1">
        <v>6642</v>
      </c>
      <c r="N19" s="1">
        <v>1935</v>
      </c>
      <c r="O19" s="1">
        <v>850</v>
      </c>
      <c r="P19" s="1">
        <v>103</v>
      </c>
      <c r="Q19" s="1">
        <v>30</v>
      </c>
      <c r="R19" s="1"/>
      <c r="S19" s="1"/>
      <c r="T19" s="1"/>
      <c r="U19" s="1"/>
      <c r="V19" s="1"/>
      <c r="W19" s="1"/>
      <c r="X19" s="1"/>
    </row>
    <row r="20" spans="4:24" x14ac:dyDescent="0.25">
      <c r="D20" s="1" t="s">
        <v>183</v>
      </c>
      <c r="E20" s="1">
        <v>58518</v>
      </c>
      <c r="F20" s="1">
        <v>7091</v>
      </c>
      <c r="G20" s="1">
        <v>2066</v>
      </c>
      <c r="H20" s="1">
        <v>892</v>
      </c>
      <c r="I20" s="1">
        <v>108</v>
      </c>
      <c r="J20" s="1">
        <v>32</v>
      </c>
      <c r="K20" s="1" t="s">
        <v>183</v>
      </c>
      <c r="L20" s="1">
        <v>56984</v>
      </c>
      <c r="M20" s="1">
        <v>6905</v>
      </c>
      <c r="N20" s="1">
        <v>2012</v>
      </c>
      <c r="O20" s="1">
        <v>892</v>
      </c>
      <c r="P20" s="1">
        <v>108</v>
      </c>
      <c r="Q20" s="1">
        <v>32</v>
      </c>
      <c r="R20" s="1"/>
      <c r="S20" s="1"/>
      <c r="T20" s="1"/>
      <c r="U20" s="1"/>
      <c r="V20" s="1"/>
      <c r="W20" s="1"/>
      <c r="X20" s="1"/>
    </row>
    <row r="21" spans="4:24" x14ac:dyDescent="0.25">
      <c r="D21" s="1" t="s">
        <v>184</v>
      </c>
      <c r="E21" s="1">
        <v>61200</v>
      </c>
      <c r="F21" s="1">
        <v>7416</v>
      </c>
      <c r="G21" s="1">
        <v>2160</v>
      </c>
      <c r="H21" s="1">
        <v>933</v>
      </c>
      <c r="I21" s="1">
        <v>113</v>
      </c>
      <c r="J21" s="1">
        <v>33</v>
      </c>
      <c r="K21" s="1" t="s">
        <v>184</v>
      </c>
      <c r="L21" s="1">
        <v>59154</v>
      </c>
      <c r="M21" s="1">
        <v>7168</v>
      </c>
      <c r="N21" s="1">
        <v>2088</v>
      </c>
      <c r="O21" s="1">
        <v>933</v>
      </c>
      <c r="P21" s="1">
        <v>113</v>
      </c>
      <c r="Q21" s="1">
        <v>33</v>
      </c>
      <c r="R21" s="1"/>
      <c r="S21" s="1"/>
      <c r="T21" s="1"/>
      <c r="U21" s="1"/>
      <c r="V21" s="1"/>
      <c r="W21" s="1"/>
      <c r="X21" s="1"/>
    </row>
    <row r="22" spans="4:24" x14ac:dyDescent="0.25">
      <c r="D22" s="1" t="s">
        <v>425</v>
      </c>
      <c r="E22" s="6">
        <v>68347</v>
      </c>
      <c r="F22" s="7">
        <v>8282</v>
      </c>
      <c r="G22" s="8">
        <v>2413</v>
      </c>
      <c r="H22" s="6">
        <v>1040</v>
      </c>
      <c r="I22" s="7">
        <v>126</v>
      </c>
      <c r="J22" s="8">
        <v>37</v>
      </c>
      <c r="K22" s="1" t="s">
        <v>413</v>
      </c>
      <c r="L22" s="6">
        <v>64931</v>
      </c>
      <c r="M22" s="7">
        <v>7868</v>
      </c>
      <c r="N22" s="8">
        <v>2292</v>
      </c>
      <c r="O22" s="6">
        <v>991</v>
      </c>
      <c r="P22" s="7">
        <v>120</v>
      </c>
      <c r="Q22" s="8">
        <v>35</v>
      </c>
      <c r="R22" s="1"/>
      <c r="S22" s="6"/>
      <c r="T22" s="7"/>
      <c r="U22" s="8"/>
      <c r="V22" s="6"/>
      <c r="W22" s="7"/>
      <c r="X22" s="8"/>
    </row>
    <row r="23" spans="4:24" x14ac:dyDescent="0.25">
      <c r="D23" s="1" t="s">
        <v>426</v>
      </c>
      <c r="E23" s="1">
        <v>72680</v>
      </c>
      <c r="F23" s="1">
        <v>8807</v>
      </c>
      <c r="G23" s="1">
        <v>2566</v>
      </c>
      <c r="H23" s="1">
        <v>1115</v>
      </c>
      <c r="I23" s="1">
        <v>135</v>
      </c>
      <c r="J23" s="1">
        <v>40</v>
      </c>
      <c r="K23" s="1" t="s">
        <v>414</v>
      </c>
      <c r="L23" s="1">
        <v>68355</v>
      </c>
      <c r="M23" s="1">
        <v>8283</v>
      </c>
      <c r="N23" s="1">
        <v>2413</v>
      </c>
      <c r="O23" s="1">
        <v>1049</v>
      </c>
      <c r="P23" s="1">
        <v>127</v>
      </c>
      <c r="Q23" s="1">
        <v>37</v>
      </c>
      <c r="R23" s="1"/>
      <c r="S23" s="1"/>
      <c r="T23" s="1"/>
      <c r="U23" s="1"/>
      <c r="V23" s="1"/>
      <c r="W23" s="1"/>
      <c r="X23" s="1"/>
    </row>
    <row r="24" spans="4:24" x14ac:dyDescent="0.25">
      <c r="D24" s="1" t="s">
        <v>187</v>
      </c>
      <c r="E24" s="1">
        <v>77012</v>
      </c>
      <c r="F24" s="1">
        <v>9332</v>
      </c>
      <c r="G24" s="1">
        <v>2719</v>
      </c>
      <c r="H24" s="1">
        <v>1189</v>
      </c>
      <c r="I24" s="1">
        <v>144</v>
      </c>
      <c r="J24" s="1">
        <v>42</v>
      </c>
      <c r="K24" s="1" t="s">
        <v>187</v>
      </c>
      <c r="L24" s="1">
        <v>71780</v>
      </c>
      <c r="M24" s="1">
        <v>8698</v>
      </c>
      <c r="N24" s="1">
        <v>2534</v>
      </c>
      <c r="O24" s="1">
        <v>1106</v>
      </c>
      <c r="P24" s="1">
        <v>134</v>
      </c>
      <c r="Q24" s="1">
        <v>40</v>
      </c>
      <c r="R24" s="1"/>
      <c r="S24" s="1"/>
      <c r="T24" s="1"/>
      <c r="U24" s="1"/>
      <c r="V24" s="1"/>
      <c r="W24" s="1"/>
      <c r="X24" s="1"/>
    </row>
    <row r="25" spans="4:24" x14ac:dyDescent="0.25">
      <c r="D25" s="1" t="s">
        <v>188</v>
      </c>
      <c r="E25" s="1">
        <v>81345</v>
      </c>
      <c r="F25" s="1">
        <v>9857</v>
      </c>
      <c r="G25" s="1">
        <v>2871</v>
      </c>
      <c r="H25" s="1">
        <v>1263</v>
      </c>
      <c r="I25" s="1">
        <v>153</v>
      </c>
      <c r="J25" s="1">
        <v>45</v>
      </c>
      <c r="K25" s="1" t="s">
        <v>188</v>
      </c>
      <c r="L25" s="1">
        <v>75205</v>
      </c>
      <c r="M25" s="1">
        <v>9113</v>
      </c>
      <c r="N25" s="1">
        <v>2655</v>
      </c>
      <c r="O25" s="1">
        <v>1164</v>
      </c>
      <c r="P25" s="1">
        <v>141</v>
      </c>
      <c r="Q25" s="1">
        <v>42</v>
      </c>
      <c r="R25" s="1"/>
      <c r="S25" s="1"/>
      <c r="T25" s="1"/>
      <c r="U25" s="1"/>
      <c r="V25" s="1"/>
      <c r="W25" s="1"/>
      <c r="X25" s="1"/>
    </row>
    <row r="26" spans="4:24" x14ac:dyDescent="0.25">
      <c r="D26" s="1" t="s">
        <v>189</v>
      </c>
      <c r="E26" s="1">
        <v>85677</v>
      </c>
      <c r="F26" s="1">
        <v>10382</v>
      </c>
      <c r="G26" s="1">
        <v>3024</v>
      </c>
      <c r="H26" s="1">
        <v>1337</v>
      </c>
      <c r="I26" s="1">
        <v>162</v>
      </c>
      <c r="J26" s="1">
        <v>48</v>
      </c>
      <c r="K26" s="1" t="s">
        <v>189</v>
      </c>
      <c r="L26" s="1">
        <v>78630</v>
      </c>
      <c r="M26" s="1">
        <v>9528</v>
      </c>
      <c r="N26" s="1">
        <v>2776</v>
      </c>
      <c r="O26" s="1">
        <v>1222</v>
      </c>
      <c r="P26" s="1">
        <v>148</v>
      </c>
      <c r="Q26" s="1">
        <v>44</v>
      </c>
      <c r="R26" s="1"/>
      <c r="S26" s="1"/>
      <c r="T26" s="1"/>
      <c r="U26" s="1"/>
      <c r="V26" s="1"/>
      <c r="W26" s="1"/>
      <c r="X26" s="1"/>
    </row>
    <row r="27" spans="4:24" x14ac:dyDescent="0.25">
      <c r="D27" s="1" t="s">
        <v>427</v>
      </c>
      <c r="E27" s="6">
        <v>97198</v>
      </c>
      <c r="F27" s="7">
        <v>11778</v>
      </c>
      <c r="G27" s="8">
        <v>3431</v>
      </c>
      <c r="H27" s="6">
        <v>1486</v>
      </c>
      <c r="I27" s="7">
        <v>180</v>
      </c>
      <c r="J27" s="8">
        <v>53</v>
      </c>
      <c r="K27" s="1" t="s">
        <v>415</v>
      </c>
      <c r="L27" s="6">
        <v>87716</v>
      </c>
      <c r="M27" s="7">
        <v>10629</v>
      </c>
      <c r="N27" s="8">
        <v>3096</v>
      </c>
      <c r="O27" s="6">
        <v>1346</v>
      </c>
      <c r="P27" s="7">
        <v>163</v>
      </c>
      <c r="Q27" s="8">
        <v>48</v>
      </c>
      <c r="R27" s="1"/>
      <c r="S27" s="6"/>
      <c r="T27" s="7"/>
      <c r="U27" s="8"/>
      <c r="V27" s="6"/>
      <c r="W27" s="7"/>
      <c r="X27" s="8"/>
    </row>
    <row r="28" spans="4:24" x14ac:dyDescent="0.25">
      <c r="D28" s="1" t="s">
        <v>428</v>
      </c>
      <c r="E28" s="1">
        <v>104493</v>
      </c>
      <c r="F28" s="1">
        <v>12662</v>
      </c>
      <c r="G28" s="1">
        <v>3688</v>
      </c>
      <c r="H28" s="1">
        <v>1601</v>
      </c>
      <c r="I28" s="1">
        <v>194</v>
      </c>
      <c r="J28" s="1">
        <v>57</v>
      </c>
      <c r="K28" s="1" t="s">
        <v>416</v>
      </c>
      <c r="L28" s="1">
        <v>93311</v>
      </c>
      <c r="M28" s="1">
        <v>11307</v>
      </c>
      <c r="N28" s="1">
        <v>3294</v>
      </c>
      <c r="O28" s="1">
        <v>1436</v>
      </c>
      <c r="P28" s="1">
        <v>174</v>
      </c>
      <c r="Q28" s="1">
        <v>51</v>
      </c>
      <c r="R28" s="1"/>
      <c r="S28" s="1"/>
      <c r="T28" s="1"/>
      <c r="U28" s="1"/>
      <c r="V28" s="1"/>
      <c r="W28" s="1"/>
      <c r="X28" s="1"/>
    </row>
    <row r="29" spans="4:24" x14ac:dyDescent="0.25">
      <c r="D29" s="1" t="s">
        <v>192</v>
      </c>
      <c r="E29" s="1">
        <v>111788</v>
      </c>
      <c r="F29" s="1">
        <v>13546</v>
      </c>
      <c r="G29" s="1">
        <v>3946</v>
      </c>
      <c r="H29" s="1">
        <v>1717</v>
      </c>
      <c r="I29" s="1">
        <v>208</v>
      </c>
      <c r="J29" s="1">
        <v>61</v>
      </c>
      <c r="K29" s="1" t="s">
        <v>192</v>
      </c>
      <c r="L29" s="1">
        <v>98906</v>
      </c>
      <c r="M29" s="1">
        <v>11985</v>
      </c>
      <c r="N29" s="1">
        <v>3491</v>
      </c>
      <c r="O29" s="1">
        <v>1527</v>
      </c>
      <c r="P29" s="1">
        <v>185</v>
      </c>
      <c r="Q29" s="1">
        <v>54</v>
      </c>
      <c r="R29" s="1"/>
      <c r="S29" s="1"/>
      <c r="T29" s="1"/>
      <c r="U29" s="1"/>
      <c r="V29" s="1"/>
      <c r="W29" s="1"/>
      <c r="X29" s="1"/>
    </row>
    <row r="30" spans="4:24" x14ac:dyDescent="0.25">
      <c r="D30" s="1" t="s">
        <v>193</v>
      </c>
      <c r="E30" s="1">
        <v>119083</v>
      </c>
      <c r="F30" s="1">
        <v>14430</v>
      </c>
      <c r="G30" s="1">
        <v>4203</v>
      </c>
      <c r="H30" s="1">
        <v>1833</v>
      </c>
      <c r="I30" s="1">
        <v>222</v>
      </c>
      <c r="J30" s="1">
        <v>65</v>
      </c>
      <c r="K30" s="1" t="s">
        <v>193</v>
      </c>
      <c r="L30" s="1">
        <v>104501</v>
      </c>
      <c r="M30" s="1">
        <v>12663</v>
      </c>
      <c r="N30" s="1">
        <v>3689</v>
      </c>
      <c r="O30" s="1">
        <v>1618</v>
      </c>
      <c r="P30" s="1">
        <v>196</v>
      </c>
      <c r="Q30" s="1">
        <v>58</v>
      </c>
      <c r="R30" s="1"/>
      <c r="S30" s="1"/>
      <c r="T30" s="1"/>
      <c r="U30" s="1"/>
      <c r="V30" s="1"/>
      <c r="W30" s="1"/>
      <c r="X30" s="1"/>
    </row>
    <row r="31" spans="4:24" x14ac:dyDescent="0.25">
      <c r="D31" s="1" t="s">
        <v>194</v>
      </c>
      <c r="E31" s="1">
        <v>126378</v>
      </c>
      <c r="F31" s="1">
        <v>15314</v>
      </c>
      <c r="G31" s="1">
        <v>4461</v>
      </c>
      <c r="H31" s="1">
        <v>1948</v>
      </c>
      <c r="I31" s="1">
        <v>236</v>
      </c>
      <c r="J31" s="1">
        <v>69</v>
      </c>
      <c r="K31" s="1" t="s">
        <v>194</v>
      </c>
      <c r="L31" s="1">
        <v>110096</v>
      </c>
      <c r="M31" s="1">
        <v>13341</v>
      </c>
      <c r="N31" s="1">
        <v>3886</v>
      </c>
      <c r="O31" s="1">
        <v>1709</v>
      </c>
      <c r="P31" s="1">
        <v>207</v>
      </c>
      <c r="Q31" s="1">
        <v>61</v>
      </c>
      <c r="R31" s="1"/>
      <c r="S31" s="1"/>
      <c r="T31" s="1"/>
      <c r="U31" s="1"/>
      <c r="V31" s="1"/>
      <c r="W31" s="1"/>
      <c r="X31" s="1"/>
    </row>
    <row r="32" spans="4:24" x14ac:dyDescent="0.25">
      <c r="D32" s="1" t="s">
        <v>429</v>
      </c>
      <c r="E32" s="6">
        <v>145796</v>
      </c>
      <c r="F32" s="7">
        <v>17667</v>
      </c>
      <c r="G32" s="8">
        <v>5146</v>
      </c>
      <c r="H32" s="6">
        <v>2229</v>
      </c>
      <c r="I32" s="7">
        <v>270</v>
      </c>
      <c r="J32" s="8">
        <v>79</v>
      </c>
      <c r="K32" s="1" t="s">
        <v>417</v>
      </c>
      <c r="L32" s="6">
        <v>125000</v>
      </c>
      <c r="M32" s="7">
        <v>15147</v>
      </c>
      <c r="N32" s="8">
        <v>4412</v>
      </c>
      <c r="O32" s="6">
        <v>1923</v>
      </c>
      <c r="P32" s="7">
        <v>233</v>
      </c>
      <c r="Q32" s="8">
        <v>68</v>
      </c>
      <c r="R32" s="1"/>
      <c r="S32" s="6"/>
      <c r="T32" s="7"/>
      <c r="U32" s="8"/>
      <c r="V32" s="6"/>
      <c r="W32" s="7"/>
      <c r="X32" s="8"/>
    </row>
    <row r="33" spans="4:24" x14ac:dyDescent="0.25">
      <c r="D33" s="1" t="s">
        <v>365</v>
      </c>
      <c r="E33" s="6">
        <v>7287</v>
      </c>
      <c r="F33" s="7">
        <v>883</v>
      </c>
      <c r="G33" s="8">
        <v>258</v>
      </c>
      <c r="H33" s="6">
        <v>108</v>
      </c>
      <c r="I33" s="7">
        <v>13</v>
      </c>
      <c r="J33" s="8">
        <v>4</v>
      </c>
      <c r="K33" s="1" t="s">
        <v>365</v>
      </c>
      <c r="L33" s="6">
        <v>7287</v>
      </c>
      <c r="M33" s="7">
        <v>883</v>
      </c>
      <c r="N33" s="8">
        <v>258</v>
      </c>
      <c r="O33" s="6">
        <v>108</v>
      </c>
      <c r="P33" s="7">
        <v>13</v>
      </c>
      <c r="Q33" s="8">
        <v>4</v>
      </c>
      <c r="R33" s="1"/>
      <c r="S33" s="6"/>
      <c r="T33" s="7"/>
      <c r="U33" s="8"/>
      <c r="V33" s="6"/>
      <c r="W33" s="7"/>
      <c r="X33" s="8"/>
    </row>
    <row r="34" spans="4:24" x14ac:dyDescent="0.25">
      <c r="D34" s="1" t="s">
        <v>366</v>
      </c>
      <c r="E34" s="1">
        <v>8278</v>
      </c>
      <c r="F34" s="1">
        <v>1003</v>
      </c>
      <c r="G34" s="1">
        <v>293</v>
      </c>
      <c r="H34" s="1">
        <v>124</v>
      </c>
      <c r="I34" s="1">
        <v>15</v>
      </c>
      <c r="J34" s="1">
        <v>5</v>
      </c>
      <c r="K34" s="1" t="s">
        <v>366</v>
      </c>
      <c r="L34" s="1">
        <v>8278</v>
      </c>
      <c r="M34" s="1">
        <v>1003</v>
      </c>
      <c r="N34" s="1">
        <v>293</v>
      </c>
      <c r="O34" s="1">
        <v>124</v>
      </c>
      <c r="P34" s="1">
        <v>15</v>
      </c>
      <c r="Q34" s="1">
        <v>5</v>
      </c>
      <c r="R34" s="1"/>
      <c r="S34" s="1"/>
      <c r="T34" s="1"/>
      <c r="U34" s="1"/>
      <c r="V34" s="1"/>
      <c r="W34" s="1"/>
      <c r="X34" s="1"/>
    </row>
    <row r="35" spans="4:24" x14ac:dyDescent="0.25">
      <c r="D35" s="1" t="s">
        <v>107</v>
      </c>
      <c r="E35" s="1">
        <v>9268</v>
      </c>
      <c r="F35" s="1">
        <v>1123</v>
      </c>
      <c r="G35" s="1">
        <v>328</v>
      </c>
      <c r="H35" s="1">
        <v>141</v>
      </c>
      <c r="I35" s="1">
        <v>17</v>
      </c>
      <c r="J35" s="1">
        <v>5</v>
      </c>
      <c r="K35" s="1" t="s">
        <v>107</v>
      </c>
      <c r="L35" s="1">
        <v>9268</v>
      </c>
      <c r="M35" s="1">
        <v>1123</v>
      </c>
      <c r="N35" s="1">
        <v>328</v>
      </c>
      <c r="O35" s="1">
        <v>141</v>
      </c>
      <c r="P35" s="1">
        <v>17</v>
      </c>
      <c r="Q35" s="1">
        <v>5</v>
      </c>
      <c r="R35" s="1"/>
      <c r="S35" s="1"/>
      <c r="T35" s="1"/>
      <c r="U35" s="1"/>
      <c r="V35" s="1"/>
      <c r="W35" s="1"/>
      <c r="X35" s="1"/>
    </row>
    <row r="36" spans="4:24" x14ac:dyDescent="0.25">
      <c r="D36" s="1" t="s">
        <v>153</v>
      </c>
      <c r="E36" s="1">
        <v>10258</v>
      </c>
      <c r="F36" s="1">
        <v>1243</v>
      </c>
      <c r="G36" s="1">
        <v>363</v>
      </c>
      <c r="H36" s="1">
        <v>157</v>
      </c>
      <c r="I36" s="1">
        <v>19</v>
      </c>
      <c r="J36" s="1">
        <v>6</v>
      </c>
      <c r="K36" s="1" t="s">
        <v>153</v>
      </c>
      <c r="L36" s="1">
        <v>10258</v>
      </c>
      <c r="M36" s="1">
        <v>1243</v>
      </c>
      <c r="N36" s="1">
        <v>363</v>
      </c>
      <c r="O36" s="1">
        <v>157</v>
      </c>
      <c r="P36" s="1">
        <v>19</v>
      </c>
      <c r="Q36" s="1">
        <v>6</v>
      </c>
      <c r="R36" s="1"/>
      <c r="S36" s="1"/>
      <c r="T36" s="1"/>
      <c r="U36" s="1"/>
      <c r="V36" s="1"/>
      <c r="W36" s="1"/>
      <c r="X36" s="1"/>
    </row>
    <row r="37" spans="4:24" x14ac:dyDescent="0.25">
      <c r="D37" s="1" t="s">
        <v>154</v>
      </c>
      <c r="E37" s="1">
        <v>11249</v>
      </c>
      <c r="F37" s="1">
        <v>1363</v>
      </c>
      <c r="G37" s="1">
        <v>397</v>
      </c>
      <c r="H37" s="1">
        <v>174</v>
      </c>
      <c r="I37" s="1">
        <v>21</v>
      </c>
      <c r="J37" s="1">
        <v>7</v>
      </c>
      <c r="K37" s="1" t="s">
        <v>154</v>
      </c>
      <c r="L37" s="1">
        <v>11249</v>
      </c>
      <c r="M37" s="1">
        <v>1363</v>
      </c>
      <c r="N37" s="1">
        <v>397</v>
      </c>
      <c r="O37" s="1">
        <v>174</v>
      </c>
      <c r="P37" s="1">
        <v>21</v>
      </c>
      <c r="Q37" s="1">
        <v>7</v>
      </c>
      <c r="R37" s="1"/>
      <c r="S37" s="1"/>
      <c r="T37" s="1"/>
      <c r="U37" s="1"/>
      <c r="V37" s="1"/>
      <c r="W37" s="1"/>
      <c r="X37" s="1"/>
    </row>
    <row r="38" spans="4:24" x14ac:dyDescent="0.25">
      <c r="D38" s="1" t="s">
        <v>44</v>
      </c>
      <c r="E38" s="6">
        <v>13848</v>
      </c>
      <c r="F38" s="7">
        <v>1678</v>
      </c>
      <c r="G38" s="8">
        <v>489</v>
      </c>
      <c r="H38" s="6">
        <v>207</v>
      </c>
      <c r="I38" s="7">
        <v>25</v>
      </c>
      <c r="J38" s="8">
        <v>8</v>
      </c>
      <c r="K38" s="1" t="s">
        <v>44</v>
      </c>
      <c r="L38" s="6">
        <v>13848</v>
      </c>
      <c r="M38" s="7">
        <v>1678</v>
      </c>
      <c r="N38" s="8">
        <v>489</v>
      </c>
      <c r="O38" s="6">
        <v>207</v>
      </c>
      <c r="P38" s="7">
        <v>25</v>
      </c>
      <c r="Q38" s="8">
        <v>8</v>
      </c>
      <c r="R38" s="1"/>
      <c r="S38" s="6"/>
      <c r="T38" s="7"/>
      <c r="U38" s="8"/>
      <c r="V38" s="6"/>
      <c r="W38" s="7"/>
      <c r="X38" s="8"/>
    </row>
    <row r="39" spans="4:24" x14ac:dyDescent="0.25">
      <c r="D39" s="1" t="s">
        <v>367</v>
      </c>
      <c r="E39" s="1">
        <v>15309</v>
      </c>
      <c r="F39" s="1">
        <v>1855</v>
      </c>
      <c r="G39" s="1">
        <v>541</v>
      </c>
      <c r="H39" s="1">
        <v>232</v>
      </c>
      <c r="I39" s="1">
        <v>28</v>
      </c>
      <c r="J39" s="1">
        <v>9</v>
      </c>
      <c r="K39" s="1" t="s">
        <v>367</v>
      </c>
      <c r="L39" s="1">
        <v>15309</v>
      </c>
      <c r="M39" s="1">
        <v>1855</v>
      </c>
      <c r="N39" s="1">
        <v>541</v>
      </c>
      <c r="O39" s="1">
        <v>232</v>
      </c>
      <c r="P39" s="1">
        <v>28</v>
      </c>
      <c r="Q39" s="1">
        <v>9</v>
      </c>
      <c r="R39" s="1"/>
      <c r="S39" s="1"/>
      <c r="T39" s="1"/>
      <c r="U39" s="1"/>
      <c r="V39" s="1"/>
      <c r="W39" s="1"/>
      <c r="X39" s="1"/>
    </row>
    <row r="40" spans="4:24" x14ac:dyDescent="0.25">
      <c r="D40" s="1" t="s">
        <v>108</v>
      </c>
      <c r="E40" s="1">
        <v>16769</v>
      </c>
      <c r="F40" s="1">
        <v>2032</v>
      </c>
      <c r="G40" s="1">
        <v>592</v>
      </c>
      <c r="H40" s="1">
        <v>256</v>
      </c>
      <c r="I40" s="1">
        <v>31</v>
      </c>
      <c r="J40" s="1">
        <v>10</v>
      </c>
      <c r="K40" s="1" t="s">
        <v>108</v>
      </c>
      <c r="L40" s="1">
        <v>16769</v>
      </c>
      <c r="M40" s="1">
        <v>2032</v>
      </c>
      <c r="N40" s="1">
        <v>592</v>
      </c>
      <c r="O40" s="1">
        <v>256</v>
      </c>
      <c r="P40" s="1">
        <v>31</v>
      </c>
      <c r="Q40" s="1">
        <v>10</v>
      </c>
      <c r="R40" s="1"/>
      <c r="S40" s="1"/>
      <c r="T40" s="1"/>
      <c r="U40" s="1"/>
      <c r="V40" s="1"/>
      <c r="W40" s="1"/>
      <c r="X40" s="1"/>
    </row>
    <row r="41" spans="4:24" x14ac:dyDescent="0.25">
      <c r="D41" s="1" t="s">
        <v>109</v>
      </c>
      <c r="E41" s="1">
        <v>18230</v>
      </c>
      <c r="F41" s="1">
        <v>2209</v>
      </c>
      <c r="G41" s="1">
        <v>644</v>
      </c>
      <c r="H41" s="1">
        <v>281</v>
      </c>
      <c r="I41" s="1">
        <v>34</v>
      </c>
      <c r="J41" s="1">
        <v>10</v>
      </c>
      <c r="K41" s="1" t="s">
        <v>109</v>
      </c>
      <c r="L41" s="1">
        <v>18230</v>
      </c>
      <c r="M41" s="1">
        <v>2209</v>
      </c>
      <c r="N41" s="1">
        <v>644</v>
      </c>
      <c r="O41" s="1">
        <v>281</v>
      </c>
      <c r="P41" s="1">
        <v>34</v>
      </c>
      <c r="Q41" s="1">
        <v>10</v>
      </c>
      <c r="R41" s="1"/>
      <c r="S41" s="1"/>
      <c r="T41" s="1"/>
      <c r="U41" s="1"/>
      <c r="V41" s="1"/>
      <c r="W41" s="1"/>
      <c r="X41" s="1"/>
    </row>
    <row r="42" spans="4:24" x14ac:dyDescent="0.25">
      <c r="D42" s="1" t="s">
        <v>149</v>
      </c>
      <c r="E42" s="1">
        <v>19691</v>
      </c>
      <c r="F42" s="1">
        <v>2386</v>
      </c>
      <c r="G42" s="1">
        <v>695</v>
      </c>
      <c r="H42" s="1">
        <v>306</v>
      </c>
      <c r="I42" s="1">
        <v>37</v>
      </c>
      <c r="J42" s="1">
        <v>11</v>
      </c>
      <c r="K42" s="1" t="s">
        <v>149</v>
      </c>
      <c r="L42" s="1">
        <v>19691</v>
      </c>
      <c r="M42" s="1">
        <v>2386</v>
      </c>
      <c r="N42" s="1">
        <v>695</v>
      </c>
      <c r="O42" s="1">
        <v>306</v>
      </c>
      <c r="P42" s="1">
        <v>37</v>
      </c>
      <c r="Q42" s="1">
        <v>11</v>
      </c>
      <c r="R42" s="1"/>
      <c r="S42" s="1"/>
      <c r="T42" s="1"/>
      <c r="U42" s="1"/>
      <c r="V42" s="1"/>
      <c r="W42" s="1"/>
      <c r="X42" s="1"/>
    </row>
    <row r="43" spans="4:24" x14ac:dyDescent="0.25">
      <c r="D43" s="1" t="s">
        <v>45</v>
      </c>
      <c r="E43" s="6">
        <v>23545</v>
      </c>
      <c r="F43" s="7">
        <v>2853</v>
      </c>
      <c r="G43" s="8">
        <v>831</v>
      </c>
      <c r="H43" s="6">
        <v>355</v>
      </c>
      <c r="I43" s="7">
        <v>43</v>
      </c>
      <c r="J43" s="8">
        <v>13</v>
      </c>
      <c r="K43" s="1" t="s">
        <v>45</v>
      </c>
      <c r="L43" s="6">
        <v>23545</v>
      </c>
      <c r="M43" s="7">
        <v>2853</v>
      </c>
      <c r="N43" s="8">
        <v>831</v>
      </c>
      <c r="O43" s="6">
        <v>355</v>
      </c>
      <c r="P43" s="7">
        <v>43</v>
      </c>
      <c r="Q43" s="8">
        <v>13</v>
      </c>
      <c r="R43" s="1"/>
      <c r="S43" s="6"/>
      <c r="T43" s="7"/>
      <c r="U43" s="8"/>
      <c r="V43" s="6"/>
      <c r="W43" s="7"/>
      <c r="X43" s="8"/>
    </row>
    <row r="44" spans="4:24" x14ac:dyDescent="0.25">
      <c r="D44" s="1" t="s">
        <v>368</v>
      </c>
      <c r="E44" s="1">
        <v>25666</v>
      </c>
      <c r="F44" s="1">
        <v>3110</v>
      </c>
      <c r="G44" s="1">
        <v>906</v>
      </c>
      <c r="H44" s="1">
        <v>388</v>
      </c>
      <c r="I44" s="1">
        <v>47</v>
      </c>
      <c r="J44" s="1">
        <v>14</v>
      </c>
      <c r="K44" s="1" t="s">
        <v>368</v>
      </c>
      <c r="L44" s="1">
        <v>25666</v>
      </c>
      <c r="M44" s="1">
        <v>3110</v>
      </c>
      <c r="N44" s="1">
        <v>906</v>
      </c>
      <c r="O44" s="1">
        <v>388</v>
      </c>
      <c r="P44" s="1">
        <v>47</v>
      </c>
      <c r="Q44" s="1">
        <v>14</v>
      </c>
      <c r="R44" s="1"/>
      <c r="S44" s="1"/>
      <c r="T44" s="1"/>
      <c r="U44" s="1"/>
      <c r="V44" s="1"/>
      <c r="W44" s="1"/>
      <c r="X44" s="1"/>
    </row>
    <row r="45" spans="4:24" x14ac:dyDescent="0.25">
      <c r="D45" s="1" t="s">
        <v>110</v>
      </c>
      <c r="E45" s="1">
        <v>27786</v>
      </c>
      <c r="F45" s="1">
        <v>3367</v>
      </c>
      <c r="G45" s="1">
        <v>981</v>
      </c>
      <c r="H45" s="1">
        <v>421</v>
      </c>
      <c r="I45" s="1">
        <v>51</v>
      </c>
      <c r="J45" s="1">
        <v>15</v>
      </c>
      <c r="K45" s="1" t="s">
        <v>110</v>
      </c>
      <c r="L45" s="1">
        <v>27786</v>
      </c>
      <c r="M45" s="1">
        <v>3367</v>
      </c>
      <c r="N45" s="1">
        <v>981</v>
      </c>
      <c r="O45" s="1">
        <v>421</v>
      </c>
      <c r="P45" s="1">
        <v>51</v>
      </c>
      <c r="Q45" s="1">
        <v>15</v>
      </c>
      <c r="R45" s="1"/>
      <c r="S45" s="1"/>
      <c r="T45" s="1"/>
      <c r="U45" s="1"/>
      <c r="V45" s="1"/>
      <c r="W45" s="1"/>
      <c r="X45" s="1"/>
    </row>
    <row r="46" spans="4:24" x14ac:dyDescent="0.25">
      <c r="D46" s="1" t="s">
        <v>111</v>
      </c>
      <c r="E46" s="1">
        <v>29907</v>
      </c>
      <c r="F46" s="1">
        <v>3624</v>
      </c>
      <c r="G46" s="1">
        <v>1056</v>
      </c>
      <c r="H46" s="1">
        <v>454</v>
      </c>
      <c r="I46" s="1">
        <v>55</v>
      </c>
      <c r="J46" s="1">
        <v>17</v>
      </c>
      <c r="K46" s="1" t="s">
        <v>111</v>
      </c>
      <c r="L46" s="1">
        <v>29907</v>
      </c>
      <c r="M46" s="1">
        <v>3624</v>
      </c>
      <c r="N46" s="1">
        <v>1056</v>
      </c>
      <c r="O46" s="1">
        <v>454</v>
      </c>
      <c r="P46" s="1">
        <v>55</v>
      </c>
      <c r="Q46" s="1">
        <v>17</v>
      </c>
      <c r="R46" s="1"/>
      <c r="S46" s="1"/>
      <c r="T46" s="1"/>
      <c r="U46" s="1"/>
      <c r="V46" s="1"/>
      <c r="W46" s="1"/>
      <c r="X46" s="1"/>
    </row>
    <row r="47" spans="4:24" x14ac:dyDescent="0.25">
      <c r="D47" s="1" t="s">
        <v>112</v>
      </c>
      <c r="E47" s="1">
        <v>32028</v>
      </c>
      <c r="F47" s="1">
        <v>3881</v>
      </c>
      <c r="G47" s="1">
        <v>1131</v>
      </c>
      <c r="H47" s="1">
        <v>487</v>
      </c>
      <c r="I47" s="1">
        <v>59</v>
      </c>
      <c r="J47" s="1">
        <v>18</v>
      </c>
      <c r="K47" s="1" t="s">
        <v>112</v>
      </c>
      <c r="L47" s="1">
        <v>32028</v>
      </c>
      <c r="M47" s="1">
        <v>3881</v>
      </c>
      <c r="N47" s="1">
        <v>1131</v>
      </c>
      <c r="O47" s="1">
        <v>487</v>
      </c>
      <c r="P47" s="1">
        <v>59</v>
      </c>
      <c r="Q47" s="1">
        <v>18</v>
      </c>
      <c r="R47" s="1"/>
      <c r="S47" s="1"/>
      <c r="T47" s="1"/>
      <c r="U47" s="1"/>
      <c r="V47" s="1"/>
      <c r="W47" s="1"/>
      <c r="X47" s="1"/>
    </row>
    <row r="48" spans="4:24" x14ac:dyDescent="0.25">
      <c r="D48" s="1" t="s">
        <v>46</v>
      </c>
      <c r="E48" s="6">
        <v>37673</v>
      </c>
      <c r="F48" s="7">
        <v>4565</v>
      </c>
      <c r="G48" s="8">
        <v>1330</v>
      </c>
      <c r="H48" s="6">
        <v>570</v>
      </c>
      <c r="I48" s="7">
        <v>69</v>
      </c>
      <c r="J48" s="8">
        <v>21</v>
      </c>
      <c r="K48" s="1" t="s">
        <v>46</v>
      </c>
      <c r="L48" s="6">
        <v>37673</v>
      </c>
      <c r="M48" s="7">
        <v>4565</v>
      </c>
      <c r="N48" s="8">
        <v>1330</v>
      </c>
      <c r="O48" s="6">
        <v>570</v>
      </c>
      <c r="P48" s="7">
        <v>69</v>
      </c>
      <c r="Q48" s="8">
        <v>21</v>
      </c>
      <c r="R48" s="1"/>
      <c r="S48" s="6"/>
      <c r="T48" s="7"/>
      <c r="U48" s="8"/>
      <c r="V48" s="6"/>
      <c r="W48" s="7"/>
      <c r="X48" s="8"/>
    </row>
    <row r="49" spans="4:24" x14ac:dyDescent="0.25">
      <c r="D49" s="1" t="s">
        <v>196</v>
      </c>
      <c r="E49" s="1">
        <v>40223</v>
      </c>
      <c r="F49" s="1">
        <v>4874</v>
      </c>
      <c r="G49" s="1">
        <v>1420</v>
      </c>
      <c r="H49" s="1">
        <v>611</v>
      </c>
      <c r="I49" s="1">
        <v>74</v>
      </c>
      <c r="J49" s="1">
        <v>22</v>
      </c>
      <c r="K49" s="1" t="s">
        <v>196</v>
      </c>
      <c r="L49" s="1">
        <v>39810</v>
      </c>
      <c r="M49" s="1">
        <v>4824</v>
      </c>
      <c r="N49" s="1">
        <v>1406</v>
      </c>
      <c r="O49" s="1">
        <v>611</v>
      </c>
      <c r="P49" s="1">
        <v>74</v>
      </c>
      <c r="Q49" s="1">
        <v>22</v>
      </c>
      <c r="R49" s="1"/>
      <c r="S49" s="1"/>
      <c r="T49" s="1"/>
      <c r="U49" s="1"/>
      <c r="V49" s="1"/>
      <c r="W49" s="1"/>
      <c r="X49" s="1"/>
    </row>
    <row r="50" spans="4:24" x14ac:dyDescent="0.25">
      <c r="D50" s="1" t="s">
        <v>197</v>
      </c>
      <c r="E50" s="1">
        <v>42773</v>
      </c>
      <c r="F50" s="1">
        <v>5183</v>
      </c>
      <c r="G50" s="1">
        <v>1510</v>
      </c>
      <c r="H50" s="1">
        <v>652</v>
      </c>
      <c r="I50" s="1">
        <v>79</v>
      </c>
      <c r="J50" s="1">
        <v>24</v>
      </c>
      <c r="K50" s="1" t="s">
        <v>197</v>
      </c>
      <c r="L50" s="1">
        <v>41948</v>
      </c>
      <c r="M50" s="1">
        <v>5083</v>
      </c>
      <c r="N50" s="1">
        <v>1481</v>
      </c>
      <c r="O50" s="1">
        <v>652</v>
      </c>
      <c r="P50" s="1">
        <v>79</v>
      </c>
      <c r="Q50" s="1">
        <v>24</v>
      </c>
      <c r="R50" s="1"/>
      <c r="S50" s="1"/>
      <c r="T50" s="1"/>
      <c r="U50" s="1"/>
      <c r="V50" s="1"/>
      <c r="W50" s="1"/>
      <c r="X50" s="1"/>
    </row>
    <row r="51" spans="4:24" x14ac:dyDescent="0.25">
      <c r="D51" s="1" t="s">
        <v>198</v>
      </c>
      <c r="E51" s="1">
        <v>45323</v>
      </c>
      <c r="F51" s="1">
        <v>5492</v>
      </c>
      <c r="G51" s="1">
        <v>1600</v>
      </c>
      <c r="H51" s="1">
        <v>694</v>
      </c>
      <c r="I51" s="1">
        <v>84</v>
      </c>
      <c r="J51" s="1">
        <v>25</v>
      </c>
      <c r="K51" s="1" t="s">
        <v>198</v>
      </c>
      <c r="L51" s="1">
        <v>44085</v>
      </c>
      <c r="M51" s="1">
        <v>5342</v>
      </c>
      <c r="N51" s="1">
        <v>1556</v>
      </c>
      <c r="O51" s="1">
        <v>694</v>
      </c>
      <c r="P51" s="1">
        <v>84</v>
      </c>
      <c r="Q51" s="1">
        <v>25</v>
      </c>
      <c r="R51" s="1"/>
      <c r="S51" s="1"/>
      <c r="T51" s="1"/>
      <c r="U51" s="1"/>
      <c r="V51" s="1"/>
      <c r="W51" s="1"/>
      <c r="X51" s="1"/>
    </row>
    <row r="52" spans="4:24" x14ac:dyDescent="0.25">
      <c r="D52" s="1" t="s">
        <v>199</v>
      </c>
      <c r="E52" s="1">
        <v>47873</v>
      </c>
      <c r="F52" s="1">
        <v>5801</v>
      </c>
      <c r="G52" s="1">
        <v>1690</v>
      </c>
      <c r="H52" s="1">
        <v>735</v>
      </c>
      <c r="I52" s="1">
        <v>89</v>
      </c>
      <c r="J52" s="1">
        <v>26</v>
      </c>
      <c r="K52" s="1" t="s">
        <v>199</v>
      </c>
      <c r="L52" s="1">
        <v>46222</v>
      </c>
      <c r="M52" s="1">
        <v>5601</v>
      </c>
      <c r="N52" s="1">
        <v>1632</v>
      </c>
      <c r="O52" s="1">
        <v>735</v>
      </c>
      <c r="P52" s="1">
        <v>89</v>
      </c>
      <c r="Q52" s="1">
        <v>26</v>
      </c>
      <c r="R52" s="1"/>
      <c r="S52" s="1"/>
      <c r="T52" s="1"/>
      <c r="U52" s="1"/>
      <c r="V52" s="1"/>
      <c r="W52" s="1"/>
      <c r="X52" s="1"/>
    </row>
    <row r="53" spans="4:24" x14ac:dyDescent="0.25">
      <c r="D53" s="1" t="s">
        <v>200</v>
      </c>
      <c r="E53" s="6">
        <v>54632</v>
      </c>
      <c r="F53" s="7">
        <v>6620</v>
      </c>
      <c r="G53" s="8">
        <v>1929</v>
      </c>
      <c r="H53" s="6">
        <v>834</v>
      </c>
      <c r="I53" s="7">
        <v>101</v>
      </c>
      <c r="J53" s="8">
        <v>30</v>
      </c>
      <c r="K53" s="1" t="s">
        <v>200</v>
      </c>
      <c r="L53" s="6">
        <v>51900</v>
      </c>
      <c r="M53" s="7">
        <v>6289</v>
      </c>
      <c r="N53" s="8">
        <v>1832</v>
      </c>
      <c r="O53" s="6">
        <v>793</v>
      </c>
      <c r="P53" s="7">
        <v>96</v>
      </c>
      <c r="Q53" s="8">
        <v>28</v>
      </c>
      <c r="R53" s="1"/>
      <c r="S53" s="6"/>
      <c r="T53" s="7"/>
      <c r="U53" s="8"/>
      <c r="V53" s="6"/>
      <c r="W53" s="7"/>
      <c r="X53" s="8"/>
    </row>
    <row r="54" spans="4:24" x14ac:dyDescent="0.25">
      <c r="D54" s="1" t="s">
        <v>201</v>
      </c>
      <c r="E54" s="1">
        <v>57916</v>
      </c>
      <c r="F54" s="1">
        <v>7018</v>
      </c>
      <c r="G54" s="1">
        <v>2045</v>
      </c>
      <c r="H54" s="1">
        <v>892</v>
      </c>
      <c r="I54" s="1">
        <v>108</v>
      </c>
      <c r="J54" s="1">
        <v>32</v>
      </c>
      <c r="K54" s="1" t="s">
        <v>201</v>
      </c>
      <c r="L54" s="1">
        <v>54475</v>
      </c>
      <c r="M54" s="1">
        <v>6601</v>
      </c>
      <c r="N54" s="1">
        <v>1923</v>
      </c>
      <c r="O54" s="1">
        <v>834</v>
      </c>
      <c r="P54" s="1">
        <v>101</v>
      </c>
      <c r="Q54" s="1">
        <v>30</v>
      </c>
      <c r="R54" s="1"/>
      <c r="S54" s="1"/>
      <c r="T54" s="1"/>
      <c r="U54" s="1"/>
      <c r="V54" s="1"/>
      <c r="W54" s="1"/>
      <c r="X54" s="1"/>
    </row>
    <row r="55" spans="4:24" x14ac:dyDescent="0.25">
      <c r="D55" s="1" t="s">
        <v>202</v>
      </c>
      <c r="E55" s="1">
        <v>61200</v>
      </c>
      <c r="F55" s="1">
        <v>7416</v>
      </c>
      <c r="G55" s="1">
        <v>2160</v>
      </c>
      <c r="H55" s="1">
        <v>950</v>
      </c>
      <c r="I55" s="1">
        <v>115</v>
      </c>
      <c r="J55" s="1">
        <v>34</v>
      </c>
      <c r="K55" s="1" t="s">
        <v>202</v>
      </c>
      <c r="L55" s="1">
        <v>57050</v>
      </c>
      <c r="M55" s="1">
        <v>6913</v>
      </c>
      <c r="N55" s="1">
        <v>2014</v>
      </c>
      <c r="O55" s="1">
        <v>875</v>
      </c>
      <c r="P55" s="1">
        <v>106</v>
      </c>
      <c r="Q55" s="1">
        <v>31</v>
      </c>
      <c r="R55" s="1"/>
      <c r="S55" s="1"/>
      <c r="T55" s="1"/>
      <c r="U55" s="1"/>
      <c r="V55" s="1"/>
      <c r="W55" s="1"/>
      <c r="X55" s="1"/>
    </row>
    <row r="56" spans="4:24" x14ac:dyDescent="0.25">
      <c r="D56" s="1" t="s">
        <v>203</v>
      </c>
      <c r="E56" s="1">
        <v>64485</v>
      </c>
      <c r="F56" s="1">
        <v>7814</v>
      </c>
      <c r="G56" s="1">
        <v>2276</v>
      </c>
      <c r="H56" s="1">
        <v>1007</v>
      </c>
      <c r="I56" s="1">
        <v>122</v>
      </c>
      <c r="J56" s="1">
        <v>36</v>
      </c>
      <c r="K56" s="1" t="s">
        <v>203</v>
      </c>
      <c r="L56" s="1">
        <v>59624</v>
      </c>
      <c r="M56" s="1">
        <v>7225</v>
      </c>
      <c r="N56" s="1">
        <v>2105</v>
      </c>
      <c r="O56" s="1">
        <v>917</v>
      </c>
      <c r="P56" s="1">
        <v>111</v>
      </c>
      <c r="Q56" s="1">
        <v>33</v>
      </c>
      <c r="R56" s="1"/>
      <c r="S56" s="1"/>
      <c r="T56" s="1"/>
      <c r="U56" s="1"/>
      <c r="V56" s="1"/>
      <c r="W56" s="1"/>
      <c r="X56" s="1"/>
    </row>
    <row r="57" spans="4:24" x14ac:dyDescent="0.25">
      <c r="D57" s="1" t="s">
        <v>204</v>
      </c>
      <c r="E57" s="1">
        <v>67769</v>
      </c>
      <c r="F57" s="1">
        <v>8212</v>
      </c>
      <c r="G57" s="1">
        <v>2392</v>
      </c>
      <c r="H57" s="1">
        <v>1065</v>
      </c>
      <c r="I57" s="1">
        <v>129</v>
      </c>
      <c r="J57" s="1">
        <v>38</v>
      </c>
      <c r="K57" s="1" t="s">
        <v>204</v>
      </c>
      <c r="L57" s="1">
        <v>62199</v>
      </c>
      <c r="M57" s="1">
        <v>7537</v>
      </c>
      <c r="N57" s="1">
        <v>2196</v>
      </c>
      <c r="O57" s="1">
        <v>958</v>
      </c>
      <c r="P57" s="1">
        <v>116</v>
      </c>
      <c r="Q57" s="1">
        <v>34</v>
      </c>
      <c r="R57" s="1"/>
      <c r="S57" s="1"/>
      <c r="T57" s="1"/>
      <c r="U57" s="1"/>
      <c r="V57" s="1"/>
      <c r="W57" s="1"/>
      <c r="X57" s="1"/>
    </row>
    <row r="58" spans="4:24" x14ac:dyDescent="0.25">
      <c r="D58" s="1" t="s">
        <v>205</v>
      </c>
      <c r="E58" s="6">
        <v>76484</v>
      </c>
      <c r="F58" s="7">
        <v>9268</v>
      </c>
      <c r="G58" s="8">
        <v>2700</v>
      </c>
      <c r="H58" s="6">
        <v>1172</v>
      </c>
      <c r="I58" s="7">
        <v>142</v>
      </c>
      <c r="J58" s="8">
        <v>42</v>
      </c>
      <c r="K58" s="1" t="s">
        <v>205</v>
      </c>
      <c r="L58" s="6">
        <v>69032</v>
      </c>
      <c r="M58" s="7">
        <v>8365</v>
      </c>
      <c r="N58" s="8">
        <v>2437</v>
      </c>
      <c r="O58" s="6">
        <v>1057</v>
      </c>
      <c r="P58" s="7">
        <v>128</v>
      </c>
      <c r="Q58" s="8">
        <v>38</v>
      </c>
      <c r="R58" s="1"/>
      <c r="S58" s="6"/>
      <c r="T58" s="7"/>
      <c r="U58" s="8"/>
      <c r="V58" s="6"/>
      <c r="W58" s="7"/>
      <c r="X58" s="8"/>
    </row>
    <row r="59" spans="4:24" x14ac:dyDescent="0.25">
      <c r="D59" s="1" t="s">
        <v>206</v>
      </c>
      <c r="E59" s="1">
        <v>81081</v>
      </c>
      <c r="F59" s="1">
        <v>9825</v>
      </c>
      <c r="G59" s="1">
        <v>2862</v>
      </c>
      <c r="H59" s="1">
        <v>1247</v>
      </c>
      <c r="I59" s="1">
        <v>151</v>
      </c>
      <c r="J59" s="1">
        <v>44</v>
      </c>
      <c r="K59" s="1" t="s">
        <v>206</v>
      </c>
      <c r="L59" s="1">
        <v>72457</v>
      </c>
      <c r="M59" s="1">
        <v>8780</v>
      </c>
      <c r="N59" s="1">
        <v>2558</v>
      </c>
      <c r="O59" s="1">
        <v>1115</v>
      </c>
      <c r="P59" s="1">
        <v>135</v>
      </c>
      <c r="Q59" s="1">
        <v>40</v>
      </c>
      <c r="R59" s="1"/>
      <c r="S59" s="1"/>
      <c r="T59" s="1"/>
      <c r="U59" s="1"/>
      <c r="V59" s="1"/>
      <c r="W59" s="1"/>
      <c r="X59" s="1"/>
    </row>
    <row r="60" spans="4:24" x14ac:dyDescent="0.25">
      <c r="D60" s="1" t="s">
        <v>207</v>
      </c>
      <c r="E60" s="1">
        <v>85677</v>
      </c>
      <c r="F60" s="1">
        <v>10382</v>
      </c>
      <c r="G60" s="1">
        <v>3024</v>
      </c>
      <c r="H60" s="1">
        <v>1321</v>
      </c>
      <c r="I60" s="1">
        <v>160</v>
      </c>
      <c r="J60" s="1">
        <v>47</v>
      </c>
      <c r="K60" s="1" t="s">
        <v>207</v>
      </c>
      <c r="L60" s="1">
        <v>75882</v>
      </c>
      <c r="M60" s="1">
        <v>9195</v>
      </c>
      <c r="N60" s="1">
        <v>2679</v>
      </c>
      <c r="O60" s="1">
        <v>1172</v>
      </c>
      <c r="P60" s="1">
        <v>142</v>
      </c>
      <c r="Q60" s="1">
        <v>42</v>
      </c>
      <c r="R60" s="1"/>
      <c r="S60" s="1"/>
      <c r="T60" s="1"/>
      <c r="U60" s="1"/>
      <c r="V60" s="1"/>
      <c r="W60" s="1"/>
      <c r="X60" s="1"/>
    </row>
    <row r="61" spans="4:24" x14ac:dyDescent="0.25">
      <c r="D61" s="1" t="s">
        <v>208</v>
      </c>
      <c r="E61" s="1">
        <v>90274</v>
      </c>
      <c r="F61" s="1">
        <v>10939</v>
      </c>
      <c r="G61" s="1">
        <v>3187</v>
      </c>
      <c r="H61" s="1">
        <v>1395</v>
      </c>
      <c r="I61" s="1">
        <v>169</v>
      </c>
      <c r="J61" s="1">
        <v>50</v>
      </c>
      <c r="K61" s="1" t="s">
        <v>208</v>
      </c>
      <c r="L61" s="1">
        <v>79306</v>
      </c>
      <c r="M61" s="1">
        <v>9610</v>
      </c>
      <c r="N61" s="1">
        <v>2800</v>
      </c>
      <c r="O61" s="1">
        <v>1230</v>
      </c>
      <c r="P61" s="1">
        <v>149</v>
      </c>
      <c r="Q61" s="1">
        <v>44</v>
      </c>
      <c r="R61" s="1"/>
      <c r="S61" s="1"/>
      <c r="T61" s="1"/>
      <c r="U61" s="1"/>
      <c r="V61" s="1"/>
      <c r="W61" s="1"/>
      <c r="X61" s="1"/>
    </row>
    <row r="62" spans="4:24" x14ac:dyDescent="0.25">
      <c r="D62" s="1" t="s">
        <v>209</v>
      </c>
      <c r="E62" s="1">
        <v>94870</v>
      </c>
      <c r="F62" s="1">
        <v>11496</v>
      </c>
      <c r="G62" s="1">
        <v>3349</v>
      </c>
      <c r="H62" s="1">
        <v>1469</v>
      </c>
      <c r="I62" s="1">
        <v>178</v>
      </c>
      <c r="J62" s="1">
        <v>52</v>
      </c>
      <c r="K62" s="1" t="s">
        <v>209</v>
      </c>
      <c r="L62" s="1">
        <v>82731</v>
      </c>
      <c r="M62" s="1">
        <v>10025</v>
      </c>
      <c r="N62" s="1">
        <v>2920</v>
      </c>
      <c r="O62" s="1">
        <v>1288</v>
      </c>
      <c r="P62" s="1">
        <v>156</v>
      </c>
      <c r="Q62" s="1">
        <v>46</v>
      </c>
      <c r="R62" s="1"/>
      <c r="S62" s="1"/>
      <c r="T62" s="1"/>
      <c r="U62" s="1"/>
      <c r="V62" s="1"/>
      <c r="W62" s="1"/>
      <c r="X62" s="1"/>
    </row>
    <row r="63" spans="4:24" x14ac:dyDescent="0.25">
      <c r="D63" s="1" t="s">
        <v>430</v>
      </c>
      <c r="E63" s="6">
        <v>107084</v>
      </c>
      <c r="F63" s="7">
        <v>12976</v>
      </c>
      <c r="G63" s="8">
        <v>3780</v>
      </c>
      <c r="H63" s="6">
        <v>1643</v>
      </c>
      <c r="I63" s="7">
        <v>199</v>
      </c>
      <c r="J63" s="8">
        <v>58</v>
      </c>
      <c r="K63" s="1" t="s">
        <v>210</v>
      </c>
      <c r="L63" s="6">
        <v>91817</v>
      </c>
      <c r="M63" s="7">
        <v>11126</v>
      </c>
      <c r="N63" s="8">
        <v>3241</v>
      </c>
      <c r="O63" s="6">
        <v>1412</v>
      </c>
      <c r="P63" s="7">
        <v>171</v>
      </c>
      <c r="Q63" s="8">
        <v>50</v>
      </c>
      <c r="R63" s="1"/>
      <c r="S63" s="6"/>
      <c r="T63" s="7"/>
      <c r="U63" s="8"/>
      <c r="V63" s="6"/>
      <c r="W63" s="7"/>
      <c r="X63" s="8"/>
    </row>
    <row r="64" spans="4:24" x14ac:dyDescent="0.25">
      <c r="D64" s="1" t="s">
        <v>369</v>
      </c>
      <c r="E64" s="6">
        <v>6074</v>
      </c>
      <c r="F64" s="7">
        <v>736</v>
      </c>
      <c r="G64" s="8">
        <v>215</v>
      </c>
      <c r="H64" s="6">
        <v>91</v>
      </c>
      <c r="I64" s="7">
        <v>11</v>
      </c>
      <c r="J64" s="8">
        <v>4</v>
      </c>
      <c r="K64" s="1" t="s">
        <v>369</v>
      </c>
      <c r="L64" s="6">
        <v>6074</v>
      </c>
      <c r="M64" s="7">
        <v>736</v>
      </c>
      <c r="N64" s="8">
        <v>215</v>
      </c>
      <c r="O64" s="6">
        <v>91</v>
      </c>
      <c r="P64" s="7">
        <v>11</v>
      </c>
      <c r="Q64" s="8">
        <v>4</v>
      </c>
      <c r="R64" s="1"/>
      <c r="S64" s="6"/>
      <c r="T64" s="7"/>
      <c r="U64" s="8"/>
      <c r="V64" s="6"/>
      <c r="W64" s="7"/>
      <c r="X64" s="8"/>
    </row>
    <row r="65" spans="4:24" x14ac:dyDescent="0.25">
      <c r="D65" s="1" t="s">
        <v>370</v>
      </c>
      <c r="E65" s="1">
        <v>6990</v>
      </c>
      <c r="F65" s="1">
        <v>847</v>
      </c>
      <c r="G65" s="1">
        <v>247</v>
      </c>
      <c r="H65" s="1">
        <v>108</v>
      </c>
      <c r="I65" s="1">
        <v>13</v>
      </c>
      <c r="J65" s="1">
        <v>4</v>
      </c>
      <c r="K65" s="1" t="s">
        <v>370</v>
      </c>
      <c r="L65" s="1">
        <v>6990</v>
      </c>
      <c r="M65" s="1">
        <v>847</v>
      </c>
      <c r="N65" s="1">
        <v>247</v>
      </c>
      <c r="O65" s="1">
        <v>108</v>
      </c>
      <c r="P65" s="1">
        <v>13</v>
      </c>
      <c r="Q65" s="1">
        <v>4</v>
      </c>
      <c r="R65" s="1"/>
      <c r="S65" s="1"/>
      <c r="T65" s="1"/>
      <c r="U65" s="1"/>
      <c r="V65" s="1"/>
      <c r="W65" s="1"/>
      <c r="X65" s="1"/>
    </row>
    <row r="66" spans="4:24" x14ac:dyDescent="0.25">
      <c r="D66" s="1" t="s">
        <v>113</v>
      </c>
      <c r="E66" s="1">
        <v>7906</v>
      </c>
      <c r="F66" s="1">
        <v>958</v>
      </c>
      <c r="G66" s="1">
        <v>280</v>
      </c>
      <c r="H66" s="1">
        <v>124</v>
      </c>
      <c r="I66" s="1">
        <v>15</v>
      </c>
      <c r="J66" s="1">
        <v>5</v>
      </c>
      <c r="K66" s="1" t="s">
        <v>113</v>
      </c>
      <c r="L66" s="1">
        <v>7906</v>
      </c>
      <c r="M66" s="1">
        <v>958</v>
      </c>
      <c r="N66" s="1">
        <v>280</v>
      </c>
      <c r="O66" s="1">
        <v>124</v>
      </c>
      <c r="P66" s="1">
        <v>15</v>
      </c>
      <c r="Q66" s="1">
        <v>5</v>
      </c>
      <c r="R66" s="1"/>
      <c r="S66" s="1"/>
      <c r="T66" s="1"/>
      <c r="U66" s="1"/>
      <c r="V66" s="1"/>
      <c r="W66" s="1"/>
      <c r="X66" s="1"/>
    </row>
    <row r="67" spans="4:24" x14ac:dyDescent="0.25">
      <c r="D67" s="1" t="s">
        <v>155</v>
      </c>
      <c r="E67" s="1">
        <v>8822</v>
      </c>
      <c r="F67" s="1">
        <v>1069</v>
      </c>
      <c r="G67" s="1">
        <v>312</v>
      </c>
      <c r="H67" s="1">
        <v>141</v>
      </c>
      <c r="I67" s="1">
        <v>17</v>
      </c>
      <c r="J67" s="1">
        <v>5</v>
      </c>
      <c r="K67" s="1" t="s">
        <v>155</v>
      </c>
      <c r="L67" s="1">
        <v>8822</v>
      </c>
      <c r="M67" s="1">
        <v>1069</v>
      </c>
      <c r="N67" s="1">
        <v>312</v>
      </c>
      <c r="O67" s="1">
        <v>141</v>
      </c>
      <c r="P67" s="1">
        <v>17</v>
      </c>
      <c r="Q67" s="1">
        <v>5</v>
      </c>
      <c r="R67" s="1"/>
      <c r="S67" s="1"/>
      <c r="T67" s="1"/>
      <c r="U67" s="1"/>
      <c r="V67" s="1"/>
      <c r="W67" s="1"/>
      <c r="X67" s="1"/>
    </row>
    <row r="68" spans="4:24" x14ac:dyDescent="0.25">
      <c r="D68" s="1" t="s">
        <v>156</v>
      </c>
      <c r="E68" s="1">
        <v>9738</v>
      </c>
      <c r="F68" s="1">
        <v>1180</v>
      </c>
      <c r="G68" s="1">
        <v>344</v>
      </c>
      <c r="H68" s="1">
        <v>157</v>
      </c>
      <c r="I68" s="1">
        <v>19</v>
      </c>
      <c r="J68" s="1">
        <v>6</v>
      </c>
      <c r="K68" s="1" t="s">
        <v>156</v>
      </c>
      <c r="L68" s="1">
        <v>9738</v>
      </c>
      <c r="M68" s="1">
        <v>1180</v>
      </c>
      <c r="N68" s="1">
        <v>344</v>
      </c>
      <c r="O68" s="1">
        <v>157</v>
      </c>
      <c r="P68" s="1">
        <v>19</v>
      </c>
      <c r="Q68" s="1">
        <v>6</v>
      </c>
      <c r="R68" s="1"/>
      <c r="S68" s="1"/>
      <c r="T68" s="1"/>
      <c r="U68" s="1"/>
      <c r="V68" s="1"/>
      <c r="W68" s="1"/>
      <c r="X68" s="1"/>
    </row>
    <row r="69" spans="4:24" x14ac:dyDescent="0.25">
      <c r="D69" s="1" t="s">
        <v>47</v>
      </c>
      <c r="E69" s="6">
        <v>12148</v>
      </c>
      <c r="F69" s="7">
        <v>1472</v>
      </c>
      <c r="G69" s="8">
        <v>429</v>
      </c>
      <c r="H69" s="6">
        <v>182</v>
      </c>
      <c r="I69" s="7">
        <v>22</v>
      </c>
      <c r="J69" s="8">
        <v>7</v>
      </c>
      <c r="K69" s="1" t="s">
        <v>47</v>
      </c>
      <c r="L69" s="6">
        <v>12148</v>
      </c>
      <c r="M69" s="7">
        <v>1472</v>
      </c>
      <c r="N69" s="8">
        <v>429</v>
      </c>
      <c r="O69" s="6">
        <v>182</v>
      </c>
      <c r="P69" s="7">
        <v>22</v>
      </c>
      <c r="Q69" s="8">
        <v>7</v>
      </c>
      <c r="R69" s="1"/>
      <c r="S69" s="6"/>
      <c r="T69" s="7"/>
      <c r="U69" s="8"/>
      <c r="V69" s="6"/>
      <c r="W69" s="7"/>
      <c r="X69" s="8"/>
    </row>
    <row r="70" spans="4:24" x14ac:dyDescent="0.25">
      <c r="D70" s="1" t="s">
        <v>371</v>
      </c>
      <c r="E70" s="1">
        <v>13609</v>
      </c>
      <c r="F70" s="1">
        <v>1649</v>
      </c>
      <c r="G70" s="1">
        <v>481</v>
      </c>
      <c r="H70" s="1">
        <v>207</v>
      </c>
      <c r="I70" s="1">
        <v>25</v>
      </c>
      <c r="J70" s="1">
        <v>8</v>
      </c>
      <c r="K70" s="1" t="s">
        <v>371</v>
      </c>
      <c r="L70" s="1">
        <v>13609</v>
      </c>
      <c r="M70" s="1">
        <v>1649</v>
      </c>
      <c r="N70" s="1">
        <v>481</v>
      </c>
      <c r="O70" s="1">
        <v>207</v>
      </c>
      <c r="P70" s="1">
        <v>25</v>
      </c>
      <c r="Q70" s="1">
        <v>8</v>
      </c>
      <c r="R70" s="1"/>
      <c r="S70" s="1"/>
      <c r="T70" s="1"/>
      <c r="U70" s="1"/>
      <c r="V70" s="1"/>
      <c r="W70" s="1"/>
      <c r="X70" s="1"/>
    </row>
    <row r="71" spans="4:24" x14ac:dyDescent="0.25">
      <c r="D71" s="1" t="s">
        <v>114</v>
      </c>
      <c r="E71" s="1">
        <v>15069</v>
      </c>
      <c r="F71" s="1">
        <v>1826</v>
      </c>
      <c r="G71" s="1">
        <v>532</v>
      </c>
      <c r="H71" s="1">
        <v>232</v>
      </c>
      <c r="I71" s="1">
        <v>28</v>
      </c>
      <c r="J71" s="1">
        <v>9</v>
      </c>
      <c r="K71" s="1" t="s">
        <v>114</v>
      </c>
      <c r="L71" s="1">
        <v>15069</v>
      </c>
      <c r="M71" s="1">
        <v>1826</v>
      </c>
      <c r="N71" s="1">
        <v>532</v>
      </c>
      <c r="O71" s="1">
        <v>232</v>
      </c>
      <c r="P71" s="1">
        <v>28</v>
      </c>
      <c r="Q71" s="1">
        <v>9</v>
      </c>
      <c r="R71" s="1"/>
      <c r="S71" s="1"/>
      <c r="T71" s="1"/>
      <c r="U71" s="1"/>
      <c r="V71" s="1"/>
      <c r="W71" s="1"/>
      <c r="X71" s="1"/>
    </row>
    <row r="72" spans="4:24" x14ac:dyDescent="0.25">
      <c r="D72" s="1" t="s">
        <v>115</v>
      </c>
      <c r="E72" s="1">
        <v>16530</v>
      </c>
      <c r="F72" s="1">
        <v>2003</v>
      </c>
      <c r="G72" s="1">
        <v>584</v>
      </c>
      <c r="H72" s="1">
        <v>256</v>
      </c>
      <c r="I72" s="1">
        <v>31</v>
      </c>
      <c r="J72" s="1">
        <v>10</v>
      </c>
      <c r="K72" s="1" t="s">
        <v>115</v>
      </c>
      <c r="L72" s="1">
        <v>16530</v>
      </c>
      <c r="M72" s="1">
        <v>2003</v>
      </c>
      <c r="N72" s="1">
        <v>584</v>
      </c>
      <c r="O72" s="1">
        <v>256</v>
      </c>
      <c r="P72" s="1">
        <v>31</v>
      </c>
      <c r="Q72" s="1">
        <v>10</v>
      </c>
      <c r="R72" s="1"/>
      <c r="S72" s="1"/>
      <c r="T72" s="1"/>
      <c r="U72" s="1"/>
      <c r="V72" s="1"/>
      <c r="W72" s="1"/>
      <c r="X72" s="1"/>
    </row>
    <row r="73" spans="4:24" x14ac:dyDescent="0.25">
      <c r="D73" s="1" t="s">
        <v>116</v>
      </c>
      <c r="E73" s="1">
        <v>17991</v>
      </c>
      <c r="F73" s="1">
        <v>2180</v>
      </c>
      <c r="G73" s="1">
        <v>635</v>
      </c>
      <c r="H73" s="1">
        <v>281</v>
      </c>
      <c r="I73" s="1">
        <v>34</v>
      </c>
      <c r="J73" s="1">
        <v>10</v>
      </c>
      <c r="K73" s="1" t="s">
        <v>116</v>
      </c>
      <c r="L73" s="1">
        <v>17991</v>
      </c>
      <c r="M73" s="1">
        <v>2180</v>
      </c>
      <c r="N73" s="1">
        <v>635</v>
      </c>
      <c r="O73" s="1">
        <v>281</v>
      </c>
      <c r="P73" s="1">
        <v>34</v>
      </c>
      <c r="Q73" s="1">
        <v>10</v>
      </c>
      <c r="R73" s="1"/>
      <c r="S73" s="1"/>
      <c r="T73" s="1"/>
      <c r="U73" s="1"/>
      <c r="V73" s="1"/>
      <c r="W73" s="1"/>
      <c r="X73" s="1"/>
    </row>
    <row r="74" spans="4:24" x14ac:dyDescent="0.25">
      <c r="D74" s="1" t="s">
        <v>48</v>
      </c>
      <c r="E74" s="6">
        <v>21869</v>
      </c>
      <c r="F74" s="7">
        <v>2650</v>
      </c>
      <c r="G74" s="8">
        <v>772</v>
      </c>
      <c r="H74" s="6">
        <v>331</v>
      </c>
      <c r="I74" s="7">
        <v>40</v>
      </c>
      <c r="J74" s="8">
        <v>12</v>
      </c>
      <c r="K74" s="1" t="s">
        <v>48</v>
      </c>
      <c r="L74" s="6">
        <v>21869</v>
      </c>
      <c r="M74" s="7">
        <v>2650</v>
      </c>
      <c r="N74" s="8">
        <v>772</v>
      </c>
      <c r="O74" s="6">
        <v>331</v>
      </c>
      <c r="P74" s="7">
        <v>40</v>
      </c>
      <c r="Q74" s="8">
        <v>12</v>
      </c>
      <c r="R74" s="1"/>
      <c r="S74" s="6"/>
      <c r="T74" s="7"/>
      <c r="U74" s="8"/>
      <c r="V74" s="6"/>
      <c r="W74" s="7"/>
      <c r="X74" s="8"/>
    </row>
    <row r="75" spans="4:24" x14ac:dyDescent="0.25">
      <c r="D75" s="1" t="s">
        <v>372</v>
      </c>
      <c r="E75" s="1">
        <v>23842</v>
      </c>
      <c r="F75" s="1">
        <v>2889</v>
      </c>
      <c r="G75" s="1">
        <v>842</v>
      </c>
      <c r="H75" s="1">
        <v>364</v>
      </c>
      <c r="I75" s="1">
        <v>44</v>
      </c>
      <c r="J75" s="1">
        <v>13</v>
      </c>
      <c r="K75" s="1" t="s">
        <v>372</v>
      </c>
      <c r="L75" s="1">
        <v>23842</v>
      </c>
      <c r="M75" s="1">
        <v>2889</v>
      </c>
      <c r="N75" s="1">
        <v>842</v>
      </c>
      <c r="O75" s="1">
        <v>364</v>
      </c>
      <c r="P75" s="1">
        <v>44</v>
      </c>
      <c r="Q75" s="1">
        <v>13</v>
      </c>
      <c r="R75" s="1"/>
      <c r="S75" s="1"/>
      <c r="T75" s="1"/>
      <c r="U75" s="1"/>
      <c r="V75" s="1"/>
      <c r="W75" s="1"/>
      <c r="X75" s="1"/>
    </row>
    <row r="76" spans="4:24" x14ac:dyDescent="0.25">
      <c r="D76" s="1" t="s">
        <v>117</v>
      </c>
      <c r="E76" s="1">
        <v>25814</v>
      </c>
      <c r="F76" s="1">
        <v>3128</v>
      </c>
      <c r="G76" s="1">
        <v>912</v>
      </c>
      <c r="H76" s="1">
        <v>397</v>
      </c>
      <c r="I76" s="1">
        <v>48</v>
      </c>
      <c r="J76" s="1">
        <v>14</v>
      </c>
      <c r="K76" s="1" t="s">
        <v>117</v>
      </c>
      <c r="L76" s="1">
        <v>25814</v>
      </c>
      <c r="M76" s="1">
        <v>3128</v>
      </c>
      <c r="N76" s="1">
        <v>912</v>
      </c>
      <c r="O76" s="1">
        <v>397</v>
      </c>
      <c r="P76" s="1">
        <v>48</v>
      </c>
      <c r="Q76" s="1">
        <v>14</v>
      </c>
      <c r="R76" s="1"/>
      <c r="S76" s="1"/>
      <c r="T76" s="1"/>
      <c r="U76" s="1"/>
      <c r="V76" s="1"/>
      <c r="W76" s="1"/>
      <c r="X76" s="1"/>
    </row>
    <row r="77" spans="4:24" x14ac:dyDescent="0.25">
      <c r="D77" s="1" t="s">
        <v>118</v>
      </c>
      <c r="E77" s="1">
        <v>27786</v>
      </c>
      <c r="F77" s="1">
        <v>3367</v>
      </c>
      <c r="G77" s="1">
        <v>981</v>
      </c>
      <c r="H77" s="1">
        <v>430</v>
      </c>
      <c r="I77" s="1">
        <v>52</v>
      </c>
      <c r="J77" s="1">
        <v>16</v>
      </c>
      <c r="K77" s="1" t="s">
        <v>118</v>
      </c>
      <c r="L77" s="1">
        <v>27786</v>
      </c>
      <c r="M77" s="1">
        <v>3367</v>
      </c>
      <c r="N77" s="1">
        <v>981</v>
      </c>
      <c r="O77" s="1">
        <v>430</v>
      </c>
      <c r="P77" s="1">
        <v>52</v>
      </c>
      <c r="Q77" s="1">
        <v>16</v>
      </c>
      <c r="R77" s="1"/>
      <c r="S77" s="1"/>
      <c r="T77" s="1"/>
      <c r="U77" s="1"/>
      <c r="V77" s="1"/>
      <c r="W77" s="1"/>
      <c r="X77" s="1"/>
    </row>
    <row r="78" spans="4:24" x14ac:dyDescent="0.25">
      <c r="D78" s="1" t="s">
        <v>119</v>
      </c>
      <c r="E78" s="1">
        <v>29759</v>
      </c>
      <c r="F78" s="1">
        <v>3606</v>
      </c>
      <c r="G78" s="1">
        <v>1051</v>
      </c>
      <c r="H78" s="1">
        <v>463</v>
      </c>
      <c r="I78" s="1">
        <v>56</v>
      </c>
      <c r="J78" s="1">
        <v>17</v>
      </c>
      <c r="K78" s="1" t="s">
        <v>119</v>
      </c>
      <c r="L78" s="1">
        <v>29759</v>
      </c>
      <c r="M78" s="1">
        <v>3606</v>
      </c>
      <c r="N78" s="1">
        <v>1051</v>
      </c>
      <c r="O78" s="1">
        <v>463</v>
      </c>
      <c r="P78" s="1">
        <v>56</v>
      </c>
      <c r="Q78" s="1">
        <v>17</v>
      </c>
      <c r="R78" s="1"/>
      <c r="S78" s="1"/>
      <c r="T78" s="1"/>
      <c r="U78" s="1"/>
      <c r="V78" s="1"/>
      <c r="W78" s="1"/>
      <c r="X78" s="1"/>
    </row>
    <row r="79" spans="4:24" x14ac:dyDescent="0.25">
      <c r="D79" s="1" t="s">
        <v>49</v>
      </c>
      <c r="E79" s="6">
        <v>34991</v>
      </c>
      <c r="F79" s="7">
        <v>4240</v>
      </c>
      <c r="G79" s="8">
        <v>1235</v>
      </c>
      <c r="H79" s="6">
        <v>529</v>
      </c>
      <c r="I79" s="7">
        <v>64</v>
      </c>
      <c r="J79" s="8">
        <v>19</v>
      </c>
      <c r="K79" s="1" t="s">
        <v>49</v>
      </c>
      <c r="L79" s="6">
        <v>34991</v>
      </c>
      <c r="M79" s="7">
        <v>4240</v>
      </c>
      <c r="N79" s="8">
        <v>1235</v>
      </c>
      <c r="O79" s="6">
        <v>529</v>
      </c>
      <c r="P79" s="7">
        <v>64</v>
      </c>
      <c r="Q79" s="8">
        <v>19</v>
      </c>
      <c r="R79" s="1"/>
      <c r="S79" s="6"/>
      <c r="T79" s="7"/>
      <c r="U79" s="8"/>
      <c r="V79" s="6"/>
      <c r="W79" s="7"/>
      <c r="X79" s="8"/>
    </row>
    <row r="80" spans="4:24" x14ac:dyDescent="0.25">
      <c r="D80" s="1" t="s">
        <v>211</v>
      </c>
      <c r="E80" s="1">
        <v>36567</v>
      </c>
      <c r="F80" s="1">
        <v>4431</v>
      </c>
      <c r="G80" s="1">
        <v>1291</v>
      </c>
      <c r="H80" s="1">
        <v>553</v>
      </c>
      <c r="I80" s="1">
        <v>67</v>
      </c>
      <c r="J80" s="1">
        <v>20</v>
      </c>
      <c r="K80" s="1" t="s">
        <v>211</v>
      </c>
      <c r="L80" s="1">
        <v>36229</v>
      </c>
      <c r="M80" s="1">
        <v>4390</v>
      </c>
      <c r="N80" s="1">
        <v>1279</v>
      </c>
      <c r="O80" s="1">
        <v>553</v>
      </c>
      <c r="P80" s="1">
        <v>67</v>
      </c>
      <c r="Q80" s="1">
        <v>20</v>
      </c>
      <c r="R80" s="1"/>
      <c r="S80" s="1"/>
      <c r="T80" s="1"/>
      <c r="U80" s="1"/>
      <c r="V80" s="1"/>
      <c r="W80" s="1"/>
      <c r="X80" s="1"/>
    </row>
    <row r="81" spans="4:24" x14ac:dyDescent="0.25">
      <c r="D81" s="1" t="s">
        <v>212</v>
      </c>
      <c r="E81" s="1">
        <v>38143</v>
      </c>
      <c r="F81" s="1">
        <v>4622</v>
      </c>
      <c r="G81" s="1">
        <v>1347</v>
      </c>
      <c r="H81" s="1">
        <v>578</v>
      </c>
      <c r="I81" s="1">
        <v>70</v>
      </c>
      <c r="J81" s="1">
        <v>21</v>
      </c>
      <c r="K81" s="1" t="s">
        <v>212</v>
      </c>
      <c r="L81" s="1">
        <v>37467</v>
      </c>
      <c r="M81" s="1">
        <v>4540</v>
      </c>
      <c r="N81" s="1">
        <v>1323</v>
      </c>
      <c r="O81" s="1">
        <v>578</v>
      </c>
      <c r="P81" s="1">
        <v>70</v>
      </c>
      <c r="Q81" s="1">
        <v>21</v>
      </c>
      <c r="R81" s="1"/>
      <c r="S81" s="1"/>
      <c r="T81" s="1"/>
      <c r="U81" s="1"/>
      <c r="V81" s="1"/>
      <c r="W81" s="1"/>
      <c r="X81" s="1"/>
    </row>
    <row r="82" spans="4:24" x14ac:dyDescent="0.25">
      <c r="D82" s="1" t="s">
        <v>213</v>
      </c>
      <c r="E82" s="1">
        <v>39719</v>
      </c>
      <c r="F82" s="1">
        <v>4813</v>
      </c>
      <c r="G82" s="1">
        <v>1402</v>
      </c>
      <c r="H82" s="1">
        <v>603</v>
      </c>
      <c r="I82" s="1">
        <v>73</v>
      </c>
      <c r="J82" s="1">
        <v>22</v>
      </c>
      <c r="K82" s="1" t="s">
        <v>213</v>
      </c>
      <c r="L82" s="1">
        <v>38704</v>
      </c>
      <c r="M82" s="1">
        <v>4690</v>
      </c>
      <c r="N82" s="1">
        <v>1367</v>
      </c>
      <c r="O82" s="1">
        <v>603</v>
      </c>
      <c r="P82" s="1">
        <v>73</v>
      </c>
      <c r="Q82" s="1">
        <v>22</v>
      </c>
      <c r="R82" s="1"/>
      <c r="S82" s="1"/>
      <c r="T82" s="1"/>
      <c r="U82" s="1"/>
      <c r="V82" s="1"/>
      <c r="W82" s="1"/>
      <c r="X82" s="1"/>
    </row>
    <row r="83" spans="4:24" x14ac:dyDescent="0.25">
      <c r="D83" s="1" t="s">
        <v>214</v>
      </c>
      <c r="E83" s="1">
        <v>41296</v>
      </c>
      <c r="F83" s="1">
        <v>5004</v>
      </c>
      <c r="G83" s="1">
        <v>1458</v>
      </c>
      <c r="H83" s="1">
        <v>628</v>
      </c>
      <c r="I83" s="1">
        <v>76</v>
      </c>
      <c r="J83" s="1">
        <v>23</v>
      </c>
      <c r="K83" s="1" t="s">
        <v>214</v>
      </c>
      <c r="L83" s="1">
        <v>39942</v>
      </c>
      <c r="M83" s="1">
        <v>4840</v>
      </c>
      <c r="N83" s="1">
        <v>1410</v>
      </c>
      <c r="O83" s="1">
        <v>628</v>
      </c>
      <c r="P83" s="1">
        <v>76</v>
      </c>
      <c r="Q83" s="1">
        <v>23</v>
      </c>
      <c r="R83" s="1"/>
      <c r="S83" s="1"/>
      <c r="T83" s="1"/>
      <c r="U83" s="1"/>
      <c r="V83" s="1"/>
      <c r="W83" s="1"/>
      <c r="X83" s="1"/>
    </row>
    <row r="84" spans="4:24" x14ac:dyDescent="0.25">
      <c r="D84" s="1" t="s">
        <v>215</v>
      </c>
      <c r="E84" s="6">
        <v>45488</v>
      </c>
      <c r="F84" s="7">
        <v>5512</v>
      </c>
      <c r="G84" s="8">
        <v>1606</v>
      </c>
      <c r="H84" s="6">
        <v>694</v>
      </c>
      <c r="I84" s="7">
        <v>84</v>
      </c>
      <c r="J84" s="8">
        <v>25</v>
      </c>
      <c r="K84" s="1" t="s">
        <v>215</v>
      </c>
      <c r="L84" s="6">
        <v>43218</v>
      </c>
      <c r="M84" s="7">
        <v>5237</v>
      </c>
      <c r="N84" s="8">
        <v>1526</v>
      </c>
      <c r="O84" s="6">
        <v>661</v>
      </c>
      <c r="P84" s="7">
        <v>80</v>
      </c>
      <c r="Q84" s="8">
        <v>24</v>
      </c>
      <c r="R84" s="1"/>
      <c r="S84" s="6"/>
      <c r="T84" s="7"/>
      <c r="U84" s="8"/>
      <c r="V84" s="6"/>
      <c r="W84" s="7"/>
      <c r="X84" s="8"/>
    </row>
    <row r="85" spans="4:24" x14ac:dyDescent="0.25">
      <c r="D85" s="1" t="s">
        <v>216</v>
      </c>
      <c r="E85" s="1">
        <v>47543</v>
      </c>
      <c r="F85" s="1">
        <v>5761</v>
      </c>
      <c r="G85" s="1">
        <v>1678</v>
      </c>
      <c r="H85" s="1">
        <v>727</v>
      </c>
      <c r="I85" s="1">
        <v>88</v>
      </c>
      <c r="J85" s="1">
        <v>26</v>
      </c>
      <c r="K85" s="1" t="s">
        <v>216</v>
      </c>
      <c r="L85" s="1">
        <v>44745</v>
      </c>
      <c r="M85" s="1">
        <v>5422</v>
      </c>
      <c r="N85" s="1">
        <v>1580</v>
      </c>
      <c r="O85" s="1">
        <v>685</v>
      </c>
      <c r="P85" s="1">
        <v>83</v>
      </c>
      <c r="Q85" s="1">
        <v>25</v>
      </c>
      <c r="R85" s="1"/>
      <c r="S85" s="1"/>
      <c r="T85" s="1"/>
      <c r="U85" s="1"/>
      <c r="V85" s="1"/>
      <c r="W85" s="1"/>
      <c r="X85" s="1"/>
    </row>
    <row r="86" spans="4:24" x14ac:dyDescent="0.25">
      <c r="D86" s="1" t="s">
        <v>217</v>
      </c>
      <c r="E86" s="1">
        <v>49598</v>
      </c>
      <c r="F86" s="1">
        <v>6010</v>
      </c>
      <c r="G86" s="1">
        <v>1751</v>
      </c>
      <c r="H86" s="1">
        <v>760</v>
      </c>
      <c r="I86" s="1">
        <v>92</v>
      </c>
      <c r="J86" s="1">
        <v>27</v>
      </c>
      <c r="K86" s="1" t="s">
        <v>217</v>
      </c>
      <c r="L86" s="1">
        <v>46272</v>
      </c>
      <c r="M86" s="1">
        <v>5607</v>
      </c>
      <c r="N86" s="1">
        <v>1634</v>
      </c>
      <c r="O86" s="1">
        <v>710</v>
      </c>
      <c r="P86" s="1">
        <v>86</v>
      </c>
      <c r="Q86" s="1">
        <v>26</v>
      </c>
      <c r="R86" s="1"/>
      <c r="S86" s="1"/>
      <c r="T86" s="1"/>
      <c r="U86" s="1"/>
      <c r="V86" s="1"/>
      <c r="W86" s="1"/>
      <c r="X86" s="1"/>
    </row>
    <row r="87" spans="4:24" x14ac:dyDescent="0.25">
      <c r="D87" s="1" t="s">
        <v>218</v>
      </c>
      <c r="E87" s="1">
        <v>51652</v>
      </c>
      <c r="F87" s="1">
        <v>6259</v>
      </c>
      <c r="G87" s="1">
        <v>1824</v>
      </c>
      <c r="H87" s="1">
        <v>793</v>
      </c>
      <c r="I87" s="1">
        <v>96</v>
      </c>
      <c r="J87" s="1">
        <v>28</v>
      </c>
      <c r="K87" s="1" t="s">
        <v>218</v>
      </c>
      <c r="L87" s="1">
        <v>47799</v>
      </c>
      <c r="M87" s="1">
        <v>5792</v>
      </c>
      <c r="N87" s="1">
        <v>1687</v>
      </c>
      <c r="O87" s="1">
        <v>735</v>
      </c>
      <c r="P87" s="1">
        <v>89</v>
      </c>
      <c r="Q87" s="1">
        <v>26</v>
      </c>
      <c r="R87" s="1"/>
      <c r="S87" s="1"/>
      <c r="T87" s="1"/>
      <c r="U87" s="1"/>
      <c r="V87" s="1"/>
      <c r="W87" s="1"/>
      <c r="X87" s="1"/>
    </row>
    <row r="88" spans="4:24" x14ac:dyDescent="0.25">
      <c r="D88" s="1" t="s">
        <v>219</v>
      </c>
      <c r="E88" s="1">
        <v>53707</v>
      </c>
      <c r="F88" s="1">
        <v>6508</v>
      </c>
      <c r="G88" s="1">
        <v>1896</v>
      </c>
      <c r="H88" s="1">
        <v>826</v>
      </c>
      <c r="I88" s="1">
        <v>100</v>
      </c>
      <c r="J88" s="1">
        <v>30</v>
      </c>
      <c r="K88" s="1" t="s">
        <v>219</v>
      </c>
      <c r="L88" s="1">
        <v>49325</v>
      </c>
      <c r="M88" s="1">
        <v>5977</v>
      </c>
      <c r="N88" s="1">
        <v>1741</v>
      </c>
      <c r="O88" s="1">
        <v>760</v>
      </c>
      <c r="P88" s="1">
        <v>92</v>
      </c>
      <c r="Q88" s="1">
        <v>27</v>
      </c>
      <c r="R88" s="1"/>
      <c r="S88" s="1"/>
      <c r="T88" s="1"/>
      <c r="U88" s="1"/>
      <c r="V88" s="1"/>
      <c r="W88" s="1"/>
      <c r="X88" s="1"/>
    </row>
    <row r="89" spans="4:24" x14ac:dyDescent="0.25">
      <c r="D89" s="1" t="s">
        <v>220</v>
      </c>
      <c r="E89" s="6">
        <v>59137</v>
      </c>
      <c r="F89" s="7">
        <v>7166</v>
      </c>
      <c r="G89" s="8">
        <v>2088</v>
      </c>
      <c r="H89" s="6">
        <v>908</v>
      </c>
      <c r="I89" s="7">
        <v>110</v>
      </c>
      <c r="J89" s="8">
        <v>33</v>
      </c>
      <c r="K89" s="1" t="s">
        <v>220</v>
      </c>
      <c r="L89" s="6">
        <v>53377</v>
      </c>
      <c r="M89" s="7">
        <v>6468</v>
      </c>
      <c r="N89" s="8">
        <v>1884</v>
      </c>
      <c r="O89" s="6">
        <v>817</v>
      </c>
      <c r="P89" s="7">
        <v>99</v>
      </c>
      <c r="Q89" s="8">
        <v>29</v>
      </c>
      <c r="R89" s="1"/>
      <c r="S89" s="6"/>
      <c r="T89" s="7"/>
      <c r="U89" s="8"/>
      <c r="V89" s="6"/>
      <c r="W89" s="7"/>
      <c r="X89" s="8"/>
    </row>
    <row r="90" spans="4:24" x14ac:dyDescent="0.25">
      <c r="D90" s="1" t="s">
        <v>221</v>
      </c>
      <c r="E90" s="1">
        <v>61803</v>
      </c>
      <c r="F90" s="1">
        <v>7489</v>
      </c>
      <c r="G90" s="1">
        <v>2182</v>
      </c>
      <c r="H90" s="1">
        <v>950</v>
      </c>
      <c r="I90" s="1">
        <v>115</v>
      </c>
      <c r="J90" s="1">
        <v>34</v>
      </c>
      <c r="K90" s="1" t="s">
        <v>221</v>
      </c>
      <c r="L90" s="1">
        <v>55259</v>
      </c>
      <c r="M90" s="1">
        <v>6696</v>
      </c>
      <c r="N90" s="1">
        <v>1951</v>
      </c>
      <c r="O90" s="1">
        <v>850</v>
      </c>
      <c r="P90" s="1">
        <v>103</v>
      </c>
      <c r="Q90" s="1">
        <v>30</v>
      </c>
      <c r="R90" s="1"/>
      <c r="S90" s="1"/>
      <c r="T90" s="1"/>
      <c r="U90" s="1"/>
      <c r="V90" s="1"/>
      <c r="W90" s="1"/>
      <c r="X90" s="1"/>
    </row>
    <row r="91" spans="4:24" x14ac:dyDescent="0.25">
      <c r="D91" s="1" t="s">
        <v>222</v>
      </c>
      <c r="E91" s="1">
        <v>64468</v>
      </c>
      <c r="F91" s="1">
        <v>7812</v>
      </c>
      <c r="G91" s="1">
        <v>2276</v>
      </c>
      <c r="H91" s="1">
        <v>991</v>
      </c>
      <c r="I91" s="1">
        <v>120</v>
      </c>
      <c r="J91" s="1">
        <v>35</v>
      </c>
      <c r="K91" s="1" t="s">
        <v>222</v>
      </c>
      <c r="L91" s="1">
        <v>57140</v>
      </c>
      <c r="M91" s="1">
        <v>6924</v>
      </c>
      <c r="N91" s="1">
        <v>2017</v>
      </c>
      <c r="O91" s="1">
        <v>884</v>
      </c>
      <c r="P91" s="1">
        <v>107</v>
      </c>
      <c r="Q91" s="1">
        <v>32</v>
      </c>
      <c r="R91" s="1"/>
      <c r="S91" s="1"/>
      <c r="T91" s="1"/>
      <c r="U91" s="1"/>
      <c r="V91" s="1"/>
      <c r="W91" s="1"/>
      <c r="X91" s="1"/>
    </row>
    <row r="92" spans="4:24" x14ac:dyDescent="0.25">
      <c r="D92" s="1" t="s">
        <v>223</v>
      </c>
      <c r="E92" s="1">
        <v>67134</v>
      </c>
      <c r="F92" s="1">
        <v>8135</v>
      </c>
      <c r="G92" s="1">
        <v>2370</v>
      </c>
      <c r="H92" s="1">
        <v>1032</v>
      </c>
      <c r="I92" s="1">
        <v>125</v>
      </c>
      <c r="J92" s="1">
        <v>37</v>
      </c>
      <c r="K92" s="1" t="s">
        <v>223</v>
      </c>
      <c r="L92" s="1">
        <v>59022</v>
      </c>
      <c r="M92" s="1">
        <v>7152</v>
      </c>
      <c r="N92" s="1">
        <v>2084</v>
      </c>
      <c r="O92" s="1">
        <v>917</v>
      </c>
      <c r="P92" s="1">
        <v>111</v>
      </c>
      <c r="Q92" s="1">
        <v>33</v>
      </c>
      <c r="R92" s="1"/>
      <c r="S92" s="1"/>
      <c r="T92" s="1"/>
      <c r="U92" s="1"/>
      <c r="V92" s="1"/>
      <c r="W92" s="1"/>
      <c r="X92" s="1"/>
    </row>
    <row r="93" spans="4:24" x14ac:dyDescent="0.25">
      <c r="D93" s="1" t="s">
        <v>224</v>
      </c>
      <c r="E93" s="1">
        <v>69800</v>
      </c>
      <c r="F93" s="1">
        <v>8458</v>
      </c>
      <c r="G93" s="1">
        <v>2464</v>
      </c>
      <c r="H93" s="1">
        <v>1073</v>
      </c>
      <c r="I93" s="1">
        <v>130</v>
      </c>
      <c r="J93" s="1">
        <v>38</v>
      </c>
      <c r="K93" s="1" t="s">
        <v>224</v>
      </c>
      <c r="L93" s="1">
        <v>60903</v>
      </c>
      <c r="M93" s="1">
        <v>7380</v>
      </c>
      <c r="N93" s="1">
        <v>2150</v>
      </c>
      <c r="O93" s="1">
        <v>950</v>
      </c>
      <c r="P93" s="1">
        <v>115</v>
      </c>
      <c r="Q93" s="1">
        <v>34</v>
      </c>
      <c r="R93" s="1"/>
      <c r="S93" s="1"/>
      <c r="T93" s="1"/>
      <c r="U93" s="1"/>
      <c r="V93" s="1"/>
      <c r="W93" s="1"/>
      <c r="X93" s="1"/>
    </row>
    <row r="94" spans="4:24" x14ac:dyDescent="0.25">
      <c r="D94" s="1" t="s">
        <v>431</v>
      </c>
      <c r="E94" s="6">
        <v>76880</v>
      </c>
      <c r="F94" s="7">
        <v>9316</v>
      </c>
      <c r="G94" s="8">
        <v>2714</v>
      </c>
      <c r="H94" s="6">
        <v>1181</v>
      </c>
      <c r="I94" s="7">
        <v>143</v>
      </c>
      <c r="J94" s="8">
        <v>42</v>
      </c>
      <c r="K94" s="1" t="s">
        <v>225</v>
      </c>
      <c r="L94" s="6">
        <v>65921</v>
      </c>
      <c r="M94" s="7">
        <v>7988</v>
      </c>
      <c r="N94" s="8">
        <v>2327</v>
      </c>
      <c r="O94" s="6">
        <v>1016</v>
      </c>
      <c r="P94" s="7">
        <v>123</v>
      </c>
      <c r="Q94" s="8">
        <v>36</v>
      </c>
      <c r="R94" s="1"/>
      <c r="S94" s="6"/>
      <c r="T94" s="7"/>
      <c r="U94" s="8"/>
      <c r="V94" s="6"/>
      <c r="W94" s="7"/>
      <c r="X94" s="8"/>
    </row>
    <row r="95" spans="4:24" x14ac:dyDescent="0.25">
      <c r="D95" s="1" t="s">
        <v>373</v>
      </c>
      <c r="E95" s="6">
        <v>3376</v>
      </c>
      <c r="F95" s="7">
        <v>409</v>
      </c>
      <c r="G95" s="8">
        <v>120</v>
      </c>
      <c r="H95" s="6">
        <v>58</v>
      </c>
      <c r="I95" s="7">
        <v>7</v>
      </c>
      <c r="J95" s="8">
        <v>3</v>
      </c>
      <c r="K95" s="1" t="s">
        <v>373</v>
      </c>
      <c r="L95" s="6">
        <v>3376</v>
      </c>
      <c r="M95" s="7">
        <v>409</v>
      </c>
      <c r="N95" s="8">
        <v>120</v>
      </c>
      <c r="O95" s="6">
        <v>58</v>
      </c>
      <c r="P95" s="7">
        <v>7</v>
      </c>
      <c r="Q95" s="8">
        <v>3</v>
      </c>
      <c r="R95" s="1"/>
      <c r="S95" s="6"/>
      <c r="T95" s="7"/>
      <c r="U95" s="8"/>
      <c r="V95" s="6"/>
      <c r="W95" s="7"/>
      <c r="X95" s="8"/>
    </row>
    <row r="96" spans="4:24" x14ac:dyDescent="0.25">
      <c r="D96" s="24" t="s">
        <v>374</v>
      </c>
      <c r="E96" s="24">
        <v>3887</v>
      </c>
      <c r="F96" s="24">
        <v>471</v>
      </c>
      <c r="G96" s="24">
        <v>138</v>
      </c>
      <c r="H96" s="24">
        <v>75</v>
      </c>
      <c r="I96" s="24">
        <v>9</v>
      </c>
      <c r="J96" s="24">
        <v>3</v>
      </c>
      <c r="K96" s="24" t="s">
        <v>374</v>
      </c>
      <c r="L96" s="24">
        <v>3887</v>
      </c>
      <c r="M96" s="24">
        <v>471</v>
      </c>
      <c r="N96" s="24">
        <v>138</v>
      </c>
      <c r="O96" s="24">
        <v>75</v>
      </c>
      <c r="P96" s="24">
        <v>9</v>
      </c>
      <c r="Q96" s="24">
        <v>3</v>
      </c>
      <c r="R96" s="24"/>
      <c r="S96" s="24"/>
      <c r="T96" s="24"/>
      <c r="U96" s="24"/>
      <c r="V96" s="24"/>
      <c r="W96" s="24"/>
      <c r="X96" s="24"/>
    </row>
    <row r="97" spans="4:24" x14ac:dyDescent="0.25">
      <c r="D97" s="24" t="s">
        <v>120</v>
      </c>
      <c r="E97" s="24">
        <v>4399</v>
      </c>
      <c r="F97" s="24">
        <v>533</v>
      </c>
      <c r="G97" s="24">
        <v>156</v>
      </c>
      <c r="H97" s="24">
        <v>91</v>
      </c>
      <c r="I97" s="24">
        <v>11</v>
      </c>
      <c r="J97" s="24">
        <v>4</v>
      </c>
      <c r="K97" s="24" t="s">
        <v>120</v>
      </c>
      <c r="L97" s="24">
        <v>4399</v>
      </c>
      <c r="M97" s="24">
        <v>533</v>
      </c>
      <c r="N97" s="24">
        <v>156</v>
      </c>
      <c r="O97" s="24">
        <v>91</v>
      </c>
      <c r="P97" s="24">
        <v>11</v>
      </c>
      <c r="Q97" s="24">
        <v>4</v>
      </c>
      <c r="R97" s="24"/>
      <c r="S97" s="24"/>
      <c r="T97" s="24"/>
      <c r="U97" s="24"/>
      <c r="V97" s="24"/>
      <c r="W97" s="24"/>
      <c r="X97" s="24"/>
    </row>
    <row r="98" spans="4:24" x14ac:dyDescent="0.25">
      <c r="D98" s="24" t="s">
        <v>157</v>
      </c>
      <c r="E98" s="24">
        <v>4911</v>
      </c>
      <c r="F98" s="24">
        <v>595</v>
      </c>
      <c r="G98" s="24">
        <v>174</v>
      </c>
      <c r="H98" s="24">
        <v>108</v>
      </c>
      <c r="I98" s="24">
        <v>13</v>
      </c>
      <c r="J98" s="24">
        <v>4</v>
      </c>
      <c r="K98" s="24" t="s">
        <v>157</v>
      </c>
      <c r="L98" s="24">
        <v>4911</v>
      </c>
      <c r="M98" s="24">
        <v>595</v>
      </c>
      <c r="N98" s="24">
        <v>174</v>
      </c>
      <c r="O98" s="24">
        <v>108</v>
      </c>
      <c r="P98" s="24">
        <v>13</v>
      </c>
      <c r="Q98" s="24">
        <v>4</v>
      </c>
      <c r="R98" s="24"/>
      <c r="S98" s="24"/>
      <c r="T98" s="24"/>
      <c r="U98" s="24"/>
      <c r="V98" s="24"/>
      <c r="W98" s="24"/>
      <c r="X98" s="24"/>
    </row>
    <row r="99" spans="4:24" x14ac:dyDescent="0.25">
      <c r="D99" s="24" t="s">
        <v>158</v>
      </c>
      <c r="E99" s="24">
        <v>5422</v>
      </c>
      <c r="F99" s="24">
        <v>657</v>
      </c>
      <c r="G99" s="24">
        <v>192</v>
      </c>
      <c r="H99" s="24">
        <v>116</v>
      </c>
      <c r="I99" s="24">
        <v>14</v>
      </c>
      <c r="J99" s="24">
        <v>5</v>
      </c>
      <c r="K99" s="24" t="s">
        <v>158</v>
      </c>
      <c r="L99" s="24">
        <v>5422</v>
      </c>
      <c r="M99" s="24">
        <v>657</v>
      </c>
      <c r="N99" s="24">
        <v>192</v>
      </c>
      <c r="O99" s="24">
        <v>116</v>
      </c>
      <c r="P99" s="24">
        <v>14</v>
      </c>
      <c r="Q99" s="24">
        <v>5</v>
      </c>
      <c r="R99" s="24"/>
      <c r="S99" s="24"/>
      <c r="T99" s="24"/>
      <c r="U99" s="24"/>
      <c r="V99" s="24"/>
      <c r="W99" s="24"/>
      <c r="X99" s="24"/>
    </row>
    <row r="100" spans="4:24" x14ac:dyDescent="0.25">
      <c r="D100" s="1" t="s">
        <v>51</v>
      </c>
      <c r="E100" s="6">
        <v>6751</v>
      </c>
      <c r="F100" s="7">
        <v>818</v>
      </c>
      <c r="G100" s="8">
        <v>239</v>
      </c>
      <c r="H100" s="6">
        <v>124</v>
      </c>
      <c r="I100" s="7">
        <v>15</v>
      </c>
      <c r="J100" s="8">
        <v>5</v>
      </c>
      <c r="K100" s="1" t="s">
        <v>51</v>
      </c>
      <c r="L100" s="6">
        <v>6751</v>
      </c>
      <c r="M100" s="7">
        <v>818</v>
      </c>
      <c r="N100" s="8">
        <v>239</v>
      </c>
      <c r="O100" s="6">
        <v>124</v>
      </c>
      <c r="P100" s="7">
        <v>15</v>
      </c>
      <c r="Q100" s="8">
        <v>5</v>
      </c>
      <c r="R100" s="1"/>
      <c r="S100" s="6"/>
      <c r="T100" s="7"/>
      <c r="U100" s="8"/>
      <c r="V100" s="6"/>
      <c r="W100" s="7"/>
      <c r="X100" s="8"/>
    </row>
    <row r="101" spans="4:24" x14ac:dyDescent="0.25">
      <c r="D101" s="1" t="s">
        <v>375</v>
      </c>
      <c r="E101" s="1">
        <v>7568</v>
      </c>
      <c r="F101" s="1">
        <v>917</v>
      </c>
      <c r="G101" s="1">
        <v>268</v>
      </c>
      <c r="H101" s="1">
        <v>141</v>
      </c>
      <c r="I101" s="1">
        <v>17</v>
      </c>
      <c r="J101" s="1">
        <v>5</v>
      </c>
      <c r="K101" s="1" t="s">
        <v>375</v>
      </c>
      <c r="L101" s="1">
        <v>7568</v>
      </c>
      <c r="M101" s="1">
        <v>917</v>
      </c>
      <c r="N101" s="1">
        <v>268</v>
      </c>
      <c r="O101" s="1">
        <v>141</v>
      </c>
      <c r="P101" s="1">
        <v>17</v>
      </c>
      <c r="Q101" s="1">
        <v>5</v>
      </c>
      <c r="R101" s="1"/>
      <c r="S101" s="1"/>
      <c r="T101" s="1"/>
      <c r="U101" s="1"/>
      <c r="V101" s="1"/>
      <c r="W101" s="1"/>
      <c r="X101" s="1"/>
    </row>
    <row r="102" spans="4:24" x14ac:dyDescent="0.25">
      <c r="D102" s="1" t="s">
        <v>122</v>
      </c>
      <c r="E102" s="1">
        <v>8385</v>
      </c>
      <c r="F102" s="1">
        <v>1016</v>
      </c>
      <c r="G102" s="1">
        <v>296</v>
      </c>
      <c r="H102" s="1">
        <v>157</v>
      </c>
      <c r="I102" s="1">
        <v>19</v>
      </c>
      <c r="J102" s="1">
        <v>6</v>
      </c>
      <c r="K102" s="1" t="s">
        <v>122</v>
      </c>
      <c r="L102" s="1">
        <v>8385</v>
      </c>
      <c r="M102" s="1">
        <v>1016</v>
      </c>
      <c r="N102" s="1">
        <v>296</v>
      </c>
      <c r="O102" s="1">
        <v>157</v>
      </c>
      <c r="P102" s="1">
        <v>19</v>
      </c>
      <c r="Q102" s="1">
        <v>6</v>
      </c>
      <c r="R102" s="1"/>
      <c r="S102" s="1"/>
      <c r="T102" s="1"/>
      <c r="U102" s="1"/>
      <c r="V102" s="1"/>
      <c r="W102" s="1"/>
      <c r="X102" s="1"/>
    </row>
    <row r="103" spans="4:24" x14ac:dyDescent="0.25">
      <c r="D103" s="1" t="s">
        <v>123</v>
      </c>
      <c r="E103" s="1">
        <v>9202</v>
      </c>
      <c r="F103" s="1">
        <v>1115</v>
      </c>
      <c r="G103" s="1">
        <v>325</v>
      </c>
      <c r="H103" s="1">
        <v>174</v>
      </c>
      <c r="I103" s="1">
        <v>21</v>
      </c>
      <c r="J103" s="1">
        <v>7</v>
      </c>
      <c r="K103" s="1" t="s">
        <v>123</v>
      </c>
      <c r="L103" s="1">
        <v>9202</v>
      </c>
      <c r="M103" s="1">
        <v>1115</v>
      </c>
      <c r="N103" s="1">
        <v>325</v>
      </c>
      <c r="O103" s="1">
        <v>174</v>
      </c>
      <c r="P103" s="1">
        <v>21</v>
      </c>
      <c r="Q103" s="1">
        <v>7</v>
      </c>
      <c r="R103" s="1"/>
      <c r="S103" s="1"/>
      <c r="T103" s="1"/>
      <c r="U103" s="1"/>
      <c r="V103" s="1"/>
      <c r="W103" s="1"/>
      <c r="X103" s="1"/>
    </row>
    <row r="104" spans="4:24" x14ac:dyDescent="0.25">
      <c r="D104" s="1" t="s">
        <v>124</v>
      </c>
      <c r="E104" s="1">
        <v>10019</v>
      </c>
      <c r="F104" s="1">
        <v>1214</v>
      </c>
      <c r="G104" s="1">
        <v>354</v>
      </c>
      <c r="H104" s="1">
        <v>190</v>
      </c>
      <c r="I104" s="1">
        <v>23</v>
      </c>
      <c r="J104" s="1">
        <v>7</v>
      </c>
      <c r="K104" s="1" t="s">
        <v>124</v>
      </c>
      <c r="L104" s="1">
        <v>10019</v>
      </c>
      <c r="M104" s="1">
        <v>1214</v>
      </c>
      <c r="N104" s="1">
        <v>354</v>
      </c>
      <c r="O104" s="1">
        <v>190</v>
      </c>
      <c r="P104" s="1">
        <v>23</v>
      </c>
      <c r="Q104" s="1">
        <v>7</v>
      </c>
      <c r="R104" s="1"/>
      <c r="S104" s="1"/>
      <c r="T104" s="1"/>
      <c r="U104" s="1"/>
      <c r="V104" s="1"/>
      <c r="W104" s="1"/>
      <c r="X104" s="1"/>
    </row>
    <row r="105" spans="4:24" x14ac:dyDescent="0.25">
      <c r="D105" s="1" t="s">
        <v>52</v>
      </c>
      <c r="E105" s="6">
        <v>12156</v>
      </c>
      <c r="F105" s="7">
        <v>1473</v>
      </c>
      <c r="G105" s="8">
        <v>430</v>
      </c>
      <c r="H105" s="6">
        <v>223</v>
      </c>
      <c r="I105" s="7">
        <v>27</v>
      </c>
      <c r="J105" s="8">
        <v>8</v>
      </c>
      <c r="K105" s="1" t="s">
        <v>52</v>
      </c>
      <c r="L105" s="6">
        <v>12156</v>
      </c>
      <c r="M105" s="7">
        <v>1473</v>
      </c>
      <c r="N105" s="8">
        <v>430</v>
      </c>
      <c r="O105" s="6">
        <v>223</v>
      </c>
      <c r="P105" s="7">
        <v>27</v>
      </c>
      <c r="Q105" s="8">
        <v>8</v>
      </c>
      <c r="R105" s="1"/>
      <c r="S105" s="6"/>
      <c r="T105" s="7"/>
      <c r="U105" s="8"/>
      <c r="V105" s="6"/>
      <c r="W105" s="7"/>
      <c r="X105" s="8"/>
    </row>
    <row r="106" spans="4:24" x14ac:dyDescent="0.25">
      <c r="D106" s="1" t="s">
        <v>376</v>
      </c>
      <c r="E106" s="1">
        <v>13254</v>
      </c>
      <c r="F106" s="1">
        <v>1606</v>
      </c>
      <c r="G106" s="1">
        <v>468</v>
      </c>
      <c r="H106" s="1">
        <v>248</v>
      </c>
      <c r="I106" s="1">
        <v>30</v>
      </c>
      <c r="J106" s="1">
        <v>9</v>
      </c>
      <c r="K106" s="1" t="s">
        <v>376</v>
      </c>
      <c r="L106" s="1">
        <v>13254</v>
      </c>
      <c r="M106" s="1">
        <v>1606</v>
      </c>
      <c r="N106" s="1">
        <v>468</v>
      </c>
      <c r="O106" s="1">
        <v>248</v>
      </c>
      <c r="P106" s="1">
        <v>30</v>
      </c>
      <c r="Q106" s="1">
        <v>9</v>
      </c>
      <c r="R106" s="1"/>
      <c r="S106" s="1"/>
      <c r="T106" s="1"/>
      <c r="U106" s="1"/>
      <c r="V106" s="1"/>
      <c r="W106" s="1"/>
      <c r="X106" s="1"/>
    </row>
    <row r="107" spans="4:24" x14ac:dyDescent="0.25">
      <c r="D107" s="1" t="s">
        <v>126</v>
      </c>
      <c r="E107" s="1">
        <v>14351</v>
      </c>
      <c r="F107" s="1">
        <v>1739</v>
      </c>
      <c r="G107" s="1">
        <v>507</v>
      </c>
      <c r="H107" s="1">
        <v>273</v>
      </c>
      <c r="I107" s="1">
        <v>33</v>
      </c>
      <c r="J107" s="1">
        <v>10</v>
      </c>
      <c r="K107" s="1" t="s">
        <v>126</v>
      </c>
      <c r="L107" s="1">
        <v>14351</v>
      </c>
      <c r="M107" s="1">
        <v>1739</v>
      </c>
      <c r="N107" s="1">
        <v>507</v>
      </c>
      <c r="O107" s="1">
        <v>273</v>
      </c>
      <c r="P107" s="1">
        <v>33</v>
      </c>
      <c r="Q107" s="1">
        <v>10</v>
      </c>
      <c r="R107" s="1"/>
      <c r="S107" s="1"/>
      <c r="T107" s="1"/>
      <c r="U107" s="1"/>
      <c r="V107" s="1"/>
      <c r="W107" s="1"/>
      <c r="X107" s="1"/>
    </row>
    <row r="108" spans="4:24" x14ac:dyDescent="0.25">
      <c r="D108" s="1" t="s">
        <v>127</v>
      </c>
      <c r="E108" s="1">
        <v>15449</v>
      </c>
      <c r="F108" s="1">
        <v>1872</v>
      </c>
      <c r="G108" s="1">
        <v>546</v>
      </c>
      <c r="H108" s="1">
        <v>298</v>
      </c>
      <c r="I108" s="1">
        <v>36</v>
      </c>
      <c r="J108" s="1">
        <v>11</v>
      </c>
      <c r="K108" s="1" t="s">
        <v>127</v>
      </c>
      <c r="L108" s="1">
        <v>15449</v>
      </c>
      <c r="M108" s="1">
        <v>1872</v>
      </c>
      <c r="N108" s="1">
        <v>546</v>
      </c>
      <c r="O108" s="1">
        <v>298</v>
      </c>
      <c r="P108" s="1">
        <v>36</v>
      </c>
      <c r="Q108" s="1">
        <v>11</v>
      </c>
      <c r="R108" s="1"/>
      <c r="S108" s="1"/>
      <c r="T108" s="1"/>
      <c r="U108" s="1"/>
      <c r="V108" s="1"/>
      <c r="W108" s="1"/>
      <c r="X108" s="1"/>
    </row>
    <row r="109" spans="4:24" x14ac:dyDescent="0.25">
      <c r="D109" s="1" t="s">
        <v>128</v>
      </c>
      <c r="E109" s="1">
        <v>16547</v>
      </c>
      <c r="F109" s="1">
        <v>2005</v>
      </c>
      <c r="G109" s="1">
        <v>584</v>
      </c>
      <c r="H109" s="1">
        <v>322</v>
      </c>
      <c r="I109" s="1">
        <v>39</v>
      </c>
      <c r="J109" s="1">
        <v>12</v>
      </c>
      <c r="K109" s="1" t="s">
        <v>128</v>
      </c>
      <c r="L109" s="1">
        <v>16547</v>
      </c>
      <c r="M109" s="1">
        <v>2005</v>
      </c>
      <c r="N109" s="1">
        <v>584</v>
      </c>
      <c r="O109" s="1">
        <v>322</v>
      </c>
      <c r="P109" s="1">
        <v>39</v>
      </c>
      <c r="Q109" s="1">
        <v>12</v>
      </c>
      <c r="R109" s="1"/>
      <c r="S109" s="1"/>
      <c r="T109" s="1"/>
      <c r="U109" s="1"/>
      <c r="V109" s="1"/>
      <c r="W109" s="1"/>
      <c r="X109" s="1"/>
    </row>
    <row r="110" spans="4:24" x14ac:dyDescent="0.25">
      <c r="D110" s="1" t="s">
        <v>53</v>
      </c>
      <c r="E110" s="6">
        <v>19451</v>
      </c>
      <c r="F110" s="7">
        <v>2357</v>
      </c>
      <c r="G110" s="8">
        <v>687</v>
      </c>
      <c r="H110" s="6">
        <v>364</v>
      </c>
      <c r="I110" s="7">
        <v>44</v>
      </c>
      <c r="J110" s="8">
        <v>13</v>
      </c>
      <c r="K110" s="1" t="s">
        <v>53</v>
      </c>
      <c r="L110" s="6">
        <v>19451</v>
      </c>
      <c r="M110" s="7">
        <v>2357</v>
      </c>
      <c r="N110" s="8">
        <v>687</v>
      </c>
      <c r="O110" s="6">
        <v>364</v>
      </c>
      <c r="P110" s="7">
        <v>44</v>
      </c>
      <c r="Q110" s="8">
        <v>13</v>
      </c>
      <c r="R110" s="1"/>
      <c r="S110" s="6"/>
      <c r="T110" s="7"/>
      <c r="U110" s="8"/>
      <c r="V110" s="6"/>
      <c r="W110" s="7"/>
      <c r="X110" s="8"/>
    </row>
    <row r="111" spans="4:24" x14ac:dyDescent="0.25">
      <c r="D111" s="1" t="s">
        <v>226</v>
      </c>
      <c r="E111" s="1">
        <v>20334</v>
      </c>
      <c r="F111" s="1">
        <v>2464</v>
      </c>
      <c r="G111" s="1">
        <v>718</v>
      </c>
      <c r="H111" s="1">
        <v>388</v>
      </c>
      <c r="I111" s="1">
        <v>47</v>
      </c>
      <c r="J111" s="1">
        <v>14</v>
      </c>
      <c r="K111" s="1" t="s">
        <v>226</v>
      </c>
      <c r="L111" s="1">
        <v>20334</v>
      </c>
      <c r="M111" s="1">
        <v>2464</v>
      </c>
      <c r="N111" s="1">
        <v>718</v>
      </c>
      <c r="O111" s="1">
        <v>388</v>
      </c>
      <c r="P111" s="1">
        <v>47</v>
      </c>
      <c r="Q111" s="1">
        <v>14</v>
      </c>
      <c r="R111" s="1"/>
      <c r="S111" s="1"/>
      <c r="T111" s="1"/>
      <c r="U111" s="1"/>
      <c r="V111" s="1"/>
      <c r="W111" s="1"/>
      <c r="X111" s="1"/>
    </row>
    <row r="112" spans="4:24" x14ac:dyDescent="0.25">
      <c r="D112" s="1" t="s">
        <v>227</v>
      </c>
      <c r="E112" s="1">
        <v>21217</v>
      </c>
      <c r="F112" s="1">
        <v>2571</v>
      </c>
      <c r="G112" s="1">
        <v>749</v>
      </c>
      <c r="H112" s="1">
        <v>413</v>
      </c>
      <c r="I112" s="1">
        <v>50</v>
      </c>
      <c r="J112" s="1">
        <v>15</v>
      </c>
      <c r="K112" s="1" t="s">
        <v>227</v>
      </c>
      <c r="L112" s="1">
        <v>21217</v>
      </c>
      <c r="M112" s="1">
        <v>2571</v>
      </c>
      <c r="N112" s="1">
        <v>749</v>
      </c>
      <c r="O112" s="1">
        <v>413</v>
      </c>
      <c r="P112" s="1">
        <v>50</v>
      </c>
      <c r="Q112" s="1">
        <v>15</v>
      </c>
      <c r="R112" s="1"/>
      <c r="S112" s="1"/>
      <c r="T112" s="1"/>
      <c r="U112" s="1"/>
      <c r="V112" s="1"/>
      <c r="W112" s="1"/>
      <c r="X112" s="1"/>
    </row>
    <row r="113" spans="4:24" x14ac:dyDescent="0.25">
      <c r="D113" s="1" t="s">
        <v>228</v>
      </c>
      <c r="E113" s="1">
        <v>22100</v>
      </c>
      <c r="F113" s="1">
        <v>2678</v>
      </c>
      <c r="G113" s="1">
        <v>780</v>
      </c>
      <c r="H113" s="1">
        <v>438</v>
      </c>
      <c r="I113" s="1">
        <v>53</v>
      </c>
      <c r="J113" s="1">
        <v>16</v>
      </c>
      <c r="K113" s="1" t="s">
        <v>228</v>
      </c>
      <c r="L113" s="1">
        <v>22100</v>
      </c>
      <c r="M113" s="1">
        <v>2678</v>
      </c>
      <c r="N113" s="1">
        <v>780</v>
      </c>
      <c r="O113" s="1">
        <v>438</v>
      </c>
      <c r="P113" s="1">
        <v>53</v>
      </c>
      <c r="Q113" s="1">
        <v>16</v>
      </c>
      <c r="R113" s="1"/>
      <c r="S113" s="1"/>
      <c r="T113" s="1"/>
      <c r="U113" s="1"/>
      <c r="V113" s="1"/>
      <c r="W113" s="1"/>
      <c r="X113" s="1"/>
    </row>
    <row r="114" spans="4:24" x14ac:dyDescent="0.25">
      <c r="D114" s="1" t="s">
        <v>229</v>
      </c>
      <c r="E114" s="1">
        <v>22984</v>
      </c>
      <c r="F114" s="1">
        <v>2785</v>
      </c>
      <c r="G114" s="1">
        <v>812</v>
      </c>
      <c r="H114" s="1">
        <v>463</v>
      </c>
      <c r="I114" s="1">
        <v>56</v>
      </c>
      <c r="J114" s="1">
        <v>17</v>
      </c>
      <c r="K114" s="1" t="s">
        <v>229</v>
      </c>
      <c r="L114" s="1">
        <v>22984</v>
      </c>
      <c r="M114" s="1">
        <v>2785</v>
      </c>
      <c r="N114" s="1">
        <v>812</v>
      </c>
      <c r="O114" s="1">
        <v>463</v>
      </c>
      <c r="P114" s="1">
        <v>56</v>
      </c>
      <c r="Q114" s="1">
        <v>17</v>
      </c>
      <c r="R114" s="1"/>
      <c r="S114" s="1"/>
      <c r="T114" s="1"/>
      <c r="U114" s="1"/>
      <c r="V114" s="1"/>
      <c r="W114" s="1"/>
      <c r="X114" s="1"/>
    </row>
    <row r="115" spans="4:24" x14ac:dyDescent="0.25">
      <c r="D115" s="1" t="s">
        <v>230</v>
      </c>
      <c r="E115" s="6">
        <v>25294</v>
      </c>
      <c r="F115" s="7">
        <v>3065</v>
      </c>
      <c r="G115" s="8">
        <v>893</v>
      </c>
      <c r="H115" s="6">
        <v>479</v>
      </c>
      <c r="I115" s="7">
        <v>58</v>
      </c>
      <c r="J115" s="8">
        <v>17</v>
      </c>
      <c r="K115" s="1" t="s">
        <v>230</v>
      </c>
      <c r="L115" s="6">
        <v>25294</v>
      </c>
      <c r="M115" s="7">
        <v>3065</v>
      </c>
      <c r="N115" s="8">
        <v>893</v>
      </c>
      <c r="O115" s="6">
        <v>479</v>
      </c>
      <c r="P115" s="7">
        <v>58</v>
      </c>
      <c r="Q115" s="8">
        <v>17</v>
      </c>
      <c r="R115" s="1"/>
      <c r="S115" s="6"/>
      <c r="T115" s="7"/>
      <c r="U115" s="8"/>
      <c r="V115" s="6"/>
      <c r="W115" s="7"/>
      <c r="X115" s="8"/>
    </row>
    <row r="116" spans="4:24" x14ac:dyDescent="0.25">
      <c r="D116" s="1" t="s">
        <v>231</v>
      </c>
      <c r="E116" s="1">
        <v>26433</v>
      </c>
      <c r="F116" s="1">
        <v>3203</v>
      </c>
      <c r="G116" s="1">
        <v>933</v>
      </c>
      <c r="H116" s="1">
        <v>504</v>
      </c>
      <c r="I116" s="1">
        <v>61</v>
      </c>
      <c r="J116" s="1">
        <v>18</v>
      </c>
      <c r="K116" s="1" t="s">
        <v>231</v>
      </c>
      <c r="L116" s="1">
        <v>26433</v>
      </c>
      <c r="M116" s="1">
        <v>3203</v>
      </c>
      <c r="N116" s="1">
        <v>933</v>
      </c>
      <c r="O116" s="1">
        <v>504</v>
      </c>
      <c r="P116" s="1">
        <v>61</v>
      </c>
      <c r="Q116" s="1">
        <v>18</v>
      </c>
      <c r="R116" s="1"/>
      <c r="S116" s="1"/>
      <c r="T116" s="1"/>
      <c r="U116" s="1"/>
      <c r="V116" s="1"/>
      <c r="W116" s="1"/>
      <c r="X116" s="1"/>
    </row>
    <row r="117" spans="4:24" x14ac:dyDescent="0.25">
      <c r="D117" s="1" t="s">
        <v>232</v>
      </c>
      <c r="E117" s="1">
        <v>27572</v>
      </c>
      <c r="F117" s="1">
        <v>3341</v>
      </c>
      <c r="G117" s="1">
        <v>974</v>
      </c>
      <c r="H117" s="1">
        <v>529</v>
      </c>
      <c r="I117" s="1">
        <v>64</v>
      </c>
      <c r="J117" s="1">
        <v>19</v>
      </c>
      <c r="K117" s="1" t="s">
        <v>232</v>
      </c>
      <c r="L117" s="1">
        <v>27572</v>
      </c>
      <c r="M117" s="1">
        <v>3341</v>
      </c>
      <c r="N117" s="1">
        <v>974</v>
      </c>
      <c r="O117" s="1">
        <v>529</v>
      </c>
      <c r="P117" s="1">
        <v>64</v>
      </c>
      <c r="Q117" s="1">
        <v>19</v>
      </c>
      <c r="R117" s="1"/>
      <c r="S117" s="1"/>
      <c r="T117" s="1"/>
      <c r="U117" s="1"/>
      <c r="V117" s="1"/>
      <c r="W117" s="1"/>
      <c r="X117" s="1"/>
    </row>
    <row r="118" spans="4:24" x14ac:dyDescent="0.25">
      <c r="D118" s="1" t="s">
        <v>233</v>
      </c>
      <c r="E118" s="1">
        <v>28711</v>
      </c>
      <c r="F118" s="1">
        <v>3479</v>
      </c>
      <c r="G118" s="1">
        <v>1014</v>
      </c>
      <c r="H118" s="1">
        <v>553</v>
      </c>
      <c r="I118" s="1">
        <v>67</v>
      </c>
      <c r="J118" s="1">
        <v>20</v>
      </c>
      <c r="K118" s="1" t="s">
        <v>233</v>
      </c>
      <c r="L118" s="1">
        <v>28711</v>
      </c>
      <c r="M118" s="1">
        <v>3479</v>
      </c>
      <c r="N118" s="1">
        <v>1014</v>
      </c>
      <c r="O118" s="1">
        <v>553</v>
      </c>
      <c r="P118" s="1">
        <v>67</v>
      </c>
      <c r="Q118" s="1">
        <v>20</v>
      </c>
      <c r="R118" s="1"/>
      <c r="S118" s="1"/>
      <c r="T118" s="1"/>
      <c r="U118" s="1"/>
      <c r="V118" s="1"/>
      <c r="W118" s="1"/>
      <c r="X118" s="1"/>
    </row>
    <row r="119" spans="4:24" x14ac:dyDescent="0.25">
      <c r="D119" s="1" t="s">
        <v>234</v>
      </c>
      <c r="E119" s="1">
        <v>29850</v>
      </c>
      <c r="F119" s="1">
        <v>3617</v>
      </c>
      <c r="G119" s="1">
        <v>1054</v>
      </c>
      <c r="H119" s="1">
        <v>578</v>
      </c>
      <c r="I119" s="1">
        <v>70</v>
      </c>
      <c r="J119" s="1">
        <v>21</v>
      </c>
      <c r="K119" s="1" t="s">
        <v>234</v>
      </c>
      <c r="L119" s="1">
        <v>29850</v>
      </c>
      <c r="M119" s="1">
        <v>3617</v>
      </c>
      <c r="N119" s="1">
        <v>1054</v>
      </c>
      <c r="O119" s="1">
        <v>578</v>
      </c>
      <c r="P119" s="1">
        <v>70</v>
      </c>
      <c r="Q119" s="1">
        <v>21</v>
      </c>
      <c r="R119" s="1"/>
      <c r="S119" s="1"/>
      <c r="T119" s="1"/>
      <c r="U119" s="1"/>
      <c r="V119" s="1"/>
      <c r="W119" s="1"/>
      <c r="X119" s="1"/>
    </row>
    <row r="120" spans="4:24" x14ac:dyDescent="0.25">
      <c r="D120" s="1" t="s">
        <v>235</v>
      </c>
      <c r="E120" s="6">
        <v>32886</v>
      </c>
      <c r="F120" s="7">
        <v>3985</v>
      </c>
      <c r="G120" s="8">
        <v>1161</v>
      </c>
      <c r="H120" s="6">
        <v>628</v>
      </c>
      <c r="I120" s="7">
        <v>76</v>
      </c>
      <c r="J120" s="8">
        <v>23</v>
      </c>
      <c r="K120" s="1" t="s">
        <v>235</v>
      </c>
      <c r="L120" s="6">
        <v>32886</v>
      </c>
      <c r="M120" s="7">
        <v>3985</v>
      </c>
      <c r="N120" s="8">
        <v>1161</v>
      </c>
      <c r="O120" s="6">
        <v>628</v>
      </c>
      <c r="P120" s="7">
        <v>76</v>
      </c>
      <c r="Q120" s="8">
        <v>23</v>
      </c>
      <c r="R120" s="1"/>
      <c r="S120" s="6"/>
      <c r="T120" s="7"/>
      <c r="U120" s="8"/>
      <c r="V120" s="6"/>
      <c r="W120" s="7"/>
      <c r="X120" s="8"/>
    </row>
    <row r="121" spans="4:24" x14ac:dyDescent="0.25">
      <c r="D121" s="1" t="s">
        <v>236</v>
      </c>
      <c r="E121" s="1">
        <v>34372</v>
      </c>
      <c r="F121" s="1">
        <v>4165</v>
      </c>
      <c r="G121" s="1">
        <v>1214</v>
      </c>
      <c r="H121" s="1">
        <v>661</v>
      </c>
      <c r="I121" s="1">
        <v>80</v>
      </c>
      <c r="J121" s="1">
        <v>24</v>
      </c>
      <c r="K121" s="1" t="s">
        <v>236</v>
      </c>
      <c r="L121" s="1">
        <v>34372</v>
      </c>
      <c r="M121" s="1">
        <v>4165</v>
      </c>
      <c r="N121" s="1">
        <v>1214</v>
      </c>
      <c r="O121" s="1">
        <v>661</v>
      </c>
      <c r="P121" s="1">
        <v>80</v>
      </c>
      <c r="Q121" s="1">
        <v>24</v>
      </c>
      <c r="R121" s="1"/>
      <c r="S121" s="1"/>
      <c r="T121" s="1"/>
      <c r="U121" s="1"/>
      <c r="V121" s="1"/>
      <c r="W121" s="1"/>
      <c r="X121" s="1"/>
    </row>
    <row r="122" spans="4:24" x14ac:dyDescent="0.25">
      <c r="D122" s="1" t="s">
        <v>237</v>
      </c>
      <c r="E122" s="1">
        <v>35857</v>
      </c>
      <c r="F122" s="1">
        <v>4345</v>
      </c>
      <c r="G122" s="1">
        <v>1266</v>
      </c>
      <c r="H122" s="1">
        <v>694</v>
      </c>
      <c r="I122" s="1">
        <v>84</v>
      </c>
      <c r="J122" s="1">
        <v>25</v>
      </c>
      <c r="K122" s="1" t="s">
        <v>237</v>
      </c>
      <c r="L122" s="1">
        <v>35857</v>
      </c>
      <c r="M122" s="1">
        <v>4345</v>
      </c>
      <c r="N122" s="1">
        <v>1266</v>
      </c>
      <c r="O122" s="1">
        <v>694</v>
      </c>
      <c r="P122" s="1">
        <v>84</v>
      </c>
      <c r="Q122" s="1">
        <v>25</v>
      </c>
      <c r="R122" s="1"/>
      <c r="S122" s="1"/>
      <c r="T122" s="1"/>
      <c r="U122" s="1"/>
      <c r="V122" s="1"/>
      <c r="W122" s="1"/>
      <c r="X122" s="1"/>
    </row>
    <row r="123" spans="4:24" x14ac:dyDescent="0.25">
      <c r="D123" s="1" t="s">
        <v>238</v>
      </c>
      <c r="E123" s="1">
        <v>37343</v>
      </c>
      <c r="F123" s="1">
        <v>4525</v>
      </c>
      <c r="G123" s="1">
        <v>1318</v>
      </c>
      <c r="H123" s="1">
        <v>727</v>
      </c>
      <c r="I123" s="1">
        <v>88</v>
      </c>
      <c r="J123" s="1">
        <v>26</v>
      </c>
      <c r="K123" s="1" t="s">
        <v>238</v>
      </c>
      <c r="L123" s="1">
        <v>37343</v>
      </c>
      <c r="M123" s="1">
        <v>4525</v>
      </c>
      <c r="N123" s="1">
        <v>1318</v>
      </c>
      <c r="O123" s="1">
        <v>727</v>
      </c>
      <c r="P123" s="1">
        <v>88</v>
      </c>
      <c r="Q123" s="1">
        <v>26</v>
      </c>
      <c r="R123" s="1"/>
      <c r="S123" s="1"/>
      <c r="T123" s="1"/>
      <c r="U123" s="1"/>
      <c r="V123" s="1"/>
      <c r="W123" s="1"/>
      <c r="X123" s="1"/>
    </row>
    <row r="124" spans="4:24" x14ac:dyDescent="0.25">
      <c r="D124" s="1" t="s">
        <v>239</v>
      </c>
      <c r="E124" s="1">
        <v>38828</v>
      </c>
      <c r="F124" s="1">
        <v>4705</v>
      </c>
      <c r="G124" s="1">
        <v>1371</v>
      </c>
      <c r="H124" s="1">
        <v>760</v>
      </c>
      <c r="I124" s="1">
        <v>92</v>
      </c>
      <c r="J124" s="1">
        <v>27</v>
      </c>
      <c r="K124" s="1" t="s">
        <v>239</v>
      </c>
      <c r="L124" s="1">
        <v>38828</v>
      </c>
      <c r="M124" s="1">
        <v>4705</v>
      </c>
      <c r="N124" s="1">
        <v>1371</v>
      </c>
      <c r="O124" s="1">
        <v>760</v>
      </c>
      <c r="P124" s="1">
        <v>92</v>
      </c>
      <c r="Q124" s="1">
        <v>27</v>
      </c>
      <c r="R124" s="1"/>
      <c r="S124" s="1"/>
      <c r="T124" s="1"/>
      <c r="U124" s="1"/>
      <c r="V124" s="1"/>
      <c r="W124" s="1"/>
      <c r="X124" s="1"/>
    </row>
    <row r="125" spans="4:24" x14ac:dyDescent="0.25">
      <c r="D125" s="1" t="s">
        <v>432</v>
      </c>
      <c r="E125" s="6">
        <v>42756</v>
      </c>
      <c r="F125" s="7">
        <v>5181</v>
      </c>
      <c r="G125" s="8">
        <v>1510</v>
      </c>
      <c r="H125" s="6">
        <v>817</v>
      </c>
      <c r="I125" s="7">
        <v>99</v>
      </c>
      <c r="J125" s="8">
        <v>29</v>
      </c>
      <c r="K125" s="1" t="s">
        <v>240</v>
      </c>
      <c r="L125" s="6">
        <v>42756</v>
      </c>
      <c r="M125" s="7">
        <v>5181</v>
      </c>
      <c r="N125" s="8">
        <v>1510</v>
      </c>
      <c r="O125" s="6">
        <v>817</v>
      </c>
      <c r="P125" s="7">
        <v>99</v>
      </c>
      <c r="Q125" s="8">
        <v>29</v>
      </c>
      <c r="R125" s="1"/>
      <c r="S125" s="6"/>
      <c r="T125" s="7"/>
      <c r="U125" s="8"/>
      <c r="V125" s="6"/>
      <c r="W125" s="7"/>
      <c r="X125" s="8"/>
    </row>
    <row r="126" spans="4:24" x14ac:dyDescent="0.25">
      <c r="D126" s="1" t="s">
        <v>377</v>
      </c>
      <c r="E126" s="6">
        <v>2253</v>
      </c>
      <c r="F126" s="7">
        <v>273</v>
      </c>
      <c r="G126" s="8">
        <v>80</v>
      </c>
      <c r="H126" s="6">
        <v>42</v>
      </c>
      <c r="I126" s="7">
        <v>5</v>
      </c>
      <c r="J126" s="8">
        <v>2</v>
      </c>
      <c r="K126" s="1" t="s">
        <v>377</v>
      </c>
      <c r="L126" s="6">
        <v>2253</v>
      </c>
      <c r="M126" s="7">
        <v>273</v>
      </c>
      <c r="N126" s="8">
        <v>80</v>
      </c>
      <c r="O126" s="6">
        <v>42</v>
      </c>
      <c r="P126" s="7">
        <v>5</v>
      </c>
      <c r="Q126" s="8">
        <v>2</v>
      </c>
      <c r="R126" s="1"/>
      <c r="S126" s="6"/>
      <c r="T126" s="7"/>
      <c r="U126" s="8"/>
      <c r="V126" s="6"/>
      <c r="W126" s="7"/>
      <c r="X126" s="8"/>
    </row>
    <row r="127" spans="4:24" x14ac:dyDescent="0.25">
      <c r="D127" s="1" t="s">
        <v>378</v>
      </c>
      <c r="E127" s="1">
        <v>2592</v>
      </c>
      <c r="F127" s="1">
        <v>314</v>
      </c>
      <c r="G127" s="1">
        <v>92</v>
      </c>
      <c r="H127" s="1">
        <v>50</v>
      </c>
      <c r="I127" s="1">
        <v>6</v>
      </c>
      <c r="J127" s="1">
        <v>2</v>
      </c>
      <c r="K127" s="1" t="s">
        <v>378</v>
      </c>
      <c r="L127" s="1">
        <v>2592</v>
      </c>
      <c r="M127" s="1">
        <v>314</v>
      </c>
      <c r="N127" s="1">
        <v>92</v>
      </c>
      <c r="O127" s="1">
        <v>50</v>
      </c>
      <c r="P127" s="1">
        <v>6</v>
      </c>
      <c r="Q127" s="1">
        <v>2</v>
      </c>
      <c r="R127" s="1"/>
      <c r="S127" s="1"/>
      <c r="T127" s="1"/>
      <c r="U127" s="1"/>
      <c r="V127" s="1"/>
      <c r="W127" s="1"/>
      <c r="X127" s="1"/>
    </row>
    <row r="128" spans="4:24" x14ac:dyDescent="0.25">
      <c r="D128" s="1" t="s">
        <v>130</v>
      </c>
      <c r="E128" s="1">
        <v>2930</v>
      </c>
      <c r="F128" s="1">
        <v>355</v>
      </c>
      <c r="G128" s="1">
        <v>104</v>
      </c>
      <c r="H128" s="1">
        <v>58</v>
      </c>
      <c r="I128" s="1">
        <v>7</v>
      </c>
      <c r="J128" s="1">
        <v>3</v>
      </c>
      <c r="K128" s="1" t="s">
        <v>130</v>
      </c>
      <c r="L128" s="1">
        <v>2930</v>
      </c>
      <c r="M128" s="1">
        <v>355</v>
      </c>
      <c r="N128" s="1">
        <v>104</v>
      </c>
      <c r="O128" s="1">
        <v>58</v>
      </c>
      <c r="P128" s="1">
        <v>7</v>
      </c>
      <c r="Q128" s="1">
        <v>3</v>
      </c>
      <c r="R128" s="1"/>
      <c r="S128" s="1"/>
      <c r="T128" s="1"/>
      <c r="U128" s="1"/>
      <c r="V128" s="1"/>
      <c r="W128" s="1"/>
      <c r="X128" s="1"/>
    </row>
    <row r="129" spans="4:24" x14ac:dyDescent="0.25">
      <c r="D129" s="1" t="s">
        <v>159</v>
      </c>
      <c r="E129" s="1">
        <v>3268</v>
      </c>
      <c r="F129" s="1">
        <v>396</v>
      </c>
      <c r="G129" s="1">
        <v>116</v>
      </c>
      <c r="H129" s="1">
        <v>67</v>
      </c>
      <c r="I129" s="1">
        <v>8</v>
      </c>
      <c r="J129" s="1">
        <v>3</v>
      </c>
      <c r="K129" s="1" t="s">
        <v>159</v>
      </c>
      <c r="L129" s="1">
        <v>3268</v>
      </c>
      <c r="M129" s="1">
        <v>396</v>
      </c>
      <c r="N129" s="1">
        <v>116</v>
      </c>
      <c r="O129" s="1">
        <v>67</v>
      </c>
      <c r="P129" s="1">
        <v>8</v>
      </c>
      <c r="Q129" s="1">
        <v>3</v>
      </c>
      <c r="R129" s="1"/>
      <c r="S129" s="1"/>
      <c r="T129" s="1"/>
      <c r="U129" s="1"/>
      <c r="V129" s="1"/>
      <c r="W129" s="1"/>
      <c r="X129" s="1"/>
    </row>
    <row r="130" spans="4:24" x14ac:dyDescent="0.25">
      <c r="D130" s="1" t="s">
        <v>160</v>
      </c>
      <c r="E130" s="1">
        <v>3607</v>
      </c>
      <c r="F130" s="1">
        <v>437</v>
      </c>
      <c r="G130" s="1">
        <v>128</v>
      </c>
      <c r="H130" s="1">
        <v>75</v>
      </c>
      <c r="I130" s="1">
        <v>9</v>
      </c>
      <c r="J130" s="1">
        <v>3</v>
      </c>
      <c r="K130" s="1" t="s">
        <v>160</v>
      </c>
      <c r="L130" s="1">
        <v>3607</v>
      </c>
      <c r="M130" s="1">
        <v>437</v>
      </c>
      <c r="N130" s="1">
        <v>128</v>
      </c>
      <c r="O130" s="1">
        <v>75</v>
      </c>
      <c r="P130" s="1">
        <v>9</v>
      </c>
      <c r="Q130" s="1">
        <v>3</v>
      </c>
      <c r="R130" s="1"/>
      <c r="S130" s="1"/>
      <c r="T130" s="1"/>
      <c r="U130" s="1"/>
      <c r="V130" s="1"/>
      <c r="W130" s="1"/>
      <c r="X130" s="1"/>
    </row>
    <row r="131" spans="4:24" x14ac:dyDescent="0.25">
      <c r="D131" s="1" t="s">
        <v>55</v>
      </c>
      <c r="E131" s="6">
        <v>4506</v>
      </c>
      <c r="F131" s="7">
        <v>546</v>
      </c>
      <c r="G131" s="8">
        <v>160</v>
      </c>
      <c r="H131" s="6">
        <v>83</v>
      </c>
      <c r="I131" s="7">
        <v>10</v>
      </c>
      <c r="J131" s="8">
        <v>3</v>
      </c>
      <c r="K131" s="1" t="s">
        <v>55</v>
      </c>
      <c r="L131" s="6">
        <v>4506</v>
      </c>
      <c r="M131" s="7">
        <v>546</v>
      </c>
      <c r="N131" s="8">
        <v>160</v>
      </c>
      <c r="O131" s="6">
        <v>83</v>
      </c>
      <c r="P131" s="7">
        <v>10</v>
      </c>
      <c r="Q131" s="8">
        <v>3</v>
      </c>
      <c r="R131" s="1"/>
      <c r="S131" s="6"/>
      <c r="T131" s="7"/>
      <c r="U131" s="8"/>
      <c r="V131" s="6"/>
      <c r="W131" s="7"/>
      <c r="X131" s="8"/>
    </row>
    <row r="132" spans="4:24" x14ac:dyDescent="0.25">
      <c r="D132" s="1" t="s">
        <v>379</v>
      </c>
      <c r="E132" s="1">
        <v>5051</v>
      </c>
      <c r="F132" s="1">
        <v>612</v>
      </c>
      <c r="G132" s="1">
        <v>179</v>
      </c>
      <c r="H132" s="1">
        <v>100</v>
      </c>
      <c r="I132" s="1">
        <v>12</v>
      </c>
      <c r="J132" s="1">
        <v>4</v>
      </c>
      <c r="K132" s="1" t="s">
        <v>379</v>
      </c>
      <c r="L132" s="1">
        <v>5051</v>
      </c>
      <c r="M132" s="1">
        <v>612</v>
      </c>
      <c r="N132" s="1">
        <v>179</v>
      </c>
      <c r="O132" s="1">
        <v>100</v>
      </c>
      <c r="P132" s="1">
        <v>12</v>
      </c>
      <c r="Q132" s="1">
        <v>4</v>
      </c>
      <c r="R132" s="1"/>
      <c r="S132" s="1"/>
      <c r="T132" s="1"/>
      <c r="U132" s="1"/>
      <c r="V132" s="1"/>
      <c r="W132" s="1"/>
      <c r="X132" s="1"/>
    </row>
    <row r="133" spans="4:24" x14ac:dyDescent="0.25">
      <c r="D133" s="1" t="s">
        <v>132</v>
      </c>
      <c r="E133" s="1">
        <v>5596</v>
      </c>
      <c r="F133" s="1">
        <v>678</v>
      </c>
      <c r="G133" s="1">
        <v>198</v>
      </c>
      <c r="H133" s="1">
        <v>116</v>
      </c>
      <c r="I133" s="1">
        <v>14</v>
      </c>
      <c r="J133" s="1">
        <v>5</v>
      </c>
      <c r="K133" s="1" t="s">
        <v>132</v>
      </c>
      <c r="L133" s="1">
        <v>5596</v>
      </c>
      <c r="M133" s="1">
        <v>678</v>
      </c>
      <c r="N133" s="1">
        <v>198</v>
      </c>
      <c r="O133" s="1">
        <v>116</v>
      </c>
      <c r="P133" s="1">
        <v>14</v>
      </c>
      <c r="Q133" s="1">
        <v>5</v>
      </c>
      <c r="R133" s="1"/>
      <c r="S133" s="1"/>
      <c r="T133" s="1"/>
      <c r="U133" s="1"/>
      <c r="V133" s="1"/>
      <c r="W133" s="1"/>
      <c r="X133" s="1"/>
    </row>
    <row r="134" spans="4:24" x14ac:dyDescent="0.25">
      <c r="D134" s="1" t="s">
        <v>133</v>
      </c>
      <c r="E134" s="1">
        <v>6140</v>
      </c>
      <c r="F134" s="1">
        <v>744</v>
      </c>
      <c r="G134" s="1">
        <v>217</v>
      </c>
      <c r="H134" s="1">
        <v>133</v>
      </c>
      <c r="I134" s="1">
        <v>16</v>
      </c>
      <c r="J134" s="1">
        <v>5</v>
      </c>
      <c r="K134" s="1" t="s">
        <v>133</v>
      </c>
      <c r="L134" s="1">
        <v>6140</v>
      </c>
      <c r="M134" s="1">
        <v>744</v>
      </c>
      <c r="N134" s="1">
        <v>217</v>
      </c>
      <c r="O134" s="1">
        <v>133</v>
      </c>
      <c r="P134" s="1">
        <v>16</v>
      </c>
      <c r="Q134" s="1">
        <v>5</v>
      </c>
      <c r="R134" s="1"/>
      <c r="S134" s="1"/>
      <c r="T134" s="1"/>
      <c r="U134" s="1"/>
      <c r="V134" s="1"/>
      <c r="W134" s="1"/>
      <c r="X134" s="1"/>
    </row>
    <row r="135" spans="4:24" x14ac:dyDescent="0.25">
      <c r="D135" s="1" t="s">
        <v>134</v>
      </c>
      <c r="E135" s="1">
        <v>6685</v>
      </c>
      <c r="F135" s="1">
        <v>810</v>
      </c>
      <c r="G135" s="1">
        <v>236</v>
      </c>
      <c r="H135" s="1">
        <v>149</v>
      </c>
      <c r="I135" s="1">
        <v>18</v>
      </c>
      <c r="J135" s="1">
        <v>6</v>
      </c>
      <c r="K135" s="1" t="s">
        <v>134</v>
      </c>
      <c r="L135" s="1">
        <v>6685</v>
      </c>
      <c r="M135" s="1">
        <v>810</v>
      </c>
      <c r="N135" s="1">
        <v>236</v>
      </c>
      <c r="O135" s="1">
        <v>149</v>
      </c>
      <c r="P135" s="1">
        <v>18</v>
      </c>
      <c r="Q135" s="1">
        <v>6</v>
      </c>
      <c r="R135" s="1"/>
      <c r="S135" s="1"/>
      <c r="T135" s="1"/>
      <c r="U135" s="1"/>
      <c r="V135" s="1"/>
      <c r="W135" s="1"/>
      <c r="X135" s="1"/>
    </row>
    <row r="136" spans="4:24" x14ac:dyDescent="0.25">
      <c r="D136" s="1" t="s">
        <v>56</v>
      </c>
      <c r="E136" s="6">
        <v>8113</v>
      </c>
      <c r="F136" s="7">
        <v>983</v>
      </c>
      <c r="G136" s="8">
        <v>287</v>
      </c>
      <c r="H136" s="6">
        <v>149</v>
      </c>
      <c r="I136" s="7">
        <v>18</v>
      </c>
      <c r="J136" s="8">
        <v>6</v>
      </c>
      <c r="K136" s="1" t="s">
        <v>56</v>
      </c>
      <c r="L136" s="6">
        <v>8113</v>
      </c>
      <c r="M136" s="7">
        <v>983</v>
      </c>
      <c r="N136" s="8">
        <v>287</v>
      </c>
      <c r="O136" s="6">
        <v>149</v>
      </c>
      <c r="P136" s="7">
        <v>18</v>
      </c>
      <c r="Q136" s="8">
        <v>6</v>
      </c>
      <c r="R136" s="1"/>
      <c r="S136" s="6"/>
      <c r="T136" s="7"/>
      <c r="U136" s="8"/>
      <c r="V136" s="6"/>
      <c r="W136" s="7"/>
      <c r="X136" s="8"/>
    </row>
    <row r="137" spans="4:24" x14ac:dyDescent="0.25">
      <c r="D137" s="1" t="s">
        <v>380</v>
      </c>
      <c r="E137" s="1">
        <v>8847</v>
      </c>
      <c r="F137" s="1">
        <v>1072</v>
      </c>
      <c r="G137" s="1">
        <v>313</v>
      </c>
      <c r="H137" s="1">
        <v>166</v>
      </c>
      <c r="I137" s="1">
        <v>20</v>
      </c>
      <c r="J137" s="1">
        <v>6</v>
      </c>
      <c r="K137" s="1" t="s">
        <v>380</v>
      </c>
      <c r="L137" s="1">
        <v>8847</v>
      </c>
      <c r="M137" s="1">
        <v>1072</v>
      </c>
      <c r="N137" s="1">
        <v>313</v>
      </c>
      <c r="O137" s="1">
        <v>166</v>
      </c>
      <c r="P137" s="1">
        <v>20</v>
      </c>
      <c r="Q137" s="1">
        <v>6</v>
      </c>
      <c r="R137" s="1"/>
      <c r="S137" s="1"/>
      <c r="T137" s="1"/>
      <c r="U137" s="1"/>
      <c r="V137" s="1"/>
      <c r="W137" s="1"/>
      <c r="X137" s="1"/>
    </row>
    <row r="138" spans="4:24" x14ac:dyDescent="0.25">
      <c r="D138" s="1" t="s">
        <v>136</v>
      </c>
      <c r="E138" s="1">
        <v>9582</v>
      </c>
      <c r="F138" s="1">
        <v>1161</v>
      </c>
      <c r="G138" s="1">
        <v>339</v>
      </c>
      <c r="H138" s="1">
        <v>182</v>
      </c>
      <c r="I138" s="1">
        <v>22</v>
      </c>
      <c r="J138" s="1">
        <v>7</v>
      </c>
      <c r="K138" s="1" t="s">
        <v>136</v>
      </c>
      <c r="L138" s="1">
        <v>9582</v>
      </c>
      <c r="M138" s="1">
        <v>1161</v>
      </c>
      <c r="N138" s="1">
        <v>339</v>
      </c>
      <c r="O138" s="1">
        <v>182</v>
      </c>
      <c r="P138" s="1">
        <v>22</v>
      </c>
      <c r="Q138" s="1">
        <v>7</v>
      </c>
      <c r="R138" s="1"/>
      <c r="S138" s="1"/>
      <c r="T138" s="1"/>
      <c r="U138" s="1"/>
      <c r="V138" s="1"/>
      <c r="W138" s="1"/>
      <c r="X138" s="1"/>
    </row>
    <row r="139" spans="4:24" x14ac:dyDescent="0.25">
      <c r="D139" s="1" t="s">
        <v>137</v>
      </c>
      <c r="E139" s="1">
        <v>10316</v>
      </c>
      <c r="F139" s="1">
        <v>1250</v>
      </c>
      <c r="G139" s="1">
        <v>365</v>
      </c>
      <c r="H139" s="1">
        <v>199</v>
      </c>
      <c r="I139" s="1">
        <v>24</v>
      </c>
      <c r="J139" s="1">
        <v>7</v>
      </c>
      <c r="K139" s="1" t="s">
        <v>137</v>
      </c>
      <c r="L139" s="1">
        <v>10316</v>
      </c>
      <c r="M139" s="1">
        <v>1250</v>
      </c>
      <c r="N139" s="1">
        <v>365</v>
      </c>
      <c r="O139" s="1">
        <v>199</v>
      </c>
      <c r="P139" s="1">
        <v>24</v>
      </c>
      <c r="Q139" s="1">
        <v>7</v>
      </c>
      <c r="R139" s="1"/>
      <c r="S139" s="1"/>
      <c r="T139" s="1"/>
      <c r="U139" s="1"/>
      <c r="V139" s="1"/>
      <c r="W139" s="1"/>
      <c r="X139" s="1"/>
    </row>
    <row r="140" spans="4:24" x14ac:dyDescent="0.25">
      <c r="D140" s="1" t="s">
        <v>138</v>
      </c>
      <c r="E140" s="1">
        <v>11050</v>
      </c>
      <c r="F140" s="1">
        <v>1339</v>
      </c>
      <c r="G140" s="1">
        <v>390</v>
      </c>
      <c r="H140" s="1">
        <v>215</v>
      </c>
      <c r="I140" s="1">
        <v>26</v>
      </c>
      <c r="J140" s="1">
        <v>8</v>
      </c>
      <c r="K140" s="1" t="s">
        <v>138</v>
      </c>
      <c r="L140" s="1">
        <v>11050</v>
      </c>
      <c r="M140" s="1">
        <v>1339</v>
      </c>
      <c r="N140" s="1">
        <v>390</v>
      </c>
      <c r="O140" s="1">
        <v>215</v>
      </c>
      <c r="P140" s="1">
        <v>26</v>
      </c>
      <c r="Q140" s="1">
        <v>8</v>
      </c>
      <c r="R140" s="1"/>
      <c r="S140" s="1"/>
      <c r="T140" s="1"/>
      <c r="U140" s="1"/>
      <c r="V140" s="1"/>
      <c r="W140" s="1"/>
      <c r="X140" s="1"/>
    </row>
    <row r="141" spans="4:24" x14ac:dyDescent="0.25">
      <c r="D141" s="1" t="s">
        <v>57</v>
      </c>
      <c r="E141" s="6">
        <v>12982</v>
      </c>
      <c r="F141" s="7">
        <v>1573</v>
      </c>
      <c r="G141" s="8">
        <v>459</v>
      </c>
      <c r="H141" s="6">
        <v>240</v>
      </c>
      <c r="I141" s="7">
        <v>29</v>
      </c>
      <c r="J141" s="8">
        <v>9</v>
      </c>
      <c r="K141" s="1" t="s">
        <v>57</v>
      </c>
      <c r="L141" s="6">
        <v>12982</v>
      </c>
      <c r="M141" s="7">
        <v>1573</v>
      </c>
      <c r="N141" s="8">
        <v>459</v>
      </c>
      <c r="O141" s="6">
        <v>240</v>
      </c>
      <c r="P141" s="7">
        <v>29</v>
      </c>
      <c r="Q141" s="8">
        <v>9</v>
      </c>
      <c r="R141" s="1"/>
      <c r="S141" s="6"/>
      <c r="T141" s="7"/>
      <c r="U141" s="8"/>
      <c r="V141" s="6"/>
      <c r="W141" s="7"/>
      <c r="X141" s="8"/>
    </row>
    <row r="142" spans="4:24" x14ac:dyDescent="0.25">
      <c r="D142" s="1" t="s">
        <v>261</v>
      </c>
      <c r="E142" s="1">
        <v>13567</v>
      </c>
      <c r="F142" s="1">
        <v>1644</v>
      </c>
      <c r="G142" s="1">
        <v>479</v>
      </c>
      <c r="H142" s="1">
        <v>256</v>
      </c>
      <c r="I142" s="1">
        <v>31</v>
      </c>
      <c r="J142" s="1">
        <v>10</v>
      </c>
      <c r="K142" s="1" t="s">
        <v>261</v>
      </c>
      <c r="L142" s="1">
        <v>13567</v>
      </c>
      <c r="M142" s="1">
        <v>1644</v>
      </c>
      <c r="N142" s="1">
        <v>479</v>
      </c>
      <c r="O142" s="1">
        <v>256</v>
      </c>
      <c r="P142" s="1">
        <v>31</v>
      </c>
      <c r="Q142" s="1">
        <v>10</v>
      </c>
      <c r="R142" s="1"/>
      <c r="S142" s="1"/>
      <c r="T142" s="1"/>
      <c r="U142" s="1"/>
      <c r="V142" s="1"/>
      <c r="W142" s="1"/>
      <c r="X142" s="1"/>
    </row>
    <row r="143" spans="4:24" x14ac:dyDescent="0.25">
      <c r="D143" s="1" t="s">
        <v>262</v>
      </c>
      <c r="E143" s="1">
        <v>14153</v>
      </c>
      <c r="F143" s="1">
        <v>1715</v>
      </c>
      <c r="G143" s="1">
        <v>500</v>
      </c>
      <c r="H143" s="1">
        <v>273</v>
      </c>
      <c r="I143" s="1">
        <v>33</v>
      </c>
      <c r="J143" s="1">
        <v>10</v>
      </c>
      <c r="K143" s="1" t="s">
        <v>262</v>
      </c>
      <c r="L143" s="1">
        <v>14153</v>
      </c>
      <c r="M143" s="1">
        <v>1715</v>
      </c>
      <c r="N143" s="1">
        <v>500</v>
      </c>
      <c r="O143" s="1">
        <v>273</v>
      </c>
      <c r="P143" s="1">
        <v>33</v>
      </c>
      <c r="Q143" s="1">
        <v>10</v>
      </c>
      <c r="R143" s="1"/>
      <c r="S143" s="1"/>
      <c r="T143" s="1"/>
      <c r="U143" s="1"/>
      <c r="V143" s="1"/>
      <c r="W143" s="1"/>
      <c r="X143" s="1"/>
    </row>
    <row r="144" spans="4:24" x14ac:dyDescent="0.25">
      <c r="D144" s="1" t="s">
        <v>263</v>
      </c>
      <c r="E144" s="1">
        <v>14739</v>
      </c>
      <c r="F144" s="1">
        <v>1786</v>
      </c>
      <c r="G144" s="1">
        <v>521</v>
      </c>
      <c r="H144" s="1">
        <v>289</v>
      </c>
      <c r="I144" s="1">
        <v>35</v>
      </c>
      <c r="J144" s="1">
        <v>11</v>
      </c>
      <c r="K144" s="1" t="s">
        <v>263</v>
      </c>
      <c r="L144" s="1">
        <v>14739</v>
      </c>
      <c r="M144" s="1">
        <v>1786</v>
      </c>
      <c r="N144" s="1">
        <v>521</v>
      </c>
      <c r="O144" s="1">
        <v>289</v>
      </c>
      <c r="P144" s="1">
        <v>35</v>
      </c>
      <c r="Q144" s="1">
        <v>11</v>
      </c>
      <c r="R144" s="1"/>
      <c r="S144" s="1"/>
      <c r="T144" s="1"/>
      <c r="U144" s="1"/>
      <c r="V144" s="1"/>
      <c r="W144" s="1"/>
      <c r="X144" s="1"/>
    </row>
    <row r="145" spans="4:24" x14ac:dyDescent="0.25">
      <c r="D145" s="1" t="s">
        <v>264</v>
      </c>
      <c r="E145" s="1">
        <v>15325</v>
      </c>
      <c r="F145" s="1">
        <v>1857</v>
      </c>
      <c r="G145" s="1">
        <v>541</v>
      </c>
      <c r="H145" s="1">
        <v>306</v>
      </c>
      <c r="I145" s="1">
        <v>37</v>
      </c>
      <c r="J145" s="1">
        <v>11</v>
      </c>
      <c r="K145" s="1" t="s">
        <v>264</v>
      </c>
      <c r="L145" s="1">
        <v>15325</v>
      </c>
      <c r="M145" s="1">
        <v>1857</v>
      </c>
      <c r="N145" s="1">
        <v>541</v>
      </c>
      <c r="O145" s="1">
        <v>306</v>
      </c>
      <c r="P145" s="1">
        <v>37</v>
      </c>
      <c r="Q145" s="1">
        <v>11</v>
      </c>
      <c r="R145" s="1"/>
      <c r="S145" s="1"/>
      <c r="T145" s="1"/>
      <c r="U145" s="1"/>
      <c r="V145" s="1"/>
      <c r="W145" s="1"/>
      <c r="X145" s="1"/>
    </row>
    <row r="146" spans="4:24" x14ac:dyDescent="0.25">
      <c r="D146" s="1" t="s">
        <v>265</v>
      </c>
      <c r="E146" s="6">
        <v>16877</v>
      </c>
      <c r="F146" s="7">
        <v>2045</v>
      </c>
      <c r="G146" s="8">
        <v>596</v>
      </c>
      <c r="H146" s="6">
        <v>314</v>
      </c>
      <c r="I146" s="7">
        <v>38</v>
      </c>
      <c r="J146" s="8">
        <v>12</v>
      </c>
      <c r="K146" s="1" t="s">
        <v>265</v>
      </c>
      <c r="L146" s="6">
        <v>16877</v>
      </c>
      <c r="M146" s="7">
        <v>2045</v>
      </c>
      <c r="N146" s="8">
        <v>596</v>
      </c>
      <c r="O146" s="6">
        <v>314</v>
      </c>
      <c r="P146" s="7">
        <v>38</v>
      </c>
      <c r="Q146" s="8">
        <v>12</v>
      </c>
      <c r="R146" s="1"/>
      <c r="S146" s="6"/>
      <c r="T146" s="7"/>
      <c r="U146" s="8"/>
      <c r="V146" s="6"/>
      <c r="W146" s="7"/>
      <c r="X146" s="8"/>
    </row>
    <row r="147" spans="4:24" x14ac:dyDescent="0.25">
      <c r="D147" s="1" t="s">
        <v>266</v>
      </c>
      <c r="E147" s="1">
        <v>17644</v>
      </c>
      <c r="F147" s="1">
        <v>2138</v>
      </c>
      <c r="G147" s="1">
        <v>623</v>
      </c>
      <c r="H147" s="1">
        <v>331</v>
      </c>
      <c r="I147" s="1">
        <v>40</v>
      </c>
      <c r="J147" s="1">
        <v>12</v>
      </c>
      <c r="K147" s="1" t="s">
        <v>266</v>
      </c>
      <c r="L147" s="1">
        <v>17644</v>
      </c>
      <c r="M147" s="1">
        <v>2138</v>
      </c>
      <c r="N147" s="1">
        <v>623</v>
      </c>
      <c r="O147" s="1">
        <v>331</v>
      </c>
      <c r="P147" s="1">
        <v>40</v>
      </c>
      <c r="Q147" s="1">
        <v>12</v>
      </c>
      <c r="R147" s="1"/>
      <c r="S147" s="1"/>
      <c r="T147" s="1"/>
      <c r="U147" s="1"/>
      <c r="V147" s="1"/>
      <c r="W147" s="1"/>
      <c r="X147" s="1"/>
    </row>
    <row r="148" spans="4:24" x14ac:dyDescent="0.25">
      <c r="D148" s="1" t="s">
        <v>267</v>
      </c>
      <c r="E148" s="1">
        <v>18412</v>
      </c>
      <c r="F148" s="1">
        <v>2231</v>
      </c>
      <c r="G148" s="1">
        <v>650</v>
      </c>
      <c r="H148" s="1">
        <v>347</v>
      </c>
      <c r="I148" s="1">
        <v>42</v>
      </c>
      <c r="J148" s="1">
        <v>13</v>
      </c>
      <c r="K148" s="1" t="s">
        <v>267</v>
      </c>
      <c r="L148" s="1">
        <v>18412</v>
      </c>
      <c r="M148" s="1">
        <v>2231</v>
      </c>
      <c r="N148" s="1">
        <v>650</v>
      </c>
      <c r="O148" s="1">
        <v>347</v>
      </c>
      <c r="P148" s="1">
        <v>42</v>
      </c>
      <c r="Q148" s="1">
        <v>13</v>
      </c>
      <c r="R148" s="1"/>
      <c r="S148" s="1"/>
      <c r="T148" s="1"/>
      <c r="U148" s="1"/>
      <c r="V148" s="1"/>
      <c r="W148" s="1"/>
      <c r="X148" s="1"/>
    </row>
    <row r="149" spans="4:24" x14ac:dyDescent="0.25">
      <c r="D149" s="1" t="s">
        <v>268</v>
      </c>
      <c r="E149" s="1">
        <v>19179</v>
      </c>
      <c r="F149" s="1">
        <v>2324</v>
      </c>
      <c r="G149" s="1">
        <v>677</v>
      </c>
      <c r="H149" s="1">
        <v>364</v>
      </c>
      <c r="I149" s="1">
        <v>44</v>
      </c>
      <c r="J149" s="1">
        <v>13</v>
      </c>
      <c r="K149" s="1" t="s">
        <v>268</v>
      </c>
      <c r="L149" s="1">
        <v>19179</v>
      </c>
      <c r="M149" s="1">
        <v>2324</v>
      </c>
      <c r="N149" s="1">
        <v>677</v>
      </c>
      <c r="O149" s="1">
        <v>364</v>
      </c>
      <c r="P149" s="1">
        <v>44</v>
      </c>
      <c r="Q149" s="1">
        <v>13</v>
      </c>
      <c r="R149" s="1"/>
      <c r="S149" s="1"/>
      <c r="T149" s="1"/>
      <c r="U149" s="1"/>
      <c r="V149" s="1"/>
      <c r="W149" s="1"/>
      <c r="X149" s="1"/>
    </row>
    <row r="150" spans="4:24" x14ac:dyDescent="0.25">
      <c r="D150" s="1" t="s">
        <v>269</v>
      </c>
      <c r="E150" s="1">
        <v>19947</v>
      </c>
      <c r="F150" s="1">
        <v>2417</v>
      </c>
      <c r="G150" s="1">
        <v>704</v>
      </c>
      <c r="H150" s="1">
        <v>380</v>
      </c>
      <c r="I150" s="1">
        <v>46</v>
      </c>
      <c r="J150" s="1">
        <v>14</v>
      </c>
      <c r="K150" s="1" t="s">
        <v>269</v>
      </c>
      <c r="L150" s="1">
        <v>19947</v>
      </c>
      <c r="M150" s="1">
        <v>2417</v>
      </c>
      <c r="N150" s="1">
        <v>704</v>
      </c>
      <c r="O150" s="1">
        <v>380</v>
      </c>
      <c r="P150" s="1">
        <v>46</v>
      </c>
      <c r="Q150" s="1">
        <v>14</v>
      </c>
      <c r="R150" s="1"/>
      <c r="S150" s="1"/>
      <c r="T150" s="1"/>
      <c r="U150" s="1"/>
      <c r="V150" s="1"/>
      <c r="W150" s="1"/>
      <c r="X150" s="1"/>
    </row>
    <row r="151" spans="4:24" x14ac:dyDescent="0.25">
      <c r="D151" s="1" t="s">
        <v>270</v>
      </c>
      <c r="E151" s="6">
        <v>21944</v>
      </c>
      <c r="F151" s="7">
        <v>2659</v>
      </c>
      <c r="G151" s="8">
        <v>775</v>
      </c>
      <c r="H151" s="6">
        <v>413</v>
      </c>
      <c r="I151" s="7">
        <v>50</v>
      </c>
      <c r="J151" s="8">
        <v>15</v>
      </c>
      <c r="K151" s="1" t="s">
        <v>270</v>
      </c>
      <c r="L151" s="6">
        <v>21944</v>
      </c>
      <c r="M151" s="7">
        <v>2659</v>
      </c>
      <c r="N151" s="8">
        <v>775</v>
      </c>
      <c r="O151" s="6">
        <v>413</v>
      </c>
      <c r="P151" s="7">
        <v>50</v>
      </c>
      <c r="Q151" s="8">
        <v>15</v>
      </c>
      <c r="R151" s="1"/>
      <c r="S151" s="6"/>
      <c r="T151" s="7"/>
      <c r="U151" s="8"/>
      <c r="V151" s="6"/>
      <c r="W151" s="7"/>
      <c r="X151" s="8"/>
    </row>
    <row r="152" spans="4:24" x14ac:dyDescent="0.25">
      <c r="D152" s="1" t="s">
        <v>271</v>
      </c>
      <c r="E152" s="1">
        <v>22934</v>
      </c>
      <c r="F152" s="1">
        <v>2779</v>
      </c>
      <c r="G152" s="1">
        <v>810</v>
      </c>
      <c r="H152" s="1">
        <v>438</v>
      </c>
      <c r="I152" s="1">
        <v>53</v>
      </c>
      <c r="J152" s="1">
        <v>16</v>
      </c>
      <c r="K152" s="1" t="s">
        <v>271</v>
      </c>
      <c r="L152" s="1">
        <v>22934</v>
      </c>
      <c r="M152" s="1">
        <v>2779</v>
      </c>
      <c r="N152" s="1">
        <v>810</v>
      </c>
      <c r="O152" s="1">
        <v>438</v>
      </c>
      <c r="P152" s="1">
        <v>53</v>
      </c>
      <c r="Q152" s="1">
        <v>16</v>
      </c>
      <c r="R152" s="1"/>
      <c r="S152" s="1"/>
      <c r="T152" s="1"/>
      <c r="U152" s="1"/>
      <c r="V152" s="1"/>
      <c r="W152" s="1"/>
      <c r="X152" s="1"/>
    </row>
    <row r="153" spans="4:24" x14ac:dyDescent="0.25">
      <c r="D153" s="1" t="s">
        <v>272</v>
      </c>
      <c r="E153" s="1">
        <v>23924</v>
      </c>
      <c r="F153" s="1">
        <v>2899</v>
      </c>
      <c r="G153" s="1">
        <v>845</v>
      </c>
      <c r="H153" s="1">
        <v>463</v>
      </c>
      <c r="I153" s="1">
        <v>56</v>
      </c>
      <c r="J153" s="1">
        <v>17</v>
      </c>
      <c r="K153" s="1" t="s">
        <v>272</v>
      </c>
      <c r="L153" s="1">
        <v>23924</v>
      </c>
      <c r="M153" s="1">
        <v>2899</v>
      </c>
      <c r="N153" s="1">
        <v>845</v>
      </c>
      <c r="O153" s="1">
        <v>463</v>
      </c>
      <c r="P153" s="1">
        <v>56</v>
      </c>
      <c r="Q153" s="1">
        <v>17</v>
      </c>
      <c r="R153" s="1"/>
      <c r="S153" s="1"/>
      <c r="T153" s="1"/>
      <c r="U153" s="1"/>
      <c r="V153" s="1"/>
      <c r="W153" s="1"/>
      <c r="X153" s="1"/>
    </row>
    <row r="154" spans="4:24" x14ac:dyDescent="0.25">
      <c r="D154" s="1" t="s">
        <v>273</v>
      </c>
      <c r="E154" s="1">
        <v>24915</v>
      </c>
      <c r="F154" s="1">
        <v>3019</v>
      </c>
      <c r="G154" s="1">
        <v>880</v>
      </c>
      <c r="H154" s="1">
        <v>487</v>
      </c>
      <c r="I154" s="1">
        <v>59</v>
      </c>
      <c r="J154" s="1">
        <v>18</v>
      </c>
      <c r="K154" s="1" t="s">
        <v>273</v>
      </c>
      <c r="L154" s="1">
        <v>24915</v>
      </c>
      <c r="M154" s="1">
        <v>3019</v>
      </c>
      <c r="N154" s="1">
        <v>880</v>
      </c>
      <c r="O154" s="1">
        <v>487</v>
      </c>
      <c r="P154" s="1">
        <v>59</v>
      </c>
      <c r="Q154" s="1">
        <v>18</v>
      </c>
      <c r="R154" s="1"/>
      <c r="S154" s="1"/>
      <c r="T154" s="1"/>
      <c r="U154" s="1"/>
      <c r="V154" s="1"/>
      <c r="W154" s="1"/>
      <c r="X154" s="1"/>
    </row>
    <row r="155" spans="4:24" x14ac:dyDescent="0.25">
      <c r="D155" s="1" t="s">
        <v>274</v>
      </c>
      <c r="E155" s="1">
        <v>25905</v>
      </c>
      <c r="F155" s="1">
        <v>3139</v>
      </c>
      <c r="G155" s="1">
        <v>915</v>
      </c>
      <c r="H155" s="1">
        <v>512</v>
      </c>
      <c r="I155" s="1">
        <v>62</v>
      </c>
      <c r="J155" s="1">
        <v>19</v>
      </c>
      <c r="K155" s="1" t="s">
        <v>274</v>
      </c>
      <c r="L155" s="1">
        <v>25905</v>
      </c>
      <c r="M155" s="1">
        <v>3139</v>
      </c>
      <c r="N155" s="1">
        <v>915</v>
      </c>
      <c r="O155" s="1">
        <v>512</v>
      </c>
      <c r="P155" s="1">
        <v>62</v>
      </c>
      <c r="Q155" s="1">
        <v>19</v>
      </c>
      <c r="R155" s="1"/>
      <c r="S155" s="1"/>
      <c r="T155" s="1"/>
      <c r="U155" s="1"/>
      <c r="V155" s="1"/>
      <c r="W155" s="1"/>
      <c r="X155" s="1"/>
    </row>
    <row r="156" spans="4:24" x14ac:dyDescent="0.25">
      <c r="D156" s="1" t="s">
        <v>433</v>
      </c>
      <c r="E156" s="6">
        <v>28529</v>
      </c>
      <c r="F156" s="7">
        <v>3457</v>
      </c>
      <c r="G156" s="8">
        <v>1007</v>
      </c>
      <c r="H156" s="6">
        <v>537</v>
      </c>
      <c r="I156" s="7">
        <v>65</v>
      </c>
      <c r="J156" s="8">
        <v>19</v>
      </c>
      <c r="K156" s="1" t="s">
        <v>275</v>
      </c>
      <c r="L156" s="6">
        <v>28529</v>
      </c>
      <c r="M156" s="7">
        <v>3457</v>
      </c>
      <c r="N156" s="8">
        <v>1007</v>
      </c>
      <c r="O156" s="6">
        <v>537</v>
      </c>
      <c r="P156" s="7">
        <v>65</v>
      </c>
      <c r="Q156" s="8">
        <v>19</v>
      </c>
      <c r="R156" s="1"/>
      <c r="S156" s="6"/>
      <c r="T156" s="7"/>
      <c r="U156" s="8"/>
      <c r="V156" s="6"/>
      <c r="W156" s="7"/>
      <c r="X156" s="8"/>
    </row>
    <row r="157" spans="4:24" x14ac:dyDescent="0.25">
      <c r="D157" s="1" t="s">
        <v>381</v>
      </c>
      <c r="E157" s="6">
        <v>1882</v>
      </c>
      <c r="F157" s="7">
        <v>228</v>
      </c>
      <c r="G157" s="8">
        <v>67</v>
      </c>
      <c r="H157" s="6">
        <v>42</v>
      </c>
      <c r="I157" s="7">
        <v>5</v>
      </c>
      <c r="J157" s="8">
        <v>2</v>
      </c>
      <c r="K157" s="1" t="s">
        <v>381</v>
      </c>
      <c r="L157" s="6">
        <v>1882</v>
      </c>
      <c r="M157" s="7">
        <v>228</v>
      </c>
      <c r="N157" s="8">
        <v>67</v>
      </c>
      <c r="O157" s="6">
        <v>42</v>
      </c>
      <c r="P157" s="7">
        <v>5</v>
      </c>
      <c r="Q157" s="8">
        <v>2</v>
      </c>
      <c r="R157" s="1"/>
      <c r="S157" s="6"/>
      <c r="T157" s="7"/>
      <c r="U157" s="8"/>
      <c r="V157" s="6"/>
      <c r="W157" s="7"/>
      <c r="X157" s="8"/>
    </row>
    <row r="158" spans="4:24" x14ac:dyDescent="0.25">
      <c r="D158" s="1" t="s">
        <v>382</v>
      </c>
      <c r="E158" s="1">
        <v>2171</v>
      </c>
      <c r="F158" s="1">
        <v>263</v>
      </c>
      <c r="G158" s="1">
        <v>77</v>
      </c>
      <c r="H158" s="1">
        <v>50</v>
      </c>
      <c r="I158" s="1">
        <v>6</v>
      </c>
      <c r="J158" s="1">
        <v>2</v>
      </c>
      <c r="K158" s="1" t="s">
        <v>382</v>
      </c>
      <c r="L158" s="1">
        <v>2171</v>
      </c>
      <c r="M158" s="1">
        <v>263</v>
      </c>
      <c r="N158" s="1">
        <v>77</v>
      </c>
      <c r="O158" s="1">
        <v>50</v>
      </c>
      <c r="P158" s="1">
        <v>6</v>
      </c>
      <c r="Q158" s="1">
        <v>2</v>
      </c>
      <c r="R158" s="1"/>
      <c r="S158" s="1"/>
      <c r="T158" s="1"/>
      <c r="U158" s="1"/>
      <c r="V158" s="1"/>
      <c r="W158" s="1"/>
      <c r="X158" s="1"/>
    </row>
    <row r="159" spans="4:24" x14ac:dyDescent="0.25">
      <c r="D159" s="1" t="s">
        <v>140</v>
      </c>
      <c r="E159" s="1">
        <v>2460</v>
      </c>
      <c r="F159" s="1">
        <v>298</v>
      </c>
      <c r="G159" s="1">
        <v>87</v>
      </c>
      <c r="H159" s="1">
        <v>58</v>
      </c>
      <c r="I159" s="1">
        <v>7</v>
      </c>
      <c r="J159" s="1">
        <v>3</v>
      </c>
      <c r="K159" s="1" t="s">
        <v>140</v>
      </c>
      <c r="L159" s="1">
        <v>2460</v>
      </c>
      <c r="M159" s="1">
        <v>298</v>
      </c>
      <c r="N159" s="1">
        <v>87</v>
      </c>
      <c r="O159" s="1">
        <v>58</v>
      </c>
      <c r="P159" s="1">
        <v>7</v>
      </c>
      <c r="Q159" s="1">
        <v>3</v>
      </c>
      <c r="R159" s="1"/>
      <c r="S159" s="1"/>
      <c r="T159" s="1"/>
      <c r="U159" s="1"/>
      <c r="V159" s="1"/>
      <c r="W159" s="1"/>
      <c r="X159" s="1"/>
    </row>
    <row r="160" spans="4:24" x14ac:dyDescent="0.25">
      <c r="D160" s="1" t="s">
        <v>161</v>
      </c>
      <c r="E160" s="1">
        <v>2749</v>
      </c>
      <c r="F160" s="1">
        <v>333</v>
      </c>
      <c r="G160" s="1">
        <v>97</v>
      </c>
      <c r="H160" s="1">
        <v>67</v>
      </c>
      <c r="I160" s="1">
        <v>8</v>
      </c>
      <c r="J160" s="1">
        <v>3</v>
      </c>
      <c r="K160" s="1" t="s">
        <v>161</v>
      </c>
      <c r="L160" s="1">
        <v>2749</v>
      </c>
      <c r="M160" s="1">
        <v>333</v>
      </c>
      <c r="N160" s="1">
        <v>97</v>
      </c>
      <c r="O160" s="1">
        <v>67</v>
      </c>
      <c r="P160" s="1">
        <v>8</v>
      </c>
      <c r="Q160" s="1">
        <v>3</v>
      </c>
      <c r="R160" s="1"/>
      <c r="S160" s="1"/>
      <c r="T160" s="1"/>
      <c r="U160" s="1"/>
      <c r="V160" s="1"/>
      <c r="W160" s="1"/>
      <c r="X160" s="1"/>
    </row>
    <row r="161" spans="4:24" x14ac:dyDescent="0.25">
      <c r="D161" s="1" t="s">
        <v>162</v>
      </c>
      <c r="E161" s="1">
        <v>3037</v>
      </c>
      <c r="F161" s="1">
        <v>368</v>
      </c>
      <c r="G161" s="1">
        <v>108</v>
      </c>
      <c r="H161" s="1">
        <v>75</v>
      </c>
      <c r="I161" s="1">
        <v>9</v>
      </c>
      <c r="J161" s="1">
        <v>3</v>
      </c>
      <c r="K161" s="1" t="s">
        <v>162</v>
      </c>
      <c r="L161" s="1">
        <v>3037</v>
      </c>
      <c r="M161" s="1">
        <v>368</v>
      </c>
      <c r="N161" s="1">
        <v>108</v>
      </c>
      <c r="O161" s="1">
        <v>75</v>
      </c>
      <c r="P161" s="1">
        <v>9</v>
      </c>
      <c r="Q161" s="1">
        <v>3</v>
      </c>
      <c r="R161" s="1"/>
      <c r="S161" s="1"/>
      <c r="T161" s="1"/>
      <c r="U161" s="1"/>
      <c r="V161" s="1"/>
      <c r="W161" s="1"/>
      <c r="X161" s="1"/>
    </row>
    <row r="162" spans="4:24" x14ac:dyDescent="0.25">
      <c r="D162" s="1" t="s">
        <v>59</v>
      </c>
      <c r="E162" s="6">
        <v>3764</v>
      </c>
      <c r="F162" s="7">
        <v>456</v>
      </c>
      <c r="G162" s="8">
        <v>133</v>
      </c>
      <c r="H162" s="6">
        <v>83</v>
      </c>
      <c r="I162" s="7">
        <v>10</v>
      </c>
      <c r="J162" s="8">
        <v>3</v>
      </c>
      <c r="K162" s="1" t="s">
        <v>59</v>
      </c>
      <c r="L162" s="6">
        <v>3764</v>
      </c>
      <c r="M162" s="7">
        <v>456</v>
      </c>
      <c r="N162" s="8">
        <v>133</v>
      </c>
      <c r="O162" s="6">
        <v>83</v>
      </c>
      <c r="P162" s="7">
        <v>10</v>
      </c>
      <c r="Q162" s="8">
        <v>3</v>
      </c>
      <c r="R162" s="1"/>
      <c r="S162" s="6"/>
      <c r="T162" s="7"/>
      <c r="U162" s="8"/>
      <c r="V162" s="6"/>
      <c r="W162" s="7"/>
      <c r="X162" s="8"/>
    </row>
    <row r="163" spans="4:24" x14ac:dyDescent="0.25">
      <c r="D163" s="1" t="s">
        <v>383</v>
      </c>
      <c r="E163" s="1">
        <v>4217</v>
      </c>
      <c r="F163" s="1">
        <v>511</v>
      </c>
      <c r="G163" s="1">
        <v>149</v>
      </c>
      <c r="H163" s="1">
        <v>100</v>
      </c>
      <c r="I163" s="1">
        <v>12</v>
      </c>
      <c r="J163" s="1">
        <v>4</v>
      </c>
      <c r="K163" s="1" t="s">
        <v>383</v>
      </c>
      <c r="L163" s="1">
        <v>4217</v>
      </c>
      <c r="M163" s="1">
        <v>511</v>
      </c>
      <c r="N163" s="1">
        <v>149</v>
      </c>
      <c r="O163" s="1">
        <v>100</v>
      </c>
      <c r="P163" s="1">
        <v>12</v>
      </c>
      <c r="Q163" s="1">
        <v>4</v>
      </c>
      <c r="R163" s="1"/>
      <c r="S163" s="1"/>
      <c r="T163" s="1"/>
      <c r="U163" s="1"/>
      <c r="V163" s="1"/>
      <c r="W163" s="1"/>
      <c r="X163" s="1"/>
    </row>
    <row r="164" spans="4:24" x14ac:dyDescent="0.25">
      <c r="D164" s="1" t="s">
        <v>142</v>
      </c>
      <c r="E164" s="1">
        <v>4671</v>
      </c>
      <c r="F164" s="1">
        <v>566</v>
      </c>
      <c r="G164" s="1">
        <v>165</v>
      </c>
      <c r="H164" s="1">
        <v>116</v>
      </c>
      <c r="I164" s="1">
        <v>14</v>
      </c>
      <c r="J164" s="1">
        <v>5</v>
      </c>
      <c r="K164" s="1" t="s">
        <v>142</v>
      </c>
      <c r="L164" s="1">
        <v>4671</v>
      </c>
      <c r="M164" s="1">
        <v>566</v>
      </c>
      <c r="N164" s="1">
        <v>165</v>
      </c>
      <c r="O164" s="1">
        <v>116</v>
      </c>
      <c r="P164" s="1">
        <v>14</v>
      </c>
      <c r="Q164" s="1">
        <v>5</v>
      </c>
      <c r="R164" s="1"/>
      <c r="S164" s="1"/>
      <c r="T164" s="1"/>
      <c r="U164" s="1"/>
      <c r="V164" s="1"/>
      <c r="W164" s="1"/>
      <c r="X164" s="1"/>
    </row>
    <row r="165" spans="4:24" x14ac:dyDescent="0.25">
      <c r="D165" s="1" t="s">
        <v>143</v>
      </c>
      <c r="E165" s="1">
        <v>5125</v>
      </c>
      <c r="F165" s="1">
        <v>621</v>
      </c>
      <c r="G165" s="1">
        <v>181</v>
      </c>
      <c r="H165" s="1">
        <v>133</v>
      </c>
      <c r="I165" s="1">
        <v>16</v>
      </c>
      <c r="J165" s="1">
        <v>5</v>
      </c>
      <c r="K165" s="1" t="s">
        <v>143</v>
      </c>
      <c r="L165" s="1">
        <v>5125</v>
      </c>
      <c r="M165" s="1">
        <v>621</v>
      </c>
      <c r="N165" s="1">
        <v>181</v>
      </c>
      <c r="O165" s="1">
        <v>133</v>
      </c>
      <c r="P165" s="1">
        <v>16</v>
      </c>
      <c r="Q165" s="1">
        <v>5</v>
      </c>
      <c r="R165" s="1"/>
      <c r="S165" s="1"/>
      <c r="T165" s="1"/>
      <c r="U165" s="1"/>
      <c r="V165" s="1"/>
      <c r="W165" s="1"/>
      <c r="X165" s="1"/>
    </row>
    <row r="166" spans="4:24" x14ac:dyDescent="0.25">
      <c r="D166" s="1" t="s">
        <v>144</v>
      </c>
      <c r="E166" s="1">
        <v>5579</v>
      </c>
      <c r="F166" s="1">
        <v>676</v>
      </c>
      <c r="G166" s="1">
        <v>197</v>
      </c>
      <c r="H166" s="1">
        <v>149</v>
      </c>
      <c r="I166" s="1">
        <v>18</v>
      </c>
      <c r="J166" s="1">
        <v>6</v>
      </c>
      <c r="K166" s="1" t="s">
        <v>144</v>
      </c>
      <c r="L166" s="1">
        <v>5579</v>
      </c>
      <c r="M166" s="1">
        <v>676</v>
      </c>
      <c r="N166" s="1">
        <v>197</v>
      </c>
      <c r="O166" s="1">
        <v>149</v>
      </c>
      <c r="P166" s="1">
        <v>18</v>
      </c>
      <c r="Q166" s="1">
        <v>6</v>
      </c>
      <c r="R166" s="1"/>
      <c r="S166" s="1"/>
      <c r="T166" s="1"/>
      <c r="U166" s="1"/>
      <c r="V166" s="1"/>
      <c r="W166" s="1"/>
      <c r="X166" s="1"/>
    </row>
    <row r="167" spans="4:24" x14ac:dyDescent="0.25">
      <c r="D167" s="1" t="s">
        <v>60</v>
      </c>
      <c r="E167" s="6">
        <v>6776</v>
      </c>
      <c r="F167" s="7">
        <v>821</v>
      </c>
      <c r="G167" s="8">
        <v>240</v>
      </c>
      <c r="H167" s="6">
        <v>149</v>
      </c>
      <c r="I167" s="7">
        <v>18</v>
      </c>
      <c r="J167" s="8">
        <v>6</v>
      </c>
      <c r="K167" s="1" t="s">
        <v>60</v>
      </c>
      <c r="L167" s="6">
        <v>6776</v>
      </c>
      <c r="M167" s="7">
        <v>821</v>
      </c>
      <c r="N167" s="8">
        <v>240</v>
      </c>
      <c r="O167" s="6">
        <v>149</v>
      </c>
      <c r="P167" s="7">
        <v>18</v>
      </c>
      <c r="Q167" s="8">
        <v>6</v>
      </c>
      <c r="R167" s="1"/>
      <c r="S167" s="6"/>
      <c r="T167" s="7"/>
      <c r="U167" s="8"/>
      <c r="V167" s="6"/>
      <c r="W167" s="7"/>
      <c r="X167" s="8"/>
    </row>
    <row r="168" spans="4:24" x14ac:dyDescent="0.25">
      <c r="D168" s="1" t="s">
        <v>384</v>
      </c>
      <c r="E168" s="1">
        <v>7386</v>
      </c>
      <c r="F168" s="1">
        <v>895</v>
      </c>
      <c r="G168" s="1">
        <v>261</v>
      </c>
      <c r="H168" s="1">
        <v>166</v>
      </c>
      <c r="I168" s="1">
        <v>20</v>
      </c>
      <c r="J168" s="1">
        <v>6</v>
      </c>
      <c r="K168" s="1" t="s">
        <v>384</v>
      </c>
      <c r="L168" s="1">
        <v>7386</v>
      </c>
      <c r="M168" s="1">
        <v>895</v>
      </c>
      <c r="N168" s="1">
        <v>261</v>
      </c>
      <c r="O168" s="1">
        <v>166</v>
      </c>
      <c r="P168" s="1">
        <v>20</v>
      </c>
      <c r="Q168" s="1">
        <v>6</v>
      </c>
      <c r="R168" s="1"/>
      <c r="S168" s="1"/>
      <c r="T168" s="1"/>
      <c r="U168" s="1"/>
      <c r="V168" s="1"/>
      <c r="W168" s="1"/>
      <c r="X168" s="1"/>
    </row>
    <row r="169" spans="4:24" x14ac:dyDescent="0.25">
      <c r="D169" s="1" t="s">
        <v>146</v>
      </c>
      <c r="E169" s="1">
        <v>7997</v>
      </c>
      <c r="F169" s="1">
        <v>969</v>
      </c>
      <c r="G169" s="1">
        <v>283</v>
      </c>
      <c r="H169" s="1">
        <v>182</v>
      </c>
      <c r="I169" s="1">
        <v>22</v>
      </c>
      <c r="J169" s="1">
        <v>7</v>
      </c>
      <c r="K169" s="1" t="s">
        <v>146</v>
      </c>
      <c r="L169" s="1">
        <v>7997</v>
      </c>
      <c r="M169" s="1">
        <v>969</v>
      </c>
      <c r="N169" s="1">
        <v>283</v>
      </c>
      <c r="O169" s="1">
        <v>182</v>
      </c>
      <c r="P169" s="1">
        <v>22</v>
      </c>
      <c r="Q169" s="1">
        <v>7</v>
      </c>
      <c r="R169" s="1"/>
      <c r="S169" s="1"/>
      <c r="T169" s="1"/>
      <c r="U169" s="1"/>
      <c r="V169" s="1"/>
      <c r="W169" s="1"/>
      <c r="X169" s="1"/>
    </row>
    <row r="170" spans="4:24" x14ac:dyDescent="0.25">
      <c r="D170" s="1" t="s">
        <v>147</v>
      </c>
      <c r="E170" s="1">
        <v>8608</v>
      </c>
      <c r="F170" s="1">
        <v>1043</v>
      </c>
      <c r="G170" s="1">
        <v>304</v>
      </c>
      <c r="H170" s="1">
        <v>199</v>
      </c>
      <c r="I170" s="1">
        <v>24</v>
      </c>
      <c r="J170" s="1">
        <v>7</v>
      </c>
      <c r="K170" s="1" t="s">
        <v>147</v>
      </c>
      <c r="L170" s="1">
        <v>8608</v>
      </c>
      <c r="M170" s="1">
        <v>1043</v>
      </c>
      <c r="N170" s="1">
        <v>304</v>
      </c>
      <c r="O170" s="1">
        <v>199</v>
      </c>
      <c r="P170" s="1">
        <v>24</v>
      </c>
      <c r="Q170" s="1">
        <v>7</v>
      </c>
      <c r="R170" s="1"/>
      <c r="S170" s="1"/>
      <c r="T170" s="1"/>
      <c r="U170" s="1"/>
      <c r="V170" s="1"/>
      <c r="W170" s="1"/>
      <c r="X170" s="1"/>
    </row>
    <row r="171" spans="4:24" x14ac:dyDescent="0.25">
      <c r="D171" s="1" t="s">
        <v>148</v>
      </c>
      <c r="E171" s="1">
        <v>9218</v>
      </c>
      <c r="F171" s="1">
        <v>1117</v>
      </c>
      <c r="G171" s="1">
        <v>326</v>
      </c>
      <c r="H171" s="1">
        <v>215</v>
      </c>
      <c r="I171" s="1">
        <v>26</v>
      </c>
      <c r="J171" s="1">
        <v>8</v>
      </c>
      <c r="K171" s="1" t="s">
        <v>148</v>
      </c>
      <c r="L171" s="1">
        <v>9218</v>
      </c>
      <c r="M171" s="1">
        <v>1117</v>
      </c>
      <c r="N171" s="1">
        <v>326</v>
      </c>
      <c r="O171" s="1">
        <v>215</v>
      </c>
      <c r="P171" s="1">
        <v>26</v>
      </c>
      <c r="Q171" s="1">
        <v>8</v>
      </c>
      <c r="R171" s="1"/>
      <c r="S171" s="1"/>
      <c r="T171" s="1"/>
      <c r="U171" s="1"/>
      <c r="V171" s="1"/>
      <c r="W171" s="1"/>
      <c r="X171" s="1"/>
    </row>
    <row r="172" spans="4:24" x14ac:dyDescent="0.25">
      <c r="D172" s="1" t="s">
        <v>61</v>
      </c>
      <c r="E172" s="6">
        <v>10844</v>
      </c>
      <c r="F172" s="7">
        <v>1314</v>
      </c>
      <c r="G172" s="8">
        <v>383</v>
      </c>
      <c r="H172" s="6">
        <v>240</v>
      </c>
      <c r="I172" s="7">
        <v>29</v>
      </c>
      <c r="J172" s="8">
        <v>9</v>
      </c>
      <c r="K172" s="1" t="s">
        <v>61</v>
      </c>
      <c r="L172" s="6">
        <v>10844</v>
      </c>
      <c r="M172" s="7">
        <v>1314</v>
      </c>
      <c r="N172" s="8">
        <v>383</v>
      </c>
      <c r="O172" s="6">
        <v>240</v>
      </c>
      <c r="P172" s="7">
        <v>29</v>
      </c>
      <c r="Q172" s="8">
        <v>9</v>
      </c>
      <c r="R172" s="1"/>
      <c r="S172" s="6"/>
      <c r="T172" s="7"/>
      <c r="U172" s="8"/>
      <c r="V172" s="6"/>
      <c r="W172" s="7"/>
      <c r="X172" s="8"/>
    </row>
    <row r="173" spans="4:24" x14ac:dyDescent="0.25">
      <c r="D173" s="1" t="s">
        <v>296</v>
      </c>
      <c r="E173" s="1">
        <v>11339</v>
      </c>
      <c r="F173" s="1">
        <v>1374</v>
      </c>
      <c r="G173" s="1">
        <v>401</v>
      </c>
      <c r="H173" s="1">
        <v>256</v>
      </c>
      <c r="I173" s="1">
        <v>31</v>
      </c>
      <c r="J173" s="1">
        <v>10</v>
      </c>
      <c r="K173" s="1" t="s">
        <v>296</v>
      </c>
      <c r="L173" s="1">
        <v>11339</v>
      </c>
      <c r="M173" s="1">
        <v>1374</v>
      </c>
      <c r="N173" s="1">
        <v>401</v>
      </c>
      <c r="O173" s="1">
        <v>256</v>
      </c>
      <c r="P173" s="1">
        <v>31</v>
      </c>
      <c r="Q173" s="1">
        <v>10</v>
      </c>
      <c r="R173" s="1"/>
      <c r="S173" s="1"/>
      <c r="T173" s="1"/>
      <c r="U173" s="1"/>
      <c r="V173" s="1"/>
      <c r="W173" s="1"/>
      <c r="X173" s="1"/>
    </row>
    <row r="174" spans="4:24" x14ac:dyDescent="0.25">
      <c r="D174" s="1" t="s">
        <v>297</v>
      </c>
      <c r="E174" s="1">
        <v>11834</v>
      </c>
      <c r="F174" s="1">
        <v>1434</v>
      </c>
      <c r="G174" s="1">
        <v>418</v>
      </c>
      <c r="H174" s="1">
        <v>273</v>
      </c>
      <c r="I174" s="1">
        <v>33</v>
      </c>
      <c r="J174" s="1">
        <v>10</v>
      </c>
      <c r="K174" s="1" t="s">
        <v>297</v>
      </c>
      <c r="L174" s="1">
        <v>11834</v>
      </c>
      <c r="M174" s="1">
        <v>1434</v>
      </c>
      <c r="N174" s="1">
        <v>418</v>
      </c>
      <c r="O174" s="1">
        <v>273</v>
      </c>
      <c r="P174" s="1">
        <v>33</v>
      </c>
      <c r="Q174" s="1">
        <v>10</v>
      </c>
      <c r="R174" s="1"/>
      <c r="S174" s="1"/>
      <c r="T174" s="1"/>
      <c r="U174" s="1"/>
      <c r="V174" s="1"/>
      <c r="W174" s="1"/>
      <c r="X174" s="1"/>
    </row>
    <row r="175" spans="4:24" x14ac:dyDescent="0.25">
      <c r="D175" s="1" t="s">
        <v>298</v>
      </c>
      <c r="E175" s="1">
        <v>12330</v>
      </c>
      <c r="F175" s="1">
        <v>1494</v>
      </c>
      <c r="G175" s="1">
        <v>436</v>
      </c>
      <c r="H175" s="1">
        <v>289</v>
      </c>
      <c r="I175" s="1">
        <v>35</v>
      </c>
      <c r="J175" s="1">
        <v>11</v>
      </c>
      <c r="K175" s="1" t="s">
        <v>298</v>
      </c>
      <c r="L175" s="1">
        <v>12330</v>
      </c>
      <c r="M175" s="1">
        <v>1494</v>
      </c>
      <c r="N175" s="1">
        <v>436</v>
      </c>
      <c r="O175" s="1">
        <v>289</v>
      </c>
      <c r="P175" s="1">
        <v>35</v>
      </c>
      <c r="Q175" s="1">
        <v>11</v>
      </c>
      <c r="R175" s="1"/>
      <c r="S175" s="1"/>
      <c r="T175" s="1"/>
      <c r="U175" s="1"/>
      <c r="V175" s="1"/>
      <c r="W175" s="1"/>
      <c r="X175" s="1"/>
    </row>
    <row r="176" spans="4:24" x14ac:dyDescent="0.25">
      <c r="D176" s="1" t="s">
        <v>299</v>
      </c>
      <c r="E176" s="1">
        <v>12825</v>
      </c>
      <c r="F176" s="1">
        <v>1554</v>
      </c>
      <c r="G176" s="1">
        <v>453</v>
      </c>
      <c r="H176" s="1">
        <v>306</v>
      </c>
      <c r="I176" s="1">
        <v>37</v>
      </c>
      <c r="J176" s="1">
        <v>11</v>
      </c>
      <c r="K176" s="1" t="s">
        <v>299</v>
      </c>
      <c r="L176" s="1">
        <v>12825</v>
      </c>
      <c r="M176" s="1">
        <v>1554</v>
      </c>
      <c r="N176" s="1">
        <v>453</v>
      </c>
      <c r="O176" s="1">
        <v>306</v>
      </c>
      <c r="P176" s="1">
        <v>37</v>
      </c>
      <c r="Q176" s="1">
        <v>11</v>
      </c>
      <c r="R176" s="1"/>
      <c r="S176" s="1"/>
      <c r="T176" s="1"/>
      <c r="U176" s="1"/>
      <c r="V176" s="1"/>
      <c r="W176" s="1"/>
      <c r="X176" s="1"/>
    </row>
    <row r="177" spans="4:24" x14ac:dyDescent="0.25">
      <c r="D177" s="1" t="s">
        <v>300</v>
      </c>
      <c r="E177" s="6">
        <v>14104</v>
      </c>
      <c r="F177" s="7">
        <v>1709</v>
      </c>
      <c r="G177" s="8">
        <v>498</v>
      </c>
      <c r="H177" s="6">
        <v>314</v>
      </c>
      <c r="I177" s="7">
        <v>38</v>
      </c>
      <c r="J177" s="8">
        <v>12</v>
      </c>
      <c r="K177" s="1" t="s">
        <v>300</v>
      </c>
      <c r="L177" s="6">
        <v>14104</v>
      </c>
      <c r="M177" s="7">
        <v>1709</v>
      </c>
      <c r="N177" s="8">
        <v>498</v>
      </c>
      <c r="O177" s="6">
        <v>314</v>
      </c>
      <c r="P177" s="7">
        <v>38</v>
      </c>
      <c r="Q177" s="8">
        <v>12</v>
      </c>
      <c r="R177" s="1"/>
      <c r="S177" s="6"/>
      <c r="T177" s="7"/>
      <c r="U177" s="8"/>
      <c r="V177" s="6"/>
      <c r="W177" s="7"/>
      <c r="X177" s="8"/>
    </row>
    <row r="178" spans="4:24" x14ac:dyDescent="0.25">
      <c r="D178" s="1" t="s">
        <v>301</v>
      </c>
      <c r="E178" s="1">
        <v>14739</v>
      </c>
      <c r="F178" s="1">
        <v>1786</v>
      </c>
      <c r="G178" s="1">
        <v>521</v>
      </c>
      <c r="H178" s="1">
        <v>331</v>
      </c>
      <c r="I178" s="1">
        <v>40</v>
      </c>
      <c r="J178" s="1">
        <v>12</v>
      </c>
      <c r="K178" s="1" t="s">
        <v>301</v>
      </c>
      <c r="L178" s="1">
        <v>14739</v>
      </c>
      <c r="M178" s="1">
        <v>1786</v>
      </c>
      <c r="N178" s="1">
        <v>521</v>
      </c>
      <c r="O178" s="1">
        <v>331</v>
      </c>
      <c r="P178" s="1">
        <v>40</v>
      </c>
      <c r="Q178" s="1">
        <v>12</v>
      </c>
      <c r="R178" s="1"/>
      <c r="S178" s="1"/>
      <c r="T178" s="1"/>
      <c r="U178" s="1"/>
      <c r="V178" s="1"/>
      <c r="W178" s="1"/>
      <c r="X178" s="1"/>
    </row>
    <row r="179" spans="4:24" x14ac:dyDescent="0.25">
      <c r="D179" s="1" t="s">
        <v>302</v>
      </c>
      <c r="E179" s="1">
        <v>15375</v>
      </c>
      <c r="F179" s="1">
        <v>1863</v>
      </c>
      <c r="G179" s="1">
        <v>543</v>
      </c>
      <c r="H179" s="1">
        <v>347</v>
      </c>
      <c r="I179" s="1">
        <v>42</v>
      </c>
      <c r="J179" s="1">
        <v>13</v>
      </c>
      <c r="K179" s="1" t="s">
        <v>302</v>
      </c>
      <c r="L179" s="1">
        <v>15375</v>
      </c>
      <c r="M179" s="1">
        <v>1863</v>
      </c>
      <c r="N179" s="1">
        <v>543</v>
      </c>
      <c r="O179" s="1">
        <v>347</v>
      </c>
      <c r="P179" s="1">
        <v>42</v>
      </c>
      <c r="Q179" s="1">
        <v>13</v>
      </c>
      <c r="R179" s="1"/>
      <c r="S179" s="1"/>
      <c r="T179" s="1"/>
      <c r="U179" s="1"/>
      <c r="V179" s="1"/>
      <c r="W179" s="1"/>
      <c r="X179" s="1"/>
    </row>
    <row r="180" spans="4:24" x14ac:dyDescent="0.25">
      <c r="D180" s="1" t="s">
        <v>303</v>
      </c>
      <c r="E180" s="1">
        <v>16010</v>
      </c>
      <c r="F180" s="1">
        <v>1940</v>
      </c>
      <c r="G180" s="1">
        <v>566</v>
      </c>
      <c r="H180" s="1">
        <v>364</v>
      </c>
      <c r="I180" s="1">
        <v>44</v>
      </c>
      <c r="J180" s="1">
        <v>13</v>
      </c>
      <c r="K180" s="1" t="s">
        <v>303</v>
      </c>
      <c r="L180" s="1">
        <v>16010</v>
      </c>
      <c r="M180" s="1">
        <v>1940</v>
      </c>
      <c r="N180" s="1">
        <v>566</v>
      </c>
      <c r="O180" s="1">
        <v>364</v>
      </c>
      <c r="P180" s="1">
        <v>44</v>
      </c>
      <c r="Q180" s="1">
        <v>13</v>
      </c>
      <c r="R180" s="1"/>
      <c r="S180" s="1"/>
      <c r="T180" s="1"/>
      <c r="U180" s="1"/>
      <c r="V180" s="1"/>
      <c r="W180" s="1"/>
      <c r="X180" s="1"/>
    </row>
    <row r="181" spans="4:24" x14ac:dyDescent="0.25">
      <c r="D181" s="1" t="s">
        <v>304</v>
      </c>
      <c r="E181" s="1">
        <v>16646</v>
      </c>
      <c r="F181" s="1">
        <v>2017</v>
      </c>
      <c r="G181" s="1">
        <v>588</v>
      </c>
      <c r="H181" s="1">
        <v>380</v>
      </c>
      <c r="I181" s="1">
        <v>46</v>
      </c>
      <c r="J181" s="1">
        <v>14</v>
      </c>
      <c r="K181" s="1" t="s">
        <v>304</v>
      </c>
      <c r="L181" s="1">
        <v>16646</v>
      </c>
      <c r="M181" s="1">
        <v>2017</v>
      </c>
      <c r="N181" s="1">
        <v>588</v>
      </c>
      <c r="O181" s="1">
        <v>380</v>
      </c>
      <c r="P181" s="1">
        <v>46</v>
      </c>
      <c r="Q181" s="1">
        <v>14</v>
      </c>
      <c r="R181" s="1"/>
      <c r="S181" s="1"/>
      <c r="T181" s="1"/>
      <c r="U181" s="1"/>
      <c r="V181" s="1"/>
      <c r="W181" s="1"/>
      <c r="X181" s="1"/>
    </row>
    <row r="182" spans="4:24" x14ac:dyDescent="0.25">
      <c r="D182" s="1" t="s">
        <v>305</v>
      </c>
      <c r="E182" s="6">
        <v>18337</v>
      </c>
      <c r="F182" s="7">
        <v>2222</v>
      </c>
      <c r="G182" s="8">
        <v>648</v>
      </c>
      <c r="H182" s="6">
        <v>413</v>
      </c>
      <c r="I182" s="7">
        <v>50</v>
      </c>
      <c r="J182" s="8">
        <v>15</v>
      </c>
      <c r="K182" s="1" t="s">
        <v>305</v>
      </c>
      <c r="L182" s="6">
        <v>18337</v>
      </c>
      <c r="M182" s="7">
        <v>2222</v>
      </c>
      <c r="N182" s="8">
        <v>648</v>
      </c>
      <c r="O182" s="6">
        <v>413</v>
      </c>
      <c r="P182" s="7">
        <v>50</v>
      </c>
      <c r="Q182" s="8">
        <v>15</v>
      </c>
      <c r="R182" s="1"/>
      <c r="S182" s="6"/>
      <c r="T182" s="7"/>
      <c r="U182" s="8"/>
      <c r="V182" s="6"/>
      <c r="W182" s="7"/>
      <c r="X182" s="8"/>
    </row>
    <row r="183" spans="4:24" x14ac:dyDescent="0.25">
      <c r="D183" s="1" t="s">
        <v>306</v>
      </c>
      <c r="E183" s="1">
        <v>19171</v>
      </c>
      <c r="F183" s="1">
        <v>2323</v>
      </c>
      <c r="G183" s="1">
        <v>677</v>
      </c>
      <c r="H183" s="1">
        <v>438</v>
      </c>
      <c r="I183" s="1">
        <v>53</v>
      </c>
      <c r="J183" s="1">
        <v>16</v>
      </c>
      <c r="K183" s="1" t="s">
        <v>306</v>
      </c>
      <c r="L183" s="1">
        <v>19171</v>
      </c>
      <c r="M183" s="1">
        <v>2323</v>
      </c>
      <c r="N183" s="1">
        <v>677</v>
      </c>
      <c r="O183" s="1">
        <v>438</v>
      </c>
      <c r="P183" s="1">
        <v>53</v>
      </c>
      <c r="Q183" s="1">
        <v>16</v>
      </c>
      <c r="R183" s="1"/>
      <c r="S183" s="1"/>
      <c r="T183" s="1"/>
      <c r="U183" s="1"/>
      <c r="V183" s="1"/>
      <c r="W183" s="1"/>
      <c r="X183" s="1"/>
    </row>
    <row r="184" spans="4:24" x14ac:dyDescent="0.25">
      <c r="D184" s="1" t="s">
        <v>307</v>
      </c>
      <c r="E184" s="1">
        <v>20004</v>
      </c>
      <c r="F184" s="1">
        <v>2424</v>
      </c>
      <c r="G184" s="1">
        <v>707</v>
      </c>
      <c r="H184" s="1">
        <v>463</v>
      </c>
      <c r="I184" s="1">
        <v>56</v>
      </c>
      <c r="J184" s="1">
        <v>17</v>
      </c>
      <c r="K184" s="1" t="s">
        <v>307</v>
      </c>
      <c r="L184" s="1">
        <v>20004</v>
      </c>
      <c r="M184" s="1">
        <v>2424</v>
      </c>
      <c r="N184" s="1">
        <v>707</v>
      </c>
      <c r="O184" s="1">
        <v>463</v>
      </c>
      <c r="P184" s="1">
        <v>56</v>
      </c>
      <c r="Q184" s="1">
        <v>17</v>
      </c>
      <c r="R184" s="1"/>
      <c r="S184" s="1"/>
      <c r="T184" s="1"/>
      <c r="U184" s="1"/>
      <c r="V184" s="1"/>
      <c r="W184" s="1"/>
      <c r="X184" s="1"/>
    </row>
    <row r="185" spans="4:24" x14ac:dyDescent="0.25">
      <c r="D185" s="1" t="s">
        <v>308</v>
      </c>
      <c r="E185" s="1">
        <v>20838</v>
      </c>
      <c r="F185" s="1">
        <v>2525</v>
      </c>
      <c r="G185" s="1">
        <v>736</v>
      </c>
      <c r="H185" s="1">
        <v>487</v>
      </c>
      <c r="I185" s="1">
        <v>59</v>
      </c>
      <c r="J185" s="1">
        <v>18</v>
      </c>
      <c r="K185" s="1" t="s">
        <v>308</v>
      </c>
      <c r="L185" s="1">
        <v>20838</v>
      </c>
      <c r="M185" s="1">
        <v>2525</v>
      </c>
      <c r="N185" s="1">
        <v>736</v>
      </c>
      <c r="O185" s="1">
        <v>487</v>
      </c>
      <c r="P185" s="1">
        <v>59</v>
      </c>
      <c r="Q185" s="1">
        <v>18</v>
      </c>
      <c r="R185" s="1"/>
      <c r="S185" s="1"/>
      <c r="T185" s="1"/>
      <c r="U185" s="1"/>
      <c r="V185" s="1"/>
      <c r="W185" s="1"/>
      <c r="X185" s="1"/>
    </row>
    <row r="186" spans="4:24" x14ac:dyDescent="0.25">
      <c r="D186" s="1" t="s">
        <v>309</v>
      </c>
      <c r="E186" s="1">
        <v>21671</v>
      </c>
      <c r="F186" s="1">
        <v>2626</v>
      </c>
      <c r="G186" s="1">
        <v>765</v>
      </c>
      <c r="H186" s="1">
        <v>512</v>
      </c>
      <c r="I186" s="1">
        <v>62</v>
      </c>
      <c r="J186" s="1">
        <v>19</v>
      </c>
      <c r="K186" s="1" t="s">
        <v>309</v>
      </c>
      <c r="L186" s="1">
        <v>21671</v>
      </c>
      <c r="M186" s="1">
        <v>2626</v>
      </c>
      <c r="N186" s="1">
        <v>765</v>
      </c>
      <c r="O186" s="1">
        <v>512</v>
      </c>
      <c r="P186" s="1">
        <v>62</v>
      </c>
      <c r="Q186" s="1">
        <v>19</v>
      </c>
      <c r="R186" s="1"/>
      <c r="S186" s="1"/>
      <c r="T186" s="1"/>
      <c r="U186" s="1"/>
      <c r="V186" s="1"/>
      <c r="W186" s="1"/>
      <c r="X186" s="1"/>
    </row>
    <row r="187" spans="4:24" x14ac:dyDescent="0.25">
      <c r="D187" s="22" t="s">
        <v>434</v>
      </c>
      <c r="E187" s="6">
        <v>23842</v>
      </c>
      <c r="F187" s="7">
        <v>2889</v>
      </c>
      <c r="G187" s="8">
        <v>842</v>
      </c>
      <c r="H187" s="6">
        <v>537</v>
      </c>
      <c r="I187" s="7">
        <v>65</v>
      </c>
      <c r="J187" s="8">
        <v>19</v>
      </c>
      <c r="K187" s="22" t="s">
        <v>310</v>
      </c>
      <c r="L187" s="6">
        <v>23842</v>
      </c>
      <c r="M187" s="7">
        <v>2889</v>
      </c>
      <c r="N187" s="8">
        <v>842</v>
      </c>
      <c r="O187" s="6">
        <v>537</v>
      </c>
      <c r="P187" s="7">
        <v>65</v>
      </c>
      <c r="Q187" s="8">
        <v>19</v>
      </c>
      <c r="R187" s="22"/>
      <c r="S187" s="6"/>
      <c r="T187" s="7"/>
      <c r="U187" s="8"/>
      <c r="V187" s="6"/>
      <c r="W187" s="7"/>
      <c r="X187" s="8"/>
    </row>
    <row r="189" spans="4:24" x14ac:dyDescent="0.25">
      <c r="J189" s="23"/>
    </row>
    <row r="190" spans="4:24" x14ac:dyDescent="0.25">
      <c r="J190" s="23"/>
    </row>
    <row r="191" spans="4:24" x14ac:dyDescent="0.25">
      <c r="J191" s="23"/>
    </row>
    <row r="192" spans="4:24" x14ac:dyDescent="0.25">
      <c r="J192" s="23"/>
    </row>
    <row r="193" spans="10:10" x14ac:dyDescent="0.25">
      <c r="J193" s="23"/>
    </row>
    <row r="194" spans="10:10" x14ac:dyDescent="0.25">
      <c r="J194" s="23"/>
    </row>
    <row r="195" spans="10:10" x14ac:dyDescent="0.25">
      <c r="J195" s="23"/>
    </row>
    <row r="196" spans="10:10" x14ac:dyDescent="0.25">
      <c r="J196" s="23"/>
    </row>
    <row r="197" spans="10:10" x14ac:dyDescent="0.25">
      <c r="J197" s="23"/>
    </row>
    <row r="198" spans="10:10" x14ac:dyDescent="0.25">
      <c r="J198" s="23"/>
    </row>
    <row r="199" spans="10:10" x14ac:dyDescent="0.25">
      <c r="J199" s="23"/>
    </row>
    <row r="200" spans="10:10" x14ac:dyDescent="0.25">
      <c r="J200" s="23"/>
    </row>
    <row r="201" spans="10:10" x14ac:dyDescent="0.25">
      <c r="J201" s="23"/>
    </row>
    <row r="202" spans="10:10" x14ac:dyDescent="0.25">
      <c r="J202" s="23"/>
    </row>
    <row r="203" spans="10:10" x14ac:dyDescent="0.25">
      <c r="J203" s="23"/>
    </row>
    <row r="204" spans="10:10" x14ac:dyDescent="0.25">
      <c r="J204" s="23"/>
    </row>
    <row r="205" spans="10:10" x14ac:dyDescent="0.25">
      <c r="J205" s="23"/>
    </row>
    <row r="206" spans="10:10" x14ac:dyDescent="0.25">
      <c r="J206" s="23"/>
    </row>
    <row r="207" spans="10:10" x14ac:dyDescent="0.25">
      <c r="J207" s="23"/>
    </row>
    <row r="208" spans="10:10" x14ac:dyDescent="0.25">
      <c r="J208" s="23"/>
    </row>
    <row r="209" spans="10:10" x14ac:dyDescent="0.25">
      <c r="J209" s="23"/>
    </row>
    <row r="210" spans="10:10" x14ac:dyDescent="0.25">
      <c r="J210" s="23"/>
    </row>
    <row r="211" spans="10:10" x14ac:dyDescent="0.25">
      <c r="J211" s="23"/>
    </row>
    <row r="212" spans="10:10" x14ac:dyDescent="0.25">
      <c r="J212" s="23"/>
    </row>
    <row r="213" spans="10:10" x14ac:dyDescent="0.25">
      <c r="J213" s="23"/>
    </row>
    <row r="214" spans="10:10" x14ac:dyDescent="0.25">
      <c r="J214" s="23"/>
    </row>
    <row r="215" spans="10:10" x14ac:dyDescent="0.25">
      <c r="J215" s="23"/>
    </row>
    <row r="216" spans="10:10" x14ac:dyDescent="0.25">
      <c r="J216" s="23"/>
    </row>
    <row r="217" spans="10:10" x14ac:dyDescent="0.25">
      <c r="J217" s="23"/>
    </row>
    <row r="218" spans="10:10" x14ac:dyDescent="0.25">
      <c r="J218" s="23"/>
    </row>
    <row r="219" spans="10:10" x14ac:dyDescent="0.25">
      <c r="J219" s="23"/>
    </row>
    <row r="220" spans="10:10" x14ac:dyDescent="0.25">
      <c r="J220" s="23"/>
    </row>
    <row r="221" spans="10:10" x14ac:dyDescent="0.25">
      <c r="J221" s="23"/>
    </row>
    <row r="222" spans="10:10" x14ac:dyDescent="0.25">
      <c r="J222" s="23"/>
    </row>
    <row r="223" spans="10:10" x14ac:dyDescent="0.25">
      <c r="J223" s="23"/>
    </row>
    <row r="224" spans="10:10" x14ac:dyDescent="0.25">
      <c r="J224" s="23"/>
    </row>
    <row r="225" spans="10:10" x14ac:dyDescent="0.25">
      <c r="J225" s="23"/>
    </row>
    <row r="226" spans="10:10" x14ac:dyDescent="0.25">
      <c r="J226" s="23"/>
    </row>
    <row r="227" spans="10:10" x14ac:dyDescent="0.25">
      <c r="J227" s="23"/>
    </row>
    <row r="228" spans="10:10" x14ac:dyDescent="0.25">
      <c r="J228" s="23"/>
    </row>
    <row r="229" spans="10:10" x14ac:dyDescent="0.25">
      <c r="J229" s="23"/>
    </row>
    <row r="230" spans="10:10" x14ac:dyDescent="0.25">
      <c r="J230" s="23"/>
    </row>
    <row r="231" spans="10:10" x14ac:dyDescent="0.25">
      <c r="J231" s="23"/>
    </row>
    <row r="232" spans="10:10" x14ac:dyDescent="0.25">
      <c r="J232" s="23"/>
    </row>
    <row r="233" spans="10:10" x14ac:dyDescent="0.25">
      <c r="J233" s="23"/>
    </row>
    <row r="234" spans="10:10" x14ac:dyDescent="0.25">
      <c r="J234" s="23"/>
    </row>
    <row r="235" spans="10:10" x14ac:dyDescent="0.25">
      <c r="J235" s="23"/>
    </row>
    <row r="236" spans="10:10" x14ac:dyDescent="0.25">
      <c r="J236" s="23"/>
    </row>
    <row r="237" spans="10:10" x14ac:dyDescent="0.25">
      <c r="J237" s="23"/>
    </row>
    <row r="238" spans="10:10" x14ac:dyDescent="0.25">
      <c r="J238" s="23"/>
    </row>
    <row r="239" spans="10:10" x14ac:dyDescent="0.25">
      <c r="J239" s="23"/>
    </row>
    <row r="240" spans="10:10" x14ac:dyDescent="0.25">
      <c r="J240" s="23"/>
    </row>
    <row r="241" spans="10:10" x14ac:dyDescent="0.25">
      <c r="J241" s="23"/>
    </row>
    <row r="242" spans="10:10" x14ac:dyDescent="0.25">
      <c r="J242" s="23"/>
    </row>
    <row r="243" spans="10:10" x14ac:dyDescent="0.25">
      <c r="J243" s="23"/>
    </row>
    <row r="244" spans="10:10" x14ac:dyDescent="0.25">
      <c r="J244" s="23"/>
    </row>
    <row r="245" spans="10:10" x14ac:dyDescent="0.25">
      <c r="J245" s="23"/>
    </row>
    <row r="246" spans="10:10" x14ac:dyDescent="0.25">
      <c r="J246" s="23"/>
    </row>
    <row r="247" spans="10:10" x14ac:dyDescent="0.25">
      <c r="J247" s="23"/>
    </row>
    <row r="248" spans="10:10" x14ac:dyDescent="0.25">
      <c r="J248" s="23"/>
    </row>
    <row r="249" spans="10:10" x14ac:dyDescent="0.25">
      <c r="J249" s="23"/>
    </row>
    <row r="250" spans="10:10" x14ac:dyDescent="0.25">
      <c r="J250" s="23"/>
    </row>
    <row r="251" spans="10:10" x14ac:dyDescent="0.25">
      <c r="J251" s="23"/>
    </row>
    <row r="252" spans="10:10" x14ac:dyDescent="0.25">
      <c r="J252" s="23"/>
    </row>
    <row r="253" spans="10:10" x14ac:dyDescent="0.25">
      <c r="J253" s="23"/>
    </row>
    <row r="254" spans="10:10" x14ac:dyDescent="0.25">
      <c r="J254" s="23"/>
    </row>
    <row r="255" spans="10:10" x14ac:dyDescent="0.25">
      <c r="J255" s="23"/>
    </row>
    <row r="256" spans="10:10" x14ac:dyDescent="0.25">
      <c r="J256" s="23"/>
    </row>
    <row r="257" spans="10:10" x14ac:dyDescent="0.25">
      <c r="J257" s="23"/>
    </row>
    <row r="258" spans="10:10" x14ac:dyDescent="0.25">
      <c r="J258" s="23"/>
    </row>
    <row r="259" spans="10:10" x14ac:dyDescent="0.25">
      <c r="J259" s="23"/>
    </row>
    <row r="260" spans="10:10" x14ac:dyDescent="0.25">
      <c r="J260" s="23"/>
    </row>
    <row r="261" spans="10:10" x14ac:dyDescent="0.25">
      <c r="J261" s="23"/>
    </row>
    <row r="262" spans="10:10" x14ac:dyDescent="0.25">
      <c r="J262" s="23"/>
    </row>
    <row r="263" spans="10:10" x14ac:dyDescent="0.25">
      <c r="J263" s="23"/>
    </row>
    <row r="264" spans="10:10" x14ac:dyDescent="0.25">
      <c r="J264" s="23"/>
    </row>
    <row r="265" spans="10:10" x14ac:dyDescent="0.25">
      <c r="J265" s="23"/>
    </row>
    <row r="266" spans="10:10" x14ac:dyDescent="0.25">
      <c r="J266" s="23"/>
    </row>
    <row r="267" spans="10:10" x14ac:dyDescent="0.25">
      <c r="J267" s="23"/>
    </row>
    <row r="268" spans="10:10" x14ac:dyDescent="0.25">
      <c r="J268" s="23"/>
    </row>
    <row r="269" spans="10:10" x14ac:dyDescent="0.25">
      <c r="J269" s="23"/>
    </row>
    <row r="270" spans="10:10" x14ac:dyDescent="0.25">
      <c r="J270" s="23"/>
    </row>
    <row r="271" spans="10:10" x14ac:dyDescent="0.25">
      <c r="J271" s="23"/>
    </row>
    <row r="272" spans="10:10" x14ac:dyDescent="0.25">
      <c r="J272" s="23"/>
    </row>
    <row r="273" spans="10:10" x14ac:dyDescent="0.25">
      <c r="J273" s="23"/>
    </row>
    <row r="274" spans="10:10" x14ac:dyDescent="0.25">
      <c r="J274" s="23"/>
    </row>
    <row r="275" spans="10:10" x14ac:dyDescent="0.25">
      <c r="J275" s="23"/>
    </row>
    <row r="276" spans="10:10" x14ac:dyDescent="0.25">
      <c r="J276" s="23"/>
    </row>
    <row r="277" spans="10:10" x14ac:dyDescent="0.25">
      <c r="J277" s="23"/>
    </row>
    <row r="278" spans="10:10" x14ac:dyDescent="0.25">
      <c r="J278" s="23"/>
    </row>
    <row r="279" spans="10:10" x14ac:dyDescent="0.25">
      <c r="J279" s="23"/>
    </row>
    <row r="280" spans="10:10" x14ac:dyDescent="0.25">
      <c r="J280" s="23"/>
    </row>
    <row r="281" spans="10:10" x14ac:dyDescent="0.25">
      <c r="J281" s="23"/>
    </row>
    <row r="282" spans="10:10" x14ac:dyDescent="0.25">
      <c r="J282" s="23"/>
    </row>
    <row r="283" spans="10:10" x14ac:dyDescent="0.25">
      <c r="J283" s="23"/>
    </row>
    <row r="284" spans="10:10" x14ac:dyDescent="0.25">
      <c r="J284" s="23"/>
    </row>
    <row r="285" spans="10:10" x14ac:dyDescent="0.25">
      <c r="J285" s="23"/>
    </row>
    <row r="286" spans="10:10" x14ac:dyDescent="0.25">
      <c r="J286" s="23"/>
    </row>
    <row r="287" spans="10:10" x14ac:dyDescent="0.25">
      <c r="J287" s="23"/>
    </row>
    <row r="288" spans="10:10" x14ac:dyDescent="0.25">
      <c r="J288" s="23"/>
    </row>
    <row r="289" spans="10:10" x14ac:dyDescent="0.25">
      <c r="J289" s="23"/>
    </row>
    <row r="290" spans="10:10" x14ac:dyDescent="0.25">
      <c r="J290" s="23"/>
    </row>
    <row r="291" spans="10:10" x14ac:dyDescent="0.25">
      <c r="J291" s="23"/>
    </row>
    <row r="292" spans="10:10" x14ac:dyDescent="0.25">
      <c r="J292" s="23"/>
    </row>
    <row r="293" spans="10:10" x14ac:dyDescent="0.25">
      <c r="J293" s="23"/>
    </row>
    <row r="294" spans="10:10" x14ac:dyDescent="0.25">
      <c r="J294" s="23"/>
    </row>
    <row r="295" spans="10:10" x14ac:dyDescent="0.25">
      <c r="J295" s="23"/>
    </row>
    <row r="296" spans="10:10" x14ac:dyDescent="0.25">
      <c r="J296" s="23"/>
    </row>
    <row r="297" spans="10:10" x14ac:dyDescent="0.25">
      <c r="J297" s="23"/>
    </row>
    <row r="298" spans="10:10" x14ac:dyDescent="0.25">
      <c r="J298" s="23"/>
    </row>
    <row r="299" spans="10:10" x14ac:dyDescent="0.25">
      <c r="J299" s="23"/>
    </row>
    <row r="300" spans="10:10" x14ac:dyDescent="0.25">
      <c r="J300" s="23"/>
    </row>
    <row r="301" spans="10:10" x14ac:dyDescent="0.25">
      <c r="J301" s="23"/>
    </row>
    <row r="302" spans="10:10" x14ac:dyDescent="0.25">
      <c r="J302" s="23"/>
    </row>
    <row r="303" spans="10:10" x14ac:dyDescent="0.25">
      <c r="J303" s="23"/>
    </row>
    <row r="304" spans="10:10" x14ac:dyDescent="0.25">
      <c r="J304" s="23"/>
    </row>
    <row r="305" spans="10:10" x14ac:dyDescent="0.25">
      <c r="J305" s="23"/>
    </row>
    <row r="306" spans="10:10" x14ac:dyDescent="0.25">
      <c r="J306" s="23"/>
    </row>
    <row r="307" spans="10:10" x14ac:dyDescent="0.25">
      <c r="J307" s="23"/>
    </row>
    <row r="308" spans="10:10" x14ac:dyDescent="0.25">
      <c r="J308" s="23"/>
    </row>
    <row r="309" spans="10:10" x14ac:dyDescent="0.25">
      <c r="J309" s="23"/>
    </row>
    <row r="310" spans="10:10" x14ac:dyDescent="0.25">
      <c r="J310" s="23"/>
    </row>
    <row r="311" spans="10:10" x14ac:dyDescent="0.25">
      <c r="J311" s="23"/>
    </row>
    <row r="312" spans="10:10" x14ac:dyDescent="0.25">
      <c r="J312" s="23"/>
    </row>
    <row r="313" spans="10:10" x14ac:dyDescent="0.25">
      <c r="J313" s="23"/>
    </row>
    <row r="314" spans="10:10" x14ac:dyDescent="0.25">
      <c r="J314" s="23"/>
    </row>
    <row r="315" spans="10:10" x14ac:dyDescent="0.25">
      <c r="J315" s="23"/>
    </row>
    <row r="316" spans="10:10" x14ac:dyDescent="0.25">
      <c r="J316" s="23"/>
    </row>
    <row r="317" spans="10:10" x14ac:dyDescent="0.25">
      <c r="J317" s="23"/>
    </row>
    <row r="318" spans="10:10" x14ac:dyDescent="0.25">
      <c r="J318" s="23"/>
    </row>
    <row r="319" spans="10:10" x14ac:dyDescent="0.25">
      <c r="J319" s="23"/>
    </row>
    <row r="320" spans="10:10" x14ac:dyDescent="0.25">
      <c r="J320" s="23"/>
    </row>
    <row r="321" spans="10:10" x14ac:dyDescent="0.25">
      <c r="J321" s="23"/>
    </row>
    <row r="322" spans="10:10" x14ac:dyDescent="0.25">
      <c r="J322" s="23"/>
    </row>
    <row r="323" spans="10:10" x14ac:dyDescent="0.25">
      <c r="J323" s="23"/>
    </row>
    <row r="324" spans="10:10" x14ac:dyDescent="0.25">
      <c r="J324" s="23"/>
    </row>
    <row r="325" spans="10:10" x14ac:dyDescent="0.25">
      <c r="J325" s="23"/>
    </row>
    <row r="326" spans="10:10" x14ac:dyDescent="0.25">
      <c r="J326" s="23"/>
    </row>
    <row r="327" spans="10:10" x14ac:dyDescent="0.25">
      <c r="J327" s="23"/>
    </row>
    <row r="328" spans="10:10" x14ac:dyDescent="0.25">
      <c r="J328" s="23"/>
    </row>
    <row r="329" spans="10:10" x14ac:dyDescent="0.25">
      <c r="J329" s="23"/>
    </row>
    <row r="330" spans="10:10" x14ac:dyDescent="0.25">
      <c r="J330" s="23"/>
    </row>
    <row r="331" spans="10:10" x14ac:dyDescent="0.25">
      <c r="J331" s="23"/>
    </row>
    <row r="332" spans="10:10" x14ac:dyDescent="0.25">
      <c r="J332" s="23"/>
    </row>
    <row r="333" spans="10:10" x14ac:dyDescent="0.25">
      <c r="J333" s="23"/>
    </row>
    <row r="334" spans="10:10" x14ac:dyDescent="0.25">
      <c r="J334" s="23"/>
    </row>
    <row r="335" spans="10:10" x14ac:dyDescent="0.25">
      <c r="J335" s="23"/>
    </row>
    <row r="336" spans="10:10" x14ac:dyDescent="0.25">
      <c r="J336" s="23"/>
    </row>
    <row r="337" spans="10:10" x14ac:dyDescent="0.25">
      <c r="J337" s="23"/>
    </row>
    <row r="338" spans="10:10" x14ac:dyDescent="0.25">
      <c r="J338" s="23"/>
    </row>
    <row r="339" spans="10:10" x14ac:dyDescent="0.25">
      <c r="J339" s="23"/>
    </row>
    <row r="340" spans="10:10" x14ac:dyDescent="0.25">
      <c r="J340" s="23"/>
    </row>
    <row r="341" spans="10:10" x14ac:dyDescent="0.25">
      <c r="J341" s="23"/>
    </row>
    <row r="342" spans="10:10" x14ac:dyDescent="0.25">
      <c r="J342" s="23"/>
    </row>
    <row r="343" spans="10:10" x14ac:dyDescent="0.25">
      <c r="J343" s="23"/>
    </row>
    <row r="344" spans="10:10" x14ac:dyDescent="0.25">
      <c r="J344" s="23"/>
    </row>
    <row r="345" spans="10:10" x14ac:dyDescent="0.25">
      <c r="J345" s="23"/>
    </row>
    <row r="346" spans="10:10" x14ac:dyDescent="0.25">
      <c r="J346" s="23"/>
    </row>
    <row r="347" spans="10:10" x14ac:dyDescent="0.25">
      <c r="J347" s="23"/>
    </row>
    <row r="348" spans="10:10" x14ac:dyDescent="0.25">
      <c r="J348" s="23"/>
    </row>
    <row r="349" spans="10:10" x14ac:dyDescent="0.25">
      <c r="J349" s="23"/>
    </row>
    <row r="350" spans="10:10" x14ac:dyDescent="0.25">
      <c r="J350" s="23"/>
    </row>
    <row r="351" spans="10:10" x14ac:dyDescent="0.25">
      <c r="J351" s="23"/>
    </row>
    <row r="352" spans="10:10" x14ac:dyDescent="0.25">
      <c r="J352" s="23"/>
    </row>
    <row r="353" spans="10:10" x14ac:dyDescent="0.25">
      <c r="J353" s="23"/>
    </row>
    <row r="354" spans="10:10" x14ac:dyDescent="0.25">
      <c r="J354" s="23"/>
    </row>
    <row r="355" spans="10:10" x14ac:dyDescent="0.25">
      <c r="J355" s="23"/>
    </row>
    <row r="356" spans="10:10" x14ac:dyDescent="0.25">
      <c r="J356" s="23"/>
    </row>
    <row r="357" spans="10:10" x14ac:dyDescent="0.25">
      <c r="J357" s="23"/>
    </row>
    <row r="358" spans="10:10" x14ac:dyDescent="0.25">
      <c r="J358" s="23"/>
    </row>
    <row r="359" spans="10:10" x14ac:dyDescent="0.25">
      <c r="J359" s="23"/>
    </row>
    <row r="360" spans="10:10" x14ac:dyDescent="0.25">
      <c r="J360" s="23"/>
    </row>
    <row r="361" spans="10:10" x14ac:dyDescent="0.25">
      <c r="J361" s="23"/>
    </row>
    <row r="362" spans="10:10" x14ac:dyDescent="0.25">
      <c r="J362" s="23"/>
    </row>
    <row r="363" spans="10:10" x14ac:dyDescent="0.25">
      <c r="J363" s="23"/>
    </row>
    <row r="364" spans="10:10" x14ac:dyDescent="0.25">
      <c r="J364" s="23"/>
    </row>
    <row r="365" spans="10:10" x14ac:dyDescent="0.25">
      <c r="J365" s="23"/>
    </row>
    <row r="366" spans="10:10" x14ac:dyDescent="0.25">
      <c r="J366" s="23"/>
    </row>
    <row r="367" spans="10:10" x14ac:dyDescent="0.25">
      <c r="J367" s="23"/>
    </row>
    <row r="368" spans="10:10" x14ac:dyDescent="0.25">
      <c r="J368" s="23"/>
    </row>
    <row r="369" spans="10:10" x14ac:dyDescent="0.25">
      <c r="J369" s="23"/>
    </row>
    <row r="370" spans="10:10" x14ac:dyDescent="0.25">
      <c r="J370" s="23"/>
    </row>
    <row r="371" spans="10:10" x14ac:dyDescent="0.25">
      <c r="J371" s="23"/>
    </row>
    <row r="372" spans="10:10" x14ac:dyDescent="0.25">
      <c r="J372" s="23"/>
    </row>
    <row r="373" spans="10:10" x14ac:dyDescent="0.25">
      <c r="J373" s="23"/>
    </row>
    <row r="374" spans="10:10" x14ac:dyDescent="0.25">
      <c r="J374" s="23"/>
    </row>
    <row r="375" spans="10:10" x14ac:dyDescent="0.25">
      <c r="J375" s="23"/>
    </row>
    <row r="376" spans="10:10" x14ac:dyDescent="0.25">
      <c r="J376" s="23"/>
    </row>
    <row r="377" spans="10:10" x14ac:dyDescent="0.25">
      <c r="J377" s="23"/>
    </row>
    <row r="378" spans="10:10" x14ac:dyDescent="0.25">
      <c r="J378" s="23"/>
    </row>
    <row r="379" spans="10:10" x14ac:dyDescent="0.25">
      <c r="J379" s="23"/>
    </row>
    <row r="380" spans="10:10" x14ac:dyDescent="0.25">
      <c r="J380" s="23"/>
    </row>
    <row r="381" spans="10:10" x14ac:dyDescent="0.25">
      <c r="J381" s="23"/>
    </row>
    <row r="382" spans="10:10" x14ac:dyDescent="0.25">
      <c r="J382" s="23"/>
    </row>
    <row r="383" spans="10:10" x14ac:dyDescent="0.25">
      <c r="J383" s="23"/>
    </row>
    <row r="384" spans="10:10" x14ac:dyDescent="0.25">
      <c r="J384" s="23"/>
    </row>
    <row r="385" spans="10:10" x14ac:dyDescent="0.25">
      <c r="J385" s="23"/>
    </row>
    <row r="386" spans="10:10" x14ac:dyDescent="0.25">
      <c r="J386" s="23"/>
    </row>
    <row r="387" spans="10:10" x14ac:dyDescent="0.25">
      <c r="J387" s="23"/>
    </row>
    <row r="388" spans="10:10" x14ac:dyDescent="0.25">
      <c r="J388" s="23"/>
    </row>
    <row r="389" spans="10:10" x14ac:dyDescent="0.25">
      <c r="J389" s="23"/>
    </row>
    <row r="390" spans="10:10" x14ac:dyDescent="0.25">
      <c r="J390" s="23"/>
    </row>
    <row r="391" spans="10:10" x14ac:dyDescent="0.25">
      <c r="J391" s="23"/>
    </row>
    <row r="392" spans="10:10" x14ac:dyDescent="0.25">
      <c r="J392" s="23"/>
    </row>
    <row r="393" spans="10:10" x14ac:dyDescent="0.25">
      <c r="J393" s="23"/>
    </row>
    <row r="394" spans="10:10" x14ac:dyDescent="0.25">
      <c r="J394" s="23"/>
    </row>
    <row r="395" spans="10:10" x14ac:dyDescent="0.25">
      <c r="J395" s="23"/>
    </row>
    <row r="396" spans="10:10" x14ac:dyDescent="0.25">
      <c r="J396" s="23"/>
    </row>
    <row r="397" spans="10:10" x14ac:dyDescent="0.25">
      <c r="J397" s="2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1"/>
  <sheetViews>
    <sheetView workbookViewId="0">
      <selection activeCell="T23" sqref="T23"/>
    </sheetView>
  </sheetViews>
  <sheetFormatPr defaultColWidth="9" defaultRowHeight="14.4" x14ac:dyDescent="0.25"/>
  <cols>
    <col min="1" max="16384" width="9" style="9"/>
  </cols>
  <sheetData>
    <row r="1" spans="1:22" s="1" customFormat="1" x14ac:dyDescent="0.25">
      <c r="A1" s="1" t="s">
        <v>26</v>
      </c>
      <c r="K1" s="25" t="s">
        <v>152</v>
      </c>
      <c r="L1" s="25"/>
      <c r="Q1" s="25"/>
      <c r="R1" s="25"/>
    </row>
    <row r="2" spans="1:22" s="1" customFormat="1" x14ac:dyDescent="0.25">
      <c r="A2" s="1" t="s">
        <v>0</v>
      </c>
      <c r="B2" s="1" t="s">
        <v>0</v>
      </c>
      <c r="C2" s="1" t="s">
        <v>37</v>
      </c>
      <c r="D2" s="1" t="s">
        <v>0</v>
      </c>
      <c r="E2" s="1" t="s">
        <v>37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32</v>
      </c>
      <c r="Q2" s="1" t="s">
        <v>32</v>
      </c>
      <c r="R2" s="1" t="s">
        <v>32</v>
      </c>
      <c r="S2" s="1" t="s">
        <v>0</v>
      </c>
      <c r="T2" s="1" t="s">
        <v>0</v>
      </c>
      <c r="U2" s="1" t="s">
        <v>0</v>
      </c>
    </row>
    <row r="3" spans="1:22" s="1" customFormat="1" x14ac:dyDescent="0.25">
      <c r="A3" s="2" t="s">
        <v>18</v>
      </c>
      <c r="B3" s="2" t="s">
        <v>24</v>
      </c>
      <c r="C3" s="2" t="s">
        <v>62</v>
      </c>
      <c r="D3" s="2" t="s">
        <v>19</v>
      </c>
      <c r="E3" s="2" t="s">
        <v>38</v>
      </c>
      <c r="F3" s="2" t="s">
        <v>168</v>
      </c>
      <c r="G3" s="2" t="s">
        <v>167</v>
      </c>
      <c r="H3" s="2" t="s">
        <v>165</v>
      </c>
      <c r="I3" s="2" t="s">
        <v>27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33</v>
      </c>
      <c r="Q3" s="2" t="s">
        <v>34</v>
      </c>
      <c r="R3" s="2" t="s">
        <v>35</v>
      </c>
      <c r="S3" s="2" t="s">
        <v>66</v>
      </c>
      <c r="T3" s="2" t="s">
        <v>7</v>
      </c>
      <c r="U3" s="2" t="s">
        <v>8</v>
      </c>
    </row>
    <row r="4" spans="1:22" s="1" customFormat="1" x14ac:dyDescent="0.25">
      <c r="A4" s="1" t="s">
        <v>20</v>
      </c>
      <c r="B4" s="1" t="s">
        <v>9</v>
      </c>
      <c r="C4" s="1" t="s">
        <v>36</v>
      </c>
      <c r="D4" s="1" t="s">
        <v>9</v>
      </c>
      <c r="E4" s="1" t="s">
        <v>36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  <c r="M4" s="1" t="s">
        <v>9</v>
      </c>
      <c r="N4" s="1" t="s">
        <v>9</v>
      </c>
      <c r="O4" s="1" t="s">
        <v>9</v>
      </c>
      <c r="P4" s="1" t="s">
        <v>36</v>
      </c>
      <c r="Q4" s="1" t="s">
        <v>36</v>
      </c>
      <c r="R4" s="1" t="s">
        <v>36</v>
      </c>
      <c r="S4" s="1" t="s">
        <v>9</v>
      </c>
      <c r="T4" s="1" t="s">
        <v>9</v>
      </c>
      <c r="U4" s="1" t="s">
        <v>9</v>
      </c>
    </row>
    <row r="5" spans="1:22" s="1" customFormat="1" ht="40.5" customHeight="1" x14ac:dyDescent="0.25">
      <c r="A5" s="3" t="s">
        <v>25</v>
      </c>
      <c r="B5" s="3" t="s">
        <v>21</v>
      </c>
      <c r="C5" s="3" t="s">
        <v>39</v>
      </c>
      <c r="D5" s="3" t="s">
        <v>22</v>
      </c>
      <c r="E5" s="3" t="s">
        <v>39</v>
      </c>
      <c r="F5" s="3" t="s">
        <v>23</v>
      </c>
      <c r="G5" s="3" t="s">
        <v>169</v>
      </c>
      <c r="H5" s="3" t="s">
        <v>166</v>
      </c>
      <c r="I5" s="3" t="s">
        <v>28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68</v>
      </c>
      <c r="Q5" s="3" t="s">
        <v>69</v>
      </c>
      <c r="R5" s="3" t="s">
        <v>70</v>
      </c>
      <c r="S5" s="3" t="s">
        <v>67</v>
      </c>
      <c r="T5" s="3" t="s">
        <v>16</v>
      </c>
      <c r="U5" s="3" t="s">
        <v>17</v>
      </c>
    </row>
    <row r="6" spans="1:22" x14ac:dyDescent="0.25">
      <c r="A6" s="9">
        <v>11061</v>
      </c>
      <c r="B6" s="9">
        <v>1</v>
      </c>
      <c r="C6" s="9" t="s">
        <v>521</v>
      </c>
      <c r="D6" s="9">
        <v>18</v>
      </c>
      <c r="E6" s="9" t="s">
        <v>415</v>
      </c>
      <c r="F6" s="9">
        <v>25</v>
      </c>
      <c r="G6" s="9">
        <v>5</v>
      </c>
      <c r="H6" s="9">
        <v>0</v>
      </c>
      <c r="I6" s="9">
        <v>70</v>
      </c>
      <c r="J6" s="26">
        <v>78436</v>
      </c>
      <c r="K6" s="27">
        <v>6853</v>
      </c>
      <c r="L6" s="28">
        <v>3138</v>
      </c>
      <c r="M6" s="9">
        <v>1209</v>
      </c>
      <c r="N6" s="9">
        <v>106</v>
      </c>
      <c r="O6" s="9">
        <v>49</v>
      </c>
      <c r="P6" s="9">
        <v>173947</v>
      </c>
      <c r="Q6" s="9">
        <v>15227</v>
      </c>
      <c r="R6" s="9">
        <v>7009</v>
      </c>
      <c r="S6" s="9">
        <v>36000</v>
      </c>
      <c r="T6" s="9">
        <v>0</v>
      </c>
      <c r="U6" s="9">
        <v>4800000</v>
      </c>
      <c r="V6" s="9">
        <v>21600</v>
      </c>
    </row>
    <row r="7" spans="1:22" x14ac:dyDescent="0.25">
      <c r="A7" s="9">
        <v>11162</v>
      </c>
      <c r="B7" s="9">
        <v>1</v>
      </c>
      <c r="C7" s="9" t="s">
        <v>521</v>
      </c>
      <c r="D7" s="9">
        <v>15</v>
      </c>
      <c r="E7" s="9" t="s">
        <v>205</v>
      </c>
      <c r="F7" s="9">
        <v>25</v>
      </c>
      <c r="G7" s="9">
        <v>5</v>
      </c>
      <c r="H7" s="9">
        <v>0</v>
      </c>
      <c r="I7" s="9">
        <v>70</v>
      </c>
      <c r="J7" s="26">
        <v>61726</v>
      </c>
      <c r="K7" s="27">
        <v>5393</v>
      </c>
      <c r="L7" s="28">
        <v>2470</v>
      </c>
      <c r="M7" s="9">
        <v>953</v>
      </c>
      <c r="N7" s="9">
        <v>84</v>
      </c>
      <c r="O7" s="9">
        <v>39</v>
      </c>
      <c r="P7" s="9">
        <v>137013</v>
      </c>
      <c r="Q7" s="9">
        <v>12029</v>
      </c>
      <c r="R7" s="9">
        <v>5551</v>
      </c>
      <c r="S7" s="9">
        <v>36000</v>
      </c>
      <c r="T7" s="9">
        <v>0</v>
      </c>
      <c r="U7" s="9">
        <v>4800000</v>
      </c>
    </row>
    <row r="8" spans="1:22" ht="12" customHeight="1" x14ac:dyDescent="0.25">
      <c r="A8" s="9">
        <v>21061</v>
      </c>
      <c r="B8" s="9">
        <v>2</v>
      </c>
      <c r="C8" s="9" t="s">
        <v>522</v>
      </c>
      <c r="D8" s="9">
        <v>18</v>
      </c>
      <c r="E8" s="9" t="s">
        <v>415</v>
      </c>
      <c r="F8" s="9">
        <v>25</v>
      </c>
      <c r="G8" s="9">
        <v>5</v>
      </c>
      <c r="H8" s="9">
        <v>0</v>
      </c>
      <c r="I8" s="9">
        <v>70</v>
      </c>
      <c r="J8" s="26">
        <v>115589</v>
      </c>
      <c r="K8" s="27">
        <v>9598</v>
      </c>
      <c r="L8" s="28">
        <v>2581</v>
      </c>
      <c r="M8" s="9">
        <v>1783</v>
      </c>
      <c r="N8" s="9">
        <v>148</v>
      </c>
      <c r="O8" s="9">
        <v>40</v>
      </c>
      <c r="P8" s="9">
        <v>256446</v>
      </c>
      <c r="Q8" s="9">
        <v>21290</v>
      </c>
      <c r="R8" s="9">
        <v>5741</v>
      </c>
      <c r="S8" s="9">
        <v>21600</v>
      </c>
      <c r="T8" s="9">
        <v>0</v>
      </c>
      <c r="U8" s="9">
        <v>4800000</v>
      </c>
    </row>
    <row r="9" spans="1:22" x14ac:dyDescent="0.25">
      <c r="A9" s="9">
        <v>21162</v>
      </c>
      <c r="B9" s="9">
        <v>2</v>
      </c>
      <c r="C9" s="9" t="s">
        <v>522</v>
      </c>
      <c r="D9" s="9">
        <v>15</v>
      </c>
      <c r="E9" s="9" t="s">
        <v>205</v>
      </c>
      <c r="F9" s="9">
        <v>25</v>
      </c>
      <c r="G9" s="9">
        <v>5</v>
      </c>
      <c r="H9" s="9">
        <v>0</v>
      </c>
      <c r="I9" s="9">
        <v>70</v>
      </c>
      <c r="J9" s="26">
        <v>90974</v>
      </c>
      <c r="K9" s="27">
        <v>6092</v>
      </c>
      <c r="L9" s="28">
        <v>3493</v>
      </c>
      <c r="M9" s="9">
        <v>1404</v>
      </c>
      <c r="N9" s="9">
        <v>94</v>
      </c>
      <c r="O9" s="9">
        <v>54</v>
      </c>
      <c r="P9" s="9">
        <v>201890</v>
      </c>
      <c r="Q9" s="9">
        <v>13518</v>
      </c>
      <c r="R9" s="9">
        <v>7759</v>
      </c>
      <c r="S9" s="9">
        <v>21600</v>
      </c>
      <c r="T9" s="9">
        <v>0</v>
      </c>
      <c r="U9" s="9">
        <v>4800000</v>
      </c>
    </row>
    <row r="10" spans="1:22" x14ac:dyDescent="0.25">
      <c r="A10" s="9">
        <v>51061</v>
      </c>
      <c r="B10" s="9">
        <v>5</v>
      </c>
      <c r="C10" s="9" t="s">
        <v>523</v>
      </c>
      <c r="D10" s="9">
        <v>18</v>
      </c>
      <c r="E10" s="9" t="s">
        <v>415</v>
      </c>
      <c r="F10" s="9">
        <v>25</v>
      </c>
      <c r="G10" s="9">
        <v>5</v>
      </c>
      <c r="H10" s="9">
        <v>0</v>
      </c>
      <c r="I10" s="9">
        <v>70</v>
      </c>
      <c r="J10" s="26">
        <v>105081</v>
      </c>
      <c r="K10" s="27">
        <v>8726</v>
      </c>
      <c r="L10" s="28">
        <v>2347</v>
      </c>
      <c r="M10" s="9">
        <v>1621</v>
      </c>
      <c r="N10" s="9">
        <v>135</v>
      </c>
      <c r="O10" s="9">
        <v>37</v>
      </c>
      <c r="P10" s="9">
        <v>233140</v>
      </c>
      <c r="Q10" s="9">
        <v>19391</v>
      </c>
      <c r="R10" s="9">
        <v>5270</v>
      </c>
      <c r="S10" s="9">
        <v>36000</v>
      </c>
      <c r="T10" s="9">
        <v>0</v>
      </c>
      <c r="U10" s="9">
        <v>4800000</v>
      </c>
    </row>
    <row r="11" spans="1:22" x14ac:dyDescent="0.25">
      <c r="A11" s="9">
        <v>51162</v>
      </c>
      <c r="B11" s="9">
        <v>5</v>
      </c>
      <c r="C11" s="9" t="s">
        <v>523</v>
      </c>
      <c r="D11" s="9">
        <v>15</v>
      </c>
      <c r="E11" s="9" t="s">
        <v>205</v>
      </c>
      <c r="F11" s="9">
        <v>25</v>
      </c>
      <c r="G11" s="9">
        <v>5</v>
      </c>
      <c r="H11" s="9">
        <v>0</v>
      </c>
      <c r="I11" s="9">
        <v>70</v>
      </c>
      <c r="J11" s="26">
        <v>82704</v>
      </c>
      <c r="K11" s="27">
        <v>5539</v>
      </c>
      <c r="L11" s="28">
        <v>3176</v>
      </c>
      <c r="M11" s="9">
        <v>1277</v>
      </c>
      <c r="N11" s="9">
        <v>86</v>
      </c>
      <c r="O11" s="9">
        <v>50</v>
      </c>
      <c r="P11" s="9">
        <v>183587</v>
      </c>
      <c r="Q11" s="9">
        <v>12333</v>
      </c>
      <c r="R11" s="9">
        <v>7126</v>
      </c>
      <c r="S11" s="9">
        <v>36000</v>
      </c>
      <c r="T11" s="9">
        <v>0</v>
      </c>
      <c r="U11" s="9">
        <v>4800000</v>
      </c>
    </row>
  </sheetData>
  <phoneticPr fontId="1" type="noConversion"/>
  <conditionalFormatting sqref="J4:K4 M4:O4">
    <cfRule type="cellIs" dxfId="27" priority="49" operator="equal">
      <formula>"Server"</formula>
    </cfRule>
    <cfRule type="cellIs" dxfId="26" priority="50" operator="equal">
      <formula>"Client"</formula>
    </cfRule>
  </conditionalFormatting>
  <conditionalFormatting sqref="A5:B5 D5:E5">
    <cfRule type="duplicateValues" dxfId="25" priority="39"/>
    <cfRule type="duplicateValues" dxfId="24" priority="40"/>
  </conditionalFormatting>
  <conditionalFormatting sqref="C5">
    <cfRule type="duplicateValues" dxfId="23" priority="37"/>
    <cfRule type="duplicateValues" dxfId="22" priority="38"/>
  </conditionalFormatting>
  <conditionalFormatting sqref="F5:I5">
    <cfRule type="duplicateValues" dxfId="21" priority="51"/>
    <cfRule type="duplicateValues" dxfId="20" priority="52"/>
  </conditionalFormatting>
  <conditionalFormatting sqref="P4:U4">
    <cfRule type="cellIs" dxfId="19" priority="35" operator="equal">
      <formula>"Server"</formula>
    </cfRule>
    <cfRule type="cellIs" dxfId="18" priority="36" operator="equal">
      <formula>"Client"</formula>
    </cfRule>
  </conditionalFormatting>
  <conditionalFormatting sqref="H4">
    <cfRule type="cellIs" dxfId="17" priority="29" operator="equal">
      <formula>"Server"</formula>
    </cfRule>
    <cfRule type="cellIs" dxfId="16" priority="30" operator="equal">
      <formula>"Client"</formula>
    </cfRule>
  </conditionalFormatting>
  <conditionalFormatting sqref="I4">
    <cfRule type="cellIs" dxfId="15" priority="23" operator="equal">
      <formula>"Server"</formula>
    </cfRule>
    <cfRule type="cellIs" dxfId="14" priority="24" operator="equal">
      <formula>"Client"</formula>
    </cfRule>
  </conditionalFormatting>
  <conditionalFormatting sqref="L4">
    <cfRule type="cellIs" dxfId="13" priority="17" operator="equal">
      <formula>"Server"</formula>
    </cfRule>
    <cfRule type="cellIs" dxfId="12" priority="18" operator="equal">
      <formula>"Client"</formula>
    </cfRule>
  </conditionalFormatting>
  <conditionalFormatting sqref="F4">
    <cfRule type="cellIs" dxfId="11" priority="11" operator="equal">
      <formula>"Server"</formula>
    </cfRule>
    <cfRule type="cellIs" dxfId="10" priority="12" operator="equal">
      <formula>"Client"</formula>
    </cfRule>
  </conditionalFormatting>
  <conditionalFormatting sqref="G4">
    <cfRule type="cellIs" dxfId="9" priority="5" operator="equal">
      <formula>"Server"</formula>
    </cfRule>
    <cfRule type="cellIs" dxfId="8" priority="6" operator="equal">
      <formula>"Client"</formula>
    </cfRule>
  </conditionalFormatting>
  <dataValidations count="1">
    <dataValidation type="list" allowBlank="1" showInputMessage="1" showErrorMessage="1" sqref="A4:U4" xr:uid="{00000000-0002-0000-05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7B5B5993-F97D-4B85-B6A5-FC64EE008D75}">
            <xm:f>Sheet1!A4="Excluded"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47" id="{7DA819C9-D61B-4ABF-90FE-4BBBC7597EA5}">
            <xm:f>Sheet1!A4="Server"</xm:f>
            <x14:dxf>
              <fill>
                <patternFill>
                  <bgColor theme="9" tint="-0.499984740745262"/>
                </patternFill>
              </fill>
            </x14:dxf>
          </x14:cfRule>
          <x14:cfRule type="expression" priority="48" id="{7CE7BA04-C486-43A2-AD2A-320D6C1B7B32}">
            <xm:f>Sheet1!A4="Both"</xm:f>
            <x14:dxf>
              <fill>
                <patternFill>
                  <bgColor rgb="FFFF0000"/>
                </patternFill>
              </fill>
            </x14:dxf>
          </x14:cfRule>
          <xm:sqref>A4:B4 D4:I4</xm:sqref>
        </x14:conditionalFormatting>
        <x14:conditionalFormatting xmlns:xm="http://schemas.microsoft.com/office/excel/2006/main">
          <x14:cfRule type="expression" priority="45" id="{1BD1EF3C-B3A4-4380-9849-19F598850BDA}">
            <xm:f>Sheet1!A4="Client"</xm:f>
            <x14:dxf>
              <fill>
                <patternFill>
                  <bgColor rgb="FF00B0F0"/>
                </patternFill>
              </fill>
            </x14:dxf>
          </x14:cfRule>
          <xm:sqref>A4:B4 D4:I4</xm:sqref>
        </x14:conditionalFormatting>
        <x14:conditionalFormatting xmlns:xm="http://schemas.microsoft.com/office/excel/2006/main">
          <x14:cfRule type="expression" priority="425" id="{7B5B5993-F97D-4B85-B6A5-FC64EE008D75}">
            <xm:f>Sheet1!K4="Excluded"</xm:f>
            <x14:dxf>
              <fill>
                <patternFill>
                  <bgColor theme="0" tint="-0.499984740745262"/>
                </patternFill>
              </fill>
            </x14:dxf>
          </x14:cfRule>
          <x14:cfRule type="expression" priority="426" id="{7DA819C9-D61B-4ABF-90FE-4BBBC7597EA5}">
            <xm:f>Sheet1!K4="Server"</xm:f>
            <x14:dxf>
              <fill>
                <patternFill>
                  <bgColor theme="9" tint="-0.499984740745262"/>
                </patternFill>
              </fill>
            </x14:dxf>
          </x14:cfRule>
          <x14:cfRule type="expression" priority="427" id="{7CE7BA04-C486-43A2-AD2A-320D6C1B7B32}">
            <xm:f>Sheet1!K4="Both"</xm:f>
            <x14:dxf>
              <fill>
                <patternFill>
                  <bgColor rgb="FFFF0000"/>
                </patternFill>
              </fill>
            </x14:dxf>
          </x14:cfRule>
          <xm:sqref>J4:U4</xm:sqref>
        </x14:conditionalFormatting>
        <x14:conditionalFormatting xmlns:xm="http://schemas.microsoft.com/office/excel/2006/main">
          <x14:cfRule type="expression" priority="430" id="{1BD1EF3C-B3A4-4380-9849-19F598850BDA}">
            <xm:f>Sheet1!K4="Client"</xm:f>
            <x14:dxf>
              <fill>
                <patternFill>
                  <bgColor rgb="FF00B0F0"/>
                </patternFill>
              </fill>
            </x14:dxf>
          </x14:cfRule>
          <xm:sqref>J4:U4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Sheet4</vt:lpstr>
      <vt:lpstr>最重要的表</vt:lpstr>
      <vt:lpstr>Sheet8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2019-01-10T04:40:51Z</dcterms:modified>
</cp:coreProperties>
</file>